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co\2017\6939465厚生労働省\40.報告書(Reports)〔56〕\最終報告書★☆(担当課納品)\"/>
    </mc:Choice>
  </mc:AlternateContent>
  <bookViews>
    <workbookView xWindow="7093" yWindow="0" windowWidth="18573" windowHeight="13973" tabRatio="727" activeTab="9"/>
  </bookViews>
  <sheets>
    <sheet name="回収状況" sheetId="1" r:id="rId1"/>
    <sheet name="問1～問4" sheetId="26" r:id="rId2"/>
    <sheet name="問5" sheetId="6" r:id="rId3"/>
    <sheet name="問6～問9" sheetId="35" r:id="rId4"/>
    <sheet name="問10～問12" sheetId="34" r:id="rId5"/>
    <sheet name="問13(1)～(3)" sheetId="27" r:id="rId6"/>
    <sheet name="#問13(4)" sheetId="33" r:id="rId7"/>
    <sheet name="問14～問16" sheetId="36" r:id="rId8"/>
    <sheet name="問17～問19" sheetId="7" r:id="rId9"/>
    <sheet name="問20～問22" sheetId="28" r:id="rId10"/>
  </sheets>
  <definedNames>
    <definedName name="_xlnm._FilterDatabase" localSheetId="6" hidden="1">'#問13(4)'!#REF!</definedName>
    <definedName name="_xlnm._FilterDatabase" localSheetId="0" hidden="1">回収状況!#REF!</definedName>
    <definedName name="_xlnm._FilterDatabase" localSheetId="1" hidden="1">'問1～問4'!#REF!</definedName>
    <definedName name="_xlnm._FilterDatabase" localSheetId="4" hidden="1">'問10～問12'!#REF!</definedName>
    <definedName name="_xlnm._FilterDatabase" localSheetId="5" hidden="1">'問13(1)～(3)'!#REF!</definedName>
    <definedName name="_xlnm._FilterDatabase" localSheetId="7" hidden="1">'問14～問16'!#REF!</definedName>
    <definedName name="_xlnm._FilterDatabase" localSheetId="8" hidden="1">'問17～問19'!#REF!</definedName>
    <definedName name="_xlnm._FilterDatabase" localSheetId="9" hidden="1">'問20～問22'!#REF!</definedName>
    <definedName name="_xlnm._FilterDatabase" localSheetId="2" hidden="1">問5!#REF!</definedName>
    <definedName name="_xlnm._FilterDatabase" localSheetId="3" hidden="1">'問6～問9'!#REF!</definedName>
    <definedName name="_xlnm.Print_Area" localSheetId="6">'#問13(4)'!$A$1:$S$152</definedName>
    <definedName name="_xlnm.Print_Area" localSheetId="0">回収状況!$A$1:$AB$79</definedName>
    <definedName name="_xlnm.Print_Area" localSheetId="1">'問1～問4'!$A$1:$O$921</definedName>
    <definedName name="_xlnm.Print_Area" localSheetId="4">'問10～問12'!$A$1:$R$902</definedName>
    <definedName name="_xlnm.Print_Area" localSheetId="5">'問13(1)～(3)'!$A$1:$P$104</definedName>
    <definedName name="_xlnm.Print_Area" localSheetId="7">'問14～問16'!$A$1:$P$410</definedName>
    <definedName name="_xlnm.Print_Area" localSheetId="8">'問17～問19'!$A$1:$S$587</definedName>
    <definedName name="_xlnm.Print_Area" localSheetId="9">'問20～問22'!$A$1:$R$633</definedName>
    <definedName name="_xlnm.Print_Area" localSheetId="2">問5!$A$1:$S$688</definedName>
    <definedName name="_xlnm.Print_Area" localSheetId="3">'問6～問9'!$A$1:$R$289</definedName>
  </definedNames>
  <calcPr calcId="152511"/>
</workbook>
</file>

<file path=xl/calcChain.xml><?xml version="1.0" encoding="utf-8"?>
<calcChain xmlns="http://schemas.openxmlformats.org/spreadsheetml/2006/main">
  <c r="I682" i="26" l="1"/>
  <c r="H682" i="26"/>
  <c r="G682" i="26"/>
  <c r="F682" i="26"/>
  <c r="E682" i="26"/>
  <c r="M405" i="7" l="1"/>
  <c r="G409" i="7" s="1"/>
  <c r="M404" i="7"/>
  <c r="G408" i="7" s="1"/>
  <c r="M403" i="7"/>
  <c r="G407" i="7" s="1"/>
  <c r="K407" i="7" s="1"/>
  <c r="M402" i="7"/>
  <c r="G406" i="7" s="1"/>
  <c r="M395" i="7"/>
  <c r="G399" i="7" s="1"/>
  <c r="M394" i="7"/>
  <c r="G398" i="7" s="1"/>
  <c r="M393" i="7"/>
  <c r="G397" i="7" s="1"/>
  <c r="K397" i="7" s="1"/>
  <c r="M392" i="7"/>
  <c r="G396" i="7" s="1"/>
  <c r="M385" i="7"/>
  <c r="G389" i="7" s="1"/>
  <c r="M384" i="7"/>
  <c r="G388" i="7" s="1"/>
  <c r="M383" i="7"/>
  <c r="G387" i="7" s="1"/>
  <c r="K387" i="7" s="1"/>
  <c r="M382" i="7"/>
  <c r="G386" i="7" s="1"/>
  <c r="M375" i="7"/>
  <c r="G379" i="7" s="1"/>
  <c r="M374" i="7"/>
  <c r="G378" i="7" s="1"/>
  <c r="M373" i="7"/>
  <c r="G377" i="7" s="1"/>
  <c r="K377" i="7" s="1"/>
  <c r="M372" i="7"/>
  <c r="G376" i="7" s="1"/>
  <c r="M365" i="7"/>
  <c r="G369" i="7" s="1"/>
  <c r="M364" i="7"/>
  <c r="G368" i="7" s="1"/>
  <c r="M363" i="7"/>
  <c r="G367" i="7" s="1"/>
  <c r="K367" i="7" s="1"/>
  <c r="M362" i="7"/>
  <c r="G366" i="7" s="1"/>
  <c r="J376" i="7" l="1"/>
  <c r="I376" i="7"/>
  <c r="L376" i="7"/>
  <c r="H376" i="7"/>
  <c r="K376" i="7"/>
  <c r="I389" i="7"/>
  <c r="L389" i="7"/>
  <c r="H389" i="7"/>
  <c r="K389" i="7"/>
  <c r="J389" i="7"/>
  <c r="L398" i="7"/>
  <c r="H398" i="7"/>
  <c r="K398" i="7"/>
  <c r="J398" i="7"/>
  <c r="I398" i="7"/>
  <c r="L368" i="7"/>
  <c r="H368" i="7"/>
  <c r="K368" i="7"/>
  <c r="J368" i="7"/>
  <c r="I368" i="7"/>
  <c r="J386" i="7"/>
  <c r="I386" i="7"/>
  <c r="L386" i="7"/>
  <c r="H386" i="7"/>
  <c r="K386" i="7"/>
  <c r="I399" i="7"/>
  <c r="L399" i="7"/>
  <c r="H399" i="7"/>
  <c r="K399" i="7"/>
  <c r="J399" i="7"/>
  <c r="L408" i="7"/>
  <c r="H408" i="7"/>
  <c r="K408" i="7"/>
  <c r="J408" i="7"/>
  <c r="I408" i="7"/>
  <c r="I369" i="7"/>
  <c r="L369" i="7"/>
  <c r="H369" i="7"/>
  <c r="K369" i="7"/>
  <c r="J369" i="7"/>
  <c r="L378" i="7"/>
  <c r="H378" i="7"/>
  <c r="K378" i="7"/>
  <c r="J378" i="7"/>
  <c r="I378" i="7"/>
  <c r="J396" i="7"/>
  <c r="I396" i="7"/>
  <c r="L396" i="7"/>
  <c r="H396" i="7"/>
  <c r="K396" i="7"/>
  <c r="I409" i="7"/>
  <c r="L409" i="7"/>
  <c r="H409" i="7"/>
  <c r="K409" i="7"/>
  <c r="J409" i="7"/>
  <c r="J366" i="7"/>
  <c r="I366" i="7"/>
  <c r="L366" i="7"/>
  <c r="H366" i="7"/>
  <c r="K366" i="7"/>
  <c r="I379" i="7"/>
  <c r="L379" i="7"/>
  <c r="H379" i="7"/>
  <c r="K379" i="7"/>
  <c r="J379" i="7"/>
  <c r="L388" i="7"/>
  <c r="H388" i="7"/>
  <c r="K388" i="7"/>
  <c r="J388" i="7"/>
  <c r="I388" i="7"/>
  <c r="J406" i="7"/>
  <c r="I406" i="7"/>
  <c r="L406" i="7"/>
  <c r="H406" i="7"/>
  <c r="K406" i="7"/>
  <c r="H367" i="7"/>
  <c r="L367" i="7"/>
  <c r="H377" i="7"/>
  <c r="L377" i="7"/>
  <c r="H387" i="7"/>
  <c r="L387" i="7"/>
  <c r="H397" i="7"/>
  <c r="L397" i="7"/>
  <c r="H407" i="7"/>
  <c r="L407" i="7"/>
  <c r="I367" i="7"/>
  <c r="I377" i="7"/>
  <c r="I387" i="7"/>
  <c r="I397" i="7"/>
  <c r="I407" i="7"/>
  <c r="J367" i="7"/>
  <c r="J377" i="7"/>
  <c r="J387" i="7"/>
  <c r="J397" i="7"/>
  <c r="J407" i="7"/>
  <c r="M406" i="7" l="1"/>
  <c r="M369" i="7"/>
  <c r="M377" i="7"/>
  <c r="M378" i="7"/>
  <c r="M407" i="7"/>
  <c r="M387" i="7"/>
  <c r="M367" i="7"/>
  <c r="M408" i="7"/>
  <c r="M399" i="7"/>
  <c r="M386" i="7"/>
  <c r="M398" i="7"/>
  <c r="M389" i="7"/>
  <c r="M376" i="7"/>
  <c r="M388" i="7"/>
  <c r="M379" i="7"/>
  <c r="M366" i="7"/>
  <c r="M397" i="7"/>
  <c r="M409" i="7"/>
  <c r="M396" i="7"/>
  <c r="M368" i="7"/>
  <c r="K136" i="28"/>
  <c r="J136" i="28"/>
  <c r="I136" i="28"/>
  <c r="H136" i="28"/>
  <c r="G136" i="28"/>
  <c r="M507" i="7"/>
  <c r="M510" i="7" s="1"/>
  <c r="K514" i="7"/>
  <c r="P507" i="7" s="1"/>
  <c r="J514" i="7"/>
  <c r="O507" i="7" s="1"/>
  <c r="I514" i="7"/>
  <c r="N507" i="7" s="1"/>
  <c r="H514" i="7"/>
  <c r="G514" i="7"/>
  <c r="L507" i="7" s="1"/>
  <c r="L511" i="7" l="1"/>
  <c r="L510" i="7"/>
  <c r="L513" i="7"/>
  <c r="L509" i="7"/>
  <c r="L512" i="7"/>
  <c r="L508" i="7"/>
  <c r="P511" i="7"/>
  <c r="P510" i="7"/>
  <c r="P513" i="7"/>
  <c r="P509" i="7"/>
  <c r="P512" i="7"/>
  <c r="P508" i="7"/>
  <c r="N513" i="7"/>
  <c r="N509" i="7"/>
  <c r="N512" i="7"/>
  <c r="N508" i="7"/>
  <c r="N511" i="7"/>
  <c r="N510" i="7"/>
  <c r="O512" i="7"/>
  <c r="O508" i="7"/>
  <c r="O511" i="7"/>
  <c r="O510" i="7"/>
  <c r="O513" i="7"/>
  <c r="O509" i="7"/>
  <c r="M511" i="7"/>
  <c r="M508" i="7"/>
  <c r="M512" i="7"/>
  <c r="M509" i="7"/>
  <c r="M513" i="7"/>
  <c r="J174" i="35"/>
  <c r="O168" i="35" s="1"/>
  <c r="O172" i="35" s="1"/>
  <c r="I174" i="35"/>
  <c r="N168" i="35" s="1"/>
  <c r="N172" i="35" s="1"/>
  <c r="H174" i="35"/>
  <c r="M168" i="35" s="1"/>
  <c r="M172" i="35" s="1"/>
  <c r="G174" i="35"/>
  <c r="L168" i="35" s="1"/>
  <c r="L172" i="35" s="1"/>
  <c r="F174" i="35"/>
  <c r="K168" i="35" s="1"/>
  <c r="K172" i="35" s="1"/>
  <c r="M170" i="7"/>
  <c r="G174" i="7" s="1"/>
  <c r="M169" i="7"/>
  <c r="G173" i="7" s="1"/>
  <c r="M168" i="7"/>
  <c r="G172" i="7" s="1"/>
  <c r="M167" i="7"/>
  <c r="G171" i="7" s="1"/>
  <c r="M180" i="7"/>
  <c r="G184" i="7" s="1"/>
  <c r="M179" i="7"/>
  <c r="G183" i="7" s="1"/>
  <c r="M178" i="7"/>
  <c r="G182" i="7" s="1"/>
  <c r="M177" i="7"/>
  <c r="G181" i="7" s="1"/>
  <c r="M190" i="7"/>
  <c r="G194" i="7" s="1"/>
  <c r="M189" i="7"/>
  <c r="G193" i="7" s="1"/>
  <c r="M188" i="7"/>
  <c r="G192" i="7" s="1"/>
  <c r="M187" i="7"/>
  <c r="G191" i="7" s="1"/>
  <c r="M200" i="7"/>
  <c r="G204" i="7" s="1"/>
  <c r="M199" i="7"/>
  <c r="G203" i="7" s="1"/>
  <c r="M198" i="7"/>
  <c r="G202" i="7" s="1"/>
  <c r="M197" i="7"/>
  <c r="G201" i="7" s="1"/>
  <c r="O170" i="35" l="1"/>
  <c r="O173" i="35"/>
  <c r="O171" i="35"/>
  <c r="O169" i="35"/>
  <c r="L170" i="35"/>
  <c r="L171" i="35"/>
  <c r="L173" i="35"/>
  <c r="L169" i="35"/>
  <c r="N170" i="35"/>
  <c r="N173" i="35"/>
  <c r="N171" i="35"/>
  <c r="N169" i="35"/>
  <c r="K170" i="35"/>
  <c r="K169" i="35"/>
  <c r="K171" i="35"/>
  <c r="K173" i="35"/>
  <c r="M170" i="35"/>
  <c r="M169" i="35"/>
  <c r="M173" i="35"/>
  <c r="M171" i="35"/>
  <c r="J171" i="7"/>
  <c r="I171" i="7"/>
  <c r="L171" i="7"/>
  <c r="H171" i="7"/>
  <c r="K171" i="7"/>
  <c r="K172" i="7"/>
  <c r="J172" i="7"/>
  <c r="I172" i="7"/>
  <c r="L172" i="7"/>
  <c r="H172" i="7"/>
  <c r="L173" i="7"/>
  <c r="H173" i="7"/>
  <c r="K173" i="7"/>
  <c r="J173" i="7"/>
  <c r="I173" i="7"/>
  <c r="I174" i="7"/>
  <c r="L174" i="7"/>
  <c r="H174" i="7"/>
  <c r="K174" i="7"/>
  <c r="J174" i="7"/>
  <c r="J181" i="7"/>
  <c r="I181" i="7"/>
  <c r="L181" i="7"/>
  <c r="H181" i="7"/>
  <c r="K181" i="7"/>
  <c r="K182" i="7"/>
  <c r="J182" i="7"/>
  <c r="I182" i="7"/>
  <c r="L182" i="7"/>
  <c r="H182" i="7"/>
  <c r="L183" i="7"/>
  <c r="H183" i="7"/>
  <c r="K183" i="7"/>
  <c r="J183" i="7"/>
  <c r="I183" i="7"/>
  <c r="I184" i="7"/>
  <c r="L184" i="7"/>
  <c r="H184" i="7"/>
  <c r="K184" i="7"/>
  <c r="J184" i="7"/>
  <c r="J191" i="7"/>
  <c r="I191" i="7"/>
  <c r="L191" i="7"/>
  <c r="H191" i="7"/>
  <c r="K191" i="7"/>
  <c r="K192" i="7"/>
  <c r="J192" i="7"/>
  <c r="I192" i="7"/>
  <c r="L192" i="7"/>
  <c r="H192" i="7"/>
  <c r="L193" i="7"/>
  <c r="H193" i="7"/>
  <c r="K193" i="7"/>
  <c r="J193" i="7"/>
  <c r="I193" i="7"/>
  <c r="I194" i="7"/>
  <c r="L194" i="7"/>
  <c r="H194" i="7"/>
  <c r="K194" i="7"/>
  <c r="J194" i="7"/>
  <c r="J201" i="7"/>
  <c r="I201" i="7"/>
  <c r="L201" i="7"/>
  <c r="H201" i="7"/>
  <c r="K201" i="7"/>
  <c r="K202" i="7"/>
  <c r="J202" i="7"/>
  <c r="I202" i="7"/>
  <c r="L202" i="7"/>
  <c r="H202" i="7"/>
  <c r="L203" i="7"/>
  <c r="H203" i="7"/>
  <c r="K203" i="7"/>
  <c r="J203" i="7"/>
  <c r="I203" i="7"/>
  <c r="I204" i="7"/>
  <c r="L204" i="7"/>
  <c r="H204" i="7"/>
  <c r="K204" i="7"/>
  <c r="J204" i="7"/>
  <c r="M184" i="7" l="1"/>
  <c r="M182" i="7"/>
  <c r="M173" i="7"/>
  <c r="M171" i="7"/>
  <c r="M174" i="7"/>
  <c r="M172" i="7"/>
  <c r="M183" i="7"/>
  <c r="M181" i="7"/>
  <c r="M192" i="7"/>
  <c r="M193" i="7"/>
  <c r="M191" i="7"/>
  <c r="M194" i="7"/>
  <c r="M202" i="7"/>
  <c r="M203" i="7"/>
  <c r="M201" i="7"/>
  <c r="M204" i="7"/>
  <c r="M160" i="7" l="1"/>
  <c r="G164" i="7" s="1"/>
  <c r="K164" i="7" s="1"/>
  <c r="M159" i="7"/>
  <c r="G163" i="7" s="1"/>
  <c r="K163" i="7" s="1"/>
  <c r="M158" i="7"/>
  <c r="G162" i="7" s="1"/>
  <c r="K162" i="7" s="1"/>
  <c r="M157" i="7"/>
  <c r="G161" i="7" s="1"/>
  <c r="J161" i="7" l="1"/>
  <c r="K161" i="7"/>
  <c r="H162" i="7"/>
  <c r="L162" i="7"/>
  <c r="J162" i="7"/>
  <c r="I162" i="7"/>
  <c r="H164" i="7"/>
  <c r="L164" i="7"/>
  <c r="J164" i="7"/>
  <c r="I164" i="7"/>
  <c r="J163" i="7"/>
  <c r="I163" i="7"/>
  <c r="H163" i="7"/>
  <c r="L163" i="7"/>
  <c r="L161" i="7"/>
  <c r="H161" i="7"/>
  <c r="I161" i="7"/>
  <c r="M163" i="7" l="1"/>
  <c r="M161" i="7"/>
  <c r="M164" i="7"/>
  <c r="M162" i="7"/>
  <c r="G545" i="34" l="1"/>
  <c r="F545" i="34"/>
  <c r="E545" i="34"/>
  <c r="R108" i="33" l="1"/>
  <c r="D113" i="33" s="1"/>
  <c r="R107" i="33"/>
  <c r="D112" i="33" s="1"/>
  <c r="R106" i="33"/>
  <c r="D111" i="33" s="1"/>
  <c r="R105" i="33"/>
  <c r="D110" i="33" s="1"/>
  <c r="O110" i="33" s="1"/>
  <c r="R104" i="33"/>
  <c r="D109" i="33" s="1"/>
  <c r="R96" i="33"/>
  <c r="D101" i="33" s="1"/>
  <c r="R95" i="33"/>
  <c r="D100" i="33" s="1"/>
  <c r="R94" i="33"/>
  <c r="D99" i="33" s="1"/>
  <c r="R93" i="33"/>
  <c r="D98" i="33" s="1"/>
  <c r="O98" i="33" s="1"/>
  <c r="R92" i="33"/>
  <c r="D97" i="33" s="1"/>
  <c r="R84" i="33"/>
  <c r="D89" i="33" s="1"/>
  <c r="R83" i="33"/>
  <c r="D88" i="33" s="1"/>
  <c r="R82" i="33"/>
  <c r="D87" i="33" s="1"/>
  <c r="R81" i="33"/>
  <c r="D86" i="33" s="1"/>
  <c r="O86" i="33" s="1"/>
  <c r="R80" i="33"/>
  <c r="D85" i="33" s="1"/>
  <c r="P87" i="33" l="1"/>
  <c r="L87" i="33"/>
  <c r="H87" i="33"/>
  <c r="O87" i="33"/>
  <c r="K87" i="33"/>
  <c r="G87" i="33"/>
  <c r="N87" i="33"/>
  <c r="J87" i="33"/>
  <c r="F87" i="33"/>
  <c r="Q87" i="33"/>
  <c r="M87" i="33"/>
  <c r="I87" i="33"/>
  <c r="E87" i="33"/>
  <c r="N97" i="33"/>
  <c r="J97" i="33"/>
  <c r="F97" i="33"/>
  <c r="Q97" i="33"/>
  <c r="M97" i="33"/>
  <c r="I97" i="33"/>
  <c r="E97" i="33"/>
  <c r="P97" i="33"/>
  <c r="L97" i="33"/>
  <c r="H97" i="33"/>
  <c r="O97" i="33"/>
  <c r="K97" i="33"/>
  <c r="G97" i="33"/>
  <c r="N101" i="33"/>
  <c r="J101" i="33"/>
  <c r="F101" i="33"/>
  <c r="Q101" i="33"/>
  <c r="M101" i="33"/>
  <c r="I101" i="33"/>
  <c r="E101" i="33"/>
  <c r="P101" i="33"/>
  <c r="L101" i="33"/>
  <c r="H101" i="33"/>
  <c r="O101" i="33"/>
  <c r="K101" i="33"/>
  <c r="G101" i="33"/>
  <c r="P111" i="33"/>
  <c r="L111" i="33"/>
  <c r="H111" i="33"/>
  <c r="O111" i="33"/>
  <c r="K111" i="33"/>
  <c r="G111" i="33"/>
  <c r="N111" i="33"/>
  <c r="J111" i="33"/>
  <c r="F111" i="33"/>
  <c r="Q111" i="33"/>
  <c r="M111" i="33"/>
  <c r="I111" i="33"/>
  <c r="E111" i="33"/>
  <c r="Q88" i="33"/>
  <c r="M88" i="33"/>
  <c r="I88" i="33"/>
  <c r="E88" i="33"/>
  <c r="P88" i="33"/>
  <c r="L88" i="33"/>
  <c r="H88" i="33"/>
  <c r="O88" i="33"/>
  <c r="K88" i="33"/>
  <c r="G88" i="33"/>
  <c r="N88" i="33"/>
  <c r="J88" i="33"/>
  <c r="F88" i="33"/>
  <c r="Q112" i="33"/>
  <c r="M112" i="33"/>
  <c r="I112" i="33"/>
  <c r="E112" i="33"/>
  <c r="P112" i="33"/>
  <c r="L112" i="33"/>
  <c r="H112" i="33"/>
  <c r="O112" i="33"/>
  <c r="K112" i="33"/>
  <c r="G112" i="33"/>
  <c r="N112" i="33"/>
  <c r="J112" i="33"/>
  <c r="F112" i="33"/>
  <c r="N85" i="33"/>
  <c r="J85" i="33"/>
  <c r="F85" i="33"/>
  <c r="Q85" i="33"/>
  <c r="M85" i="33"/>
  <c r="I85" i="33"/>
  <c r="E85" i="33"/>
  <c r="P85" i="33"/>
  <c r="L85" i="33"/>
  <c r="H85" i="33"/>
  <c r="O85" i="33"/>
  <c r="K85" i="33"/>
  <c r="G85" i="33"/>
  <c r="N89" i="33"/>
  <c r="J89" i="33"/>
  <c r="F89" i="33"/>
  <c r="Q89" i="33"/>
  <c r="M89" i="33"/>
  <c r="I89" i="33"/>
  <c r="E89" i="33"/>
  <c r="P89" i="33"/>
  <c r="L89" i="33"/>
  <c r="H89" i="33"/>
  <c r="O89" i="33"/>
  <c r="K89" i="33"/>
  <c r="G89" i="33"/>
  <c r="P99" i="33"/>
  <c r="L99" i="33"/>
  <c r="H99" i="33"/>
  <c r="O99" i="33"/>
  <c r="K99" i="33"/>
  <c r="G99" i="33"/>
  <c r="N99" i="33"/>
  <c r="J99" i="33"/>
  <c r="F99" i="33"/>
  <c r="Q99" i="33"/>
  <c r="M99" i="33"/>
  <c r="I99" i="33"/>
  <c r="E99" i="33"/>
  <c r="N109" i="33"/>
  <c r="J109" i="33"/>
  <c r="F109" i="33"/>
  <c r="Q109" i="33"/>
  <c r="M109" i="33"/>
  <c r="I109" i="33"/>
  <c r="E109" i="33"/>
  <c r="P109" i="33"/>
  <c r="L109" i="33"/>
  <c r="H109" i="33"/>
  <c r="O109" i="33"/>
  <c r="K109" i="33"/>
  <c r="G109" i="33"/>
  <c r="N113" i="33"/>
  <c r="J113" i="33"/>
  <c r="F113" i="33"/>
  <c r="Q113" i="33"/>
  <c r="M113" i="33"/>
  <c r="I113" i="33"/>
  <c r="E113" i="33"/>
  <c r="P113" i="33"/>
  <c r="L113" i="33"/>
  <c r="H113" i="33"/>
  <c r="O113" i="33"/>
  <c r="K113" i="33"/>
  <c r="G113" i="33"/>
  <c r="Q100" i="33"/>
  <c r="M100" i="33"/>
  <c r="I100" i="33"/>
  <c r="E100" i="33"/>
  <c r="P100" i="33"/>
  <c r="L100" i="33"/>
  <c r="H100" i="33"/>
  <c r="O100" i="33"/>
  <c r="K100" i="33"/>
  <c r="G100" i="33"/>
  <c r="N100" i="33"/>
  <c r="J100" i="33"/>
  <c r="F100" i="33"/>
  <c r="H86" i="33"/>
  <c r="L86" i="33"/>
  <c r="P86" i="33"/>
  <c r="H98" i="33"/>
  <c r="L98" i="33"/>
  <c r="P98" i="33"/>
  <c r="H110" i="33"/>
  <c r="L110" i="33"/>
  <c r="P110" i="33"/>
  <c r="E86" i="33"/>
  <c r="I86" i="33"/>
  <c r="M86" i="33"/>
  <c r="Q86" i="33"/>
  <c r="E98" i="33"/>
  <c r="I98" i="33"/>
  <c r="M98" i="33"/>
  <c r="Q98" i="33"/>
  <c r="E110" i="33"/>
  <c r="I110" i="33"/>
  <c r="M110" i="33"/>
  <c r="Q110" i="33"/>
  <c r="F86" i="33"/>
  <c r="J86" i="33"/>
  <c r="N86" i="33"/>
  <c r="F98" i="33"/>
  <c r="J98" i="33"/>
  <c r="N98" i="33"/>
  <c r="F110" i="33"/>
  <c r="J110" i="33"/>
  <c r="N110" i="33"/>
  <c r="G86" i="33"/>
  <c r="K86" i="33"/>
  <c r="G98" i="33"/>
  <c r="K98" i="33"/>
  <c r="G110" i="33"/>
  <c r="K110" i="33"/>
  <c r="R109" i="33" l="1"/>
  <c r="R88" i="33"/>
  <c r="R111" i="33"/>
  <c r="R97" i="33"/>
  <c r="R100" i="33"/>
  <c r="R110" i="33"/>
  <c r="R98" i="33"/>
  <c r="R86" i="33"/>
  <c r="R89" i="33"/>
  <c r="R113" i="33"/>
  <c r="R99" i="33"/>
  <c r="R85" i="33"/>
  <c r="R112" i="33"/>
  <c r="R101" i="33"/>
  <c r="R87" i="33"/>
  <c r="G231" i="35" l="1"/>
  <c r="E231" i="35"/>
  <c r="H231" i="35"/>
  <c r="F231" i="35"/>
  <c r="D231" i="35"/>
  <c r="H223" i="35"/>
  <c r="G223" i="35"/>
  <c r="F223" i="35"/>
  <c r="E223" i="35"/>
  <c r="D223" i="35"/>
  <c r="H214" i="35" l="1"/>
  <c r="G214" i="35"/>
  <c r="F214" i="35"/>
  <c r="E214" i="35"/>
  <c r="D214" i="35"/>
  <c r="R232" i="35" l="1"/>
  <c r="Q232" i="35"/>
  <c r="P232" i="35"/>
  <c r="O232" i="35"/>
  <c r="N232" i="35"/>
  <c r="H232" i="35"/>
  <c r="G232" i="35"/>
  <c r="F232" i="35"/>
  <c r="K229" i="35" s="1"/>
  <c r="E232" i="35"/>
  <c r="J230" i="35" s="1"/>
  <c r="D232" i="35"/>
  <c r="M231" i="35"/>
  <c r="I231" i="35"/>
  <c r="O224" i="35"/>
  <c r="P224" i="35"/>
  <c r="Q224" i="35"/>
  <c r="R224" i="35"/>
  <c r="N224" i="35"/>
  <c r="H224" i="35"/>
  <c r="M223" i="35" s="1"/>
  <c r="G224" i="35"/>
  <c r="L223" i="35" s="1"/>
  <c r="F224" i="35"/>
  <c r="E224" i="35"/>
  <c r="J223" i="35" s="1"/>
  <c r="J221" i="35" l="1"/>
  <c r="J222" i="35"/>
  <c r="L229" i="35"/>
  <c r="K230" i="35"/>
  <c r="J231" i="35"/>
  <c r="I229" i="35"/>
  <c r="M229" i="35"/>
  <c r="L230" i="35"/>
  <c r="K231" i="35"/>
  <c r="J229" i="35"/>
  <c r="I230" i="35"/>
  <c r="M230" i="35"/>
  <c r="L231" i="35"/>
  <c r="K222" i="35"/>
  <c r="K223" i="35"/>
  <c r="M222" i="35"/>
  <c r="L221" i="35"/>
  <c r="L222" i="35"/>
  <c r="D224" i="35"/>
  <c r="M221" i="35"/>
  <c r="K232" i="35" l="1"/>
  <c r="J224" i="35"/>
  <c r="J232" i="35"/>
  <c r="M232" i="35"/>
  <c r="L232" i="35"/>
  <c r="I232" i="35"/>
  <c r="K224" i="35"/>
  <c r="M224" i="35"/>
  <c r="I222" i="35"/>
  <c r="I223" i="35"/>
  <c r="L224" i="35"/>
  <c r="I221" i="35"/>
  <c r="I224" i="35" l="1"/>
  <c r="N214" i="35" l="1"/>
  <c r="O214" i="35"/>
  <c r="P214" i="35"/>
  <c r="Q214" i="35"/>
  <c r="R214" i="35"/>
  <c r="Y52" i="1" l="1"/>
  <c r="X52" i="1"/>
  <c r="W52" i="1"/>
  <c r="T52" i="1"/>
  <c r="S52" i="1"/>
  <c r="R52" i="1"/>
  <c r="AA50" i="1"/>
  <c r="Z50" i="1"/>
  <c r="V50" i="1"/>
  <c r="U50" i="1"/>
  <c r="AA49" i="1"/>
  <c r="Z49" i="1"/>
  <c r="V49" i="1"/>
  <c r="U49" i="1"/>
  <c r="AA48" i="1"/>
  <c r="Z48" i="1"/>
  <c r="V48" i="1"/>
  <c r="U48" i="1"/>
  <c r="AA47" i="1"/>
  <c r="Z47" i="1"/>
  <c r="V47" i="1"/>
  <c r="U47" i="1"/>
  <c r="AA46" i="1"/>
  <c r="Z46" i="1"/>
  <c r="V46" i="1"/>
  <c r="U46" i="1"/>
  <c r="AA45" i="1"/>
  <c r="Z45" i="1"/>
  <c r="V45" i="1"/>
  <c r="U45" i="1"/>
  <c r="AA44" i="1"/>
  <c r="Z44" i="1"/>
  <c r="V44" i="1"/>
  <c r="U44" i="1"/>
  <c r="AA43" i="1"/>
  <c r="Z43" i="1"/>
  <c r="V43" i="1"/>
  <c r="U43" i="1"/>
  <c r="AA42" i="1"/>
  <c r="Z42" i="1"/>
  <c r="V42" i="1"/>
  <c r="U42" i="1"/>
  <c r="AA41" i="1"/>
  <c r="Z41" i="1"/>
  <c r="V41" i="1"/>
  <c r="U41" i="1"/>
  <c r="AA40" i="1"/>
  <c r="Z40" i="1"/>
  <c r="V40" i="1"/>
  <c r="U40" i="1"/>
  <c r="AA39" i="1"/>
  <c r="Z39" i="1"/>
  <c r="V39" i="1"/>
  <c r="U39" i="1"/>
  <c r="AA38" i="1"/>
  <c r="Z38" i="1"/>
  <c r="V38" i="1"/>
  <c r="U38" i="1"/>
  <c r="AA37" i="1"/>
  <c r="Z37" i="1"/>
  <c r="V37" i="1"/>
  <c r="U37" i="1"/>
  <c r="AA36" i="1"/>
  <c r="Z36" i="1"/>
  <c r="V36" i="1"/>
  <c r="U36" i="1"/>
  <c r="AA35" i="1"/>
  <c r="Z35" i="1"/>
  <c r="V35" i="1"/>
  <c r="U35" i="1"/>
  <c r="AA34" i="1"/>
  <c r="Z34" i="1"/>
  <c r="V34" i="1"/>
  <c r="U34" i="1"/>
  <c r="AA33" i="1"/>
  <c r="Z33" i="1"/>
  <c r="V33" i="1"/>
  <c r="U33" i="1"/>
  <c r="AA32" i="1"/>
  <c r="Z32" i="1"/>
  <c r="V32" i="1"/>
  <c r="U32" i="1"/>
  <c r="AA31" i="1"/>
  <c r="Z31" i="1"/>
  <c r="V31" i="1"/>
  <c r="U31" i="1"/>
  <c r="AA30" i="1"/>
  <c r="Z30" i="1"/>
  <c r="V30" i="1"/>
  <c r="U30" i="1"/>
  <c r="AA29" i="1"/>
  <c r="Z29" i="1"/>
  <c r="V29" i="1"/>
  <c r="U29" i="1"/>
  <c r="AA28" i="1"/>
  <c r="Z28" i="1"/>
  <c r="V28" i="1"/>
  <c r="U28" i="1"/>
  <c r="AA27" i="1"/>
  <c r="Z27" i="1"/>
  <c r="V27" i="1"/>
  <c r="U27" i="1"/>
  <c r="AA26" i="1"/>
  <c r="Z26" i="1"/>
  <c r="V26" i="1"/>
  <c r="U26" i="1"/>
  <c r="AA25" i="1"/>
  <c r="Z25" i="1"/>
  <c r="V25" i="1"/>
  <c r="U25" i="1"/>
  <c r="AA24" i="1"/>
  <c r="Z24" i="1"/>
  <c r="V24" i="1"/>
  <c r="U24" i="1"/>
  <c r="AA23" i="1"/>
  <c r="Z23" i="1"/>
  <c r="V23" i="1"/>
  <c r="U23" i="1"/>
  <c r="AA22" i="1"/>
  <c r="Z22" i="1"/>
  <c r="V22" i="1"/>
  <c r="U22" i="1"/>
  <c r="AA21" i="1"/>
  <c r="Z21" i="1"/>
  <c r="V21" i="1"/>
  <c r="U21" i="1"/>
  <c r="AA20" i="1"/>
  <c r="Z20" i="1"/>
  <c r="V20" i="1"/>
  <c r="U20" i="1"/>
  <c r="AA19" i="1"/>
  <c r="Z19" i="1"/>
  <c r="V19" i="1"/>
  <c r="U19" i="1"/>
  <c r="AA18" i="1"/>
  <c r="Z18" i="1"/>
  <c r="V18" i="1"/>
  <c r="U18" i="1"/>
  <c r="AA17" i="1"/>
  <c r="Z17" i="1"/>
  <c r="V17" i="1"/>
  <c r="U17" i="1"/>
  <c r="AA16" i="1"/>
  <c r="Z16" i="1"/>
  <c r="V16" i="1"/>
  <c r="U16" i="1"/>
  <c r="AA15" i="1"/>
  <c r="Z15" i="1"/>
  <c r="V15" i="1"/>
  <c r="U15" i="1"/>
  <c r="AA14" i="1"/>
  <c r="Z14" i="1"/>
  <c r="V14" i="1"/>
  <c r="U14" i="1"/>
  <c r="AA13" i="1"/>
  <c r="Z13" i="1"/>
  <c r="V13" i="1"/>
  <c r="U13" i="1"/>
  <c r="AA12" i="1"/>
  <c r="Z12" i="1"/>
  <c r="V12" i="1"/>
  <c r="U12" i="1"/>
  <c r="AA11" i="1"/>
  <c r="Z11" i="1"/>
  <c r="V11" i="1"/>
  <c r="U11" i="1"/>
  <c r="AA10" i="1"/>
  <c r="Z10" i="1"/>
  <c r="V10" i="1"/>
  <c r="U10" i="1"/>
  <c r="AA9" i="1"/>
  <c r="Z9" i="1"/>
  <c r="V9" i="1"/>
  <c r="U9" i="1"/>
  <c r="AA8" i="1"/>
  <c r="Z8" i="1"/>
  <c r="V8" i="1"/>
  <c r="U8" i="1"/>
  <c r="AA7" i="1"/>
  <c r="Z7" i="1"/>
  <c r="V7" i="1"/>
  <c r="U7" i="1"/>
  <c r="AA6" i="1"/>
  <c r="Z6" i="1"/>
  <c r="V6" i="1"/>
  <c r="U6" i="1"/>
  <c r="AA5" i="1"/>
  <c r="Z5" i="1"/>
  <c r="V5" i="1"/>
  <c r="U5" i="1"/>
  <c r="AA4" i="1"/>
  <c r="Z4" i="1"/>
  <c r="Z52" i="1" s="1"/>
  <c r="V4" i="1"/>
  <c r="U4" i="1"/>
  <c r="U52" i="1" s="1"/>
  <c r="AA52" i="1" l="1"/>
  <c r="V52" i="1"/>
  <c r="J408" i="36" l="1"/>
  <c r="I408" i="36"/>
  <c r="H408" i="36"/>
  <c r="G408" i="36"/>
  <c r="F408" i="36"/>
  <c r="O407" i="36"/>
  <c r="N407" i="36"/>
  <c r="M407" i="36"/>
  <c r="L407" i="36"/>
  <c r="K407" i="36"/>
  <c r="O406" i="36"/>
  <c r="N406" i="36"/>
  <c r="M406" i="36"/>
  <c r="L406" i="36"/>
  <c r="K406" i="36"/>
  <c r="O405" i="36"/>
  <c r="N405" i="36"/>
  <c r="M405" i="36"/>
  <c r="L405" i="36"/>
  <c r="K405" i="36"/>
  <c r="O404" i="36"/>
  <c r="N404" i="36"/>
  <c r="M404" i="36"/>
  <c r="L404" i="36"/>
  <c r="K404" i="36"/>
  <c r="O403" i="36"/>
  <c r="N403" i="36"/>
  <c r="M403" i="36"/>
  <c r="L403" i="36"/>
  <c r="K403" i="36"/>
  <c r="O402" i="36"/>
  <c r="N402" i="36"/>
  <c r="M402" i="36"/>
  <c r="L402" i="36"/>
  <c r="K402" i="36"/>
  <c r="J393" i="36"/>
  <c r="I393" i="36"/>
  <c r="H393" i="36"/>
  <c r="G393" i="36"/>
  <c r="F393" i="36"/>
  <c r="J376" i="36"/>
  <c r="I376" i="36"/>
  <c r="H376" i="36"/>
  <c r="G376" i="36"/>
  <c r="F376" i="36"/>
  <c r="J361" i="36"/>
  <c r="I361" i="36"/>
  <c r="H361" i="36"/>
  <c r="G361" i="36"/>
  <c r="F361" i="36"/>
  <c r="J346" i="36"/>
  <c r="I346" i="36"/>
  <c r="H346" i="36"/>
  <c r="G346" i="36"/>
  <c r="F346" i="36"/>
  <c r="J337" i="36"/>
  <c r="I337" i="36"/>
  <c r="H337" i="36"/>
  <c r="G337" i="36"/>
  <c r="F337" i="36"/>
  <c r="J328" i="36"/>
  <c r="O342" i="36" s="1"/>
  <c r="I328" i="36"/>
  <c r="N383" i="36" s="1"/>
  <c r="H328" i="36"/>
  <c r="M383" i="36" s="1"/>
  <c r="G328" i="36"/>
  <c r="L342" i="36" s="1"/>
  <c r="F328" i="36"/>
  <c r="K342" i="36" s="1"/>
  <c r="O323" i="36"/>
  <c r="O390" i="36" s="1"/>
  <c r="J317" i="36"/>
  <c r="I317" i="36"/>
  <c r="H317" i="36"/>
  <c r="G317" i="36"/>
  <c r="F317" i="36"/>
  <c r="J301" i="36"/>
  <c r="O307" i="36" s="1"/>
  <c r="I301" i="36"/>
  <c r="N307" i="36" s="1"/>
  <c r="H301" i="36"/>
  <c r="M307" i="36" s="1"/>
  <c r="G301" i="36"/>
  <c r="L307" i="36" s="1"/>
  <c r="F301" i="36"/>
  <c r="K307" i="36" s="1"/>
  <c r="N291" i="36"/>
  <c r="N292" i="36" s="1"/>
  <c r="M291" i="36"/>
  <c r="M294" i="36" s="1"/>
  <c r="N284" i="36"/>
  <c r="M286" i="36" s="1"/>
  <c r="I284" i="36"/>
  <c r="E286" i="36" s="1"/>
  <c r="N283" i="36"/>
  <c r="K285" i="36" s="1"/>
  <c r="I283" i="36"/>
  <c r="G285" i="36" s="1"/>
  <c r="N277" i="36"/>
  <c r="M279" i="36" s="1"/>
  <c r="I277" i="36"/>
  <c r="E279" i="36" s="1"/>
  <c r="N276" i="36"/>
  <c r="K278" i="36" s="1"/>
  <c r="I276" i="36"/>
  <c r="G278" i="36" s="1"/>
  <c r="I270" i="36"/>
  <c r="H272" i="36" s="1"/>
  <c r="I269" i="36"/>
  <c r="E271" i="36" s="1"/>
  <c r="G262" i="36"/>
  <c r="F262" i="36"/>
  <c r="E262" i="36"/>
  <c r="J256" i="36"/>
  <c r="I256" i="36"/>
  <c r="H256" i="36"/>
  <c r="G248" i="36"/>
  <c r="F248" i="36"/>
  <c r="E248" i="36"/>
  <c r="J241" i="36"/>
  <c r="I241" i="36"/>
  <c r="H241" i="36"/>
  <c r="G233" i="36"/>
  <c r="F233" i="36"/>
  <c r="E233" i="36"/>
  <c r="J224" i="36"/>
  <c r="I224" i="36"/>
  <c r="H224" i="36"/>
  <c r="G216" i="36"/>
  <c r="F216" i="36"/>
  <c r="E216" i="36"/>
  <c r="J208" i="36"/>
  <c r="J212" i="36" s="1"/>
  <c r="I208" i="36"/>
  <c r="I259" i="36" s="1"/>
  <c r="H208" i="36"/>
  <c r="H258" i="36" s="1"/>
  <c r="G202" i="36"/>
  <c r="F202" i="36"/>
  <c r="E202" i="36"/>
  <c r="G191" i="36"/>
  <c r="F191" i="36"/>
  <c r="E191" i="36"/>
  <c r="J184" i="36"/>
  <c r="J189" i="36" s="1"/>
  <c r="I184" i="36"/>
  <c r="I188" i="36" s="1"/>
  <c r="H184" i="36"/>
  <c r="H187" i="36" s="1"/>
  <c r="G178" i="36"/>
  <c r="F178" i="36"/>
  <c r="E178" i="36"/>
  <c r="J171" i="36"/>
  <c r="I171" i="36"/>
  <c r="I176" i="36" s="1"/>
  <c r="H171" i="36"/>
  <c r="H175" i="36" s="1"/>
  <c r="G165" i="36"/>
  <c r="F165" i="36"/>
  <c r="E165" i="36"/>
  <c r="G156" i="36"/>
  <c r="F156" i="36"/>
  <c r="E156" i="36"/>
  <c r="G143" i="36"/>
  <c r="F143" i="36"/>
  <c r="E143" i="36"/>
  <c r="G129" i="36"/>
  <c r="F129" i="36"/>
  <c r="E129" i="36"/>
  <c r="J122" i="36"/>
  <c r="I122" i="36"/>
  <c r="H122" i="36"/>
  <c r="G116" i="36"/>
  <c r="F116" i="36"/>
  <c r="E116" i="36"/>
  <c r="J109" i="36"/>
  <c r="J126" i="36" s="1"/>
  <c r="I109" i="36"/>
  <c r="I125" i="36" s="1"/>
  <c r="H109" i="36"/>
  <c r="H128" i="36" s="1"/>
  <c r="G103" i="36"/>
  <c r="F103" i="36"/>
  <c r="E103" i="36"/>
  <c r="G91" i="36"/>
  <c r="F91" i="36"/>
  <c r="E91" i="36"/>
  <c r="J83" i="36"/>
  <c r="I83" i="36"/>
  <c r="H83" i="36"/>
  <c r="G77" i="36"/>
  <c r="F77" i="36"/>
  <c r="E77" i="36"/>
  <c r="J66" i="36"/>
  <c r="J87" i="36" s="1"/>
  <c r="I66" i="36"/>
  <c r="I90" i="36" s="1"/>
  <c r="H66" i="36"/>
  <c r="H89" i="36" s="1"/>
  <c r="G60" i="36"/>
  <c r="F60" i="36"/>
  <c r="E60" i="36"/>
  <c r="G49" i="36"/>
  <c r="F49" i="36"/>
  <c r="E49" i="36"/>
  <c r="J41" i="36"/>
  <c r="I41" i="36"/>
  <c r="H41" i="36"/>
  <c r="G35" i="36"/>
  <c r="F35" i="36"/>
  <c r="E35" i="36"/>
  <c r="I26" i="36"/>
  <c r="J24" i="36"/>
  <c r="J32" i="36" s="1"/>
  <c r="I24" i="36"/>
  <c r="I45" i="36" s="1"/>
  <c r="H24" i="36"/>
  <c r="H48" i="36" s="1"/>
  <c r="G18" i="36"/>
  <c r="F18" i="36"/>
  <c r="E18" i="36"/>
  <c r="G9" i="36"/>
  <c r="J5" i="36" s="1"/>
  <c r="J16" i="36" s="1"/>
  <c r="F9" i="36"/>
  <c r="I14" i="36" s="1"/>
  <c r="E9" i="36"/>
  <c r="H56" i="36" s="1"/>
  <c r="H5" i="36" l="1"/>
  <c r="H58" i="36" s="1"/>
  <c r="H14" i="36"/>
  <c r="I30" i="36"/>
  <c r="H172" i="36"/>
  <c r="H210" i="36"/>
  <c r="I127" i="36"/>
  <c r="L408" i="36"/>
  <c r="J68" i="36"/>
  <c r="H110" i="36"/>
  <c r="I211" i="36"/>
  <c r="G279" i="36"/>
  <c r="H46" i="36"/>
  <c r="I56" i="36"/>
  <c r="H260" i="36"/>
  <c r="K291" i="36"/>
  <c r="K295" i="36" s="1"/>
  <c r="I5" i="36"/>
  <c r="I6" i="36" s="1"/>
  <c r="I247" i="36"/>
  <c r="I261" i="36"/>
  <c r="K323" i="36"/>
  <c r="K390" i="36" s="1"/>
  <c r="H126" i="36"/>
  <c r="L323" i="36"/>
  <c r="L389" i="36" s="1"/>
  <c r="I72" i="36"/>
  <c r="I76" i="36"/>
  <c r="I88" i="36"/>
  <c r="J187" i="36"/>
  <c r="G286" i="36"/>
  <c r="H67" i="36"/>
  <c r="H161" i="36"/>
  <c r="H173" i="36"/>
  <c r="H189" i="36"/>
  <c r="I215" i="36"/>
  <c r="I229" i="36"/>
  <c r="K286" i="36"/>
  <c r="O291" i="36"/>
  <c r="O316" i="36" s="1"/>
  <c r="M278" i="36"/>
  <c r="N323" i="36"/>
  <c r="N391" i="36" s="1"/>
  <c r="K408" i="36"/>
  <c r="O408" i="36"/>
  <c r="I84" i="36"/>
  <c r="H98" i="36"/>
  <c r="H228" i="36"/>
  <c r="J75" i="36"/>
  <c r="I27" i="36"/>
  <c r="I31" i="36"/>
  <c r="I47" i="36"/>
  <c r="J72" i="36"/>
  <c r="J112" i="36"/>
  <c r="H7" i="36"/>
  <c r="H26" i="36"/>
  <c r="H30" i="36"/>
  <c r="H34" i="36"/>
  <c r="I43" i="36"/>
  <c r="I68" i="36"/>
  <c r="J71" i="36"/>
  <c r="H75" i="36"/>
  <c r="H87" i="36"/>
  <c r="I111" i="36"/>
  <c r="I115" i="36"/>
  <c r="J124" i="36"/>
  <c r="H177" i="36"/>
  <c r="I186" i="36"/>
  <c r="H214" i="36"/>
  <c r="I225" i="36"/>
  <c r="H246" i="36"/>
  <c r="I257" i="36"/>
  <c r="F272" i="36"/>
  <c r="M285" i="36"/>
  <c r="L291" i="36"/>
  <c r="L308" i="36" s="1"/>
  <c r="M323" i="36"/>
  <c r="M392" i="36" s="1"/>
  <c r="N408" i="36"/>
  <c r="M293" i="36"/>
  <c r="J111" i="36"/>
  <c r="J69" i="36"/>
  <c r="J89" i="36"/>
  <c r="H242" i="36"/>
  <c r="I25" i="36"/>
  <c r="I29" i="36"/>
  <c r="H42" i="36"/>
  <c r="H59" i="36"/>
  <c r="J67" i="36"/>
  <c r="H71" i="36"/>
  <c r="J73" i="36"/>
  <c r="J76" i="36"/>
  <c r="J85" i="36"/>
  <c r="H102" i="36"/>
  <c r="J110" i="36"/>
  <c r="H114" i="36"/>
  <c r="I123" i="36"/>
  <c r="J128" i="36"/>
  <c r="H139" i="36"/>
  <c r="I174" i="36"/>
  <c r="H185" i="36"/>
  <c r="I190" i="36"/>
  <c r="H232" i="36"/>
  <c r="I243" i="36"/>
  <c r="K279" i="36"/>
  <c r="M408" i="36"/>
  <c r="J46" i="36"/>
  <c r="J42" i="36"/>
  <c r="J34" i="36"/>
  <c r="J30" i="36"/>
  <c r="J26" i="36"/>
  <c r="J47" i="36"/>
  <c r="J43" i="36"/>
  <c r="J31" i="36"/>
  <c r="J27" i="36"/>
  <c r="J45" i="36"/>
  <c r="J33" i="36"/>
  <c r="J29" i="36"/>
  <c r="J25" i="36"/>
  <c r="J48" i="36"/>
  <c r="J198" i="36"/>
  <c r="J161" i="36"/>
  <c r="J98" i="36"/>
  <c r="J136" i="36"/>
  <c r="J14" i="36"/>
  <c r="J56" i="36"/>
  <c r="J148" i="36"/>
  <c r="J28" i="36"/>
  <c r="J44" i="36"/>
  <c r="J139" i="36"/>
  <c r="J102" i="36"/>
  <c r="J162" i="36"/>
  <c r="J140" i="36"/>
  <c r="J99" i="36"/>
  <c r="J164" i="36"/>
  <c r="J142" i="36"/>
  <c r="J138" i="36"/>
  <c r="J101" i="36"/>
  <c r="J163" i="36"/>
  <c r="J141" i="36"/>
  <c r="J59" i="36"/>
  <c r="J7" i="36"/>
  <c r="J15" i="36"/>
  <c r="J8" i="36"/>
  <c r="J137" i="36"/>
  <c r="J100" i="36"/>
  <c r="J58" i="36"/>
  <c r="J17" i="36"/>
  <c r="J6" i="36"/>
  <c r="J57" i="36"/>
  <c r="H8" i="36"/>
  <c r="I198" i="36"/>
  <c r="I161" i="36"/>
  <c r="I148" i="36"/>
  <c r="H15" i="36"/>
  <c r="H27" i="36"/>
  <c r="I28" i="36"/>
  <c r="H31" i="36"/>
  <c r="I32" i="36"/>
  <c r="H43" i="36"/>
  <c r="I44" i="36"/>
  <c r="H47" i="36"/>
  <c r="I48" i="36"/>
  <c r="H68" i="36"/>
  <c r="I69" i="36"/>
  <c r="J70" i="36"/>
  <c r="H72" i="36"/>
  <c r="I73" i="36"/>
  <c r="J74" i="36"/>
  <c r="H76" i="36"/>
  <c r="H84" i="36"/>
  <c r="I85" i="36"/>
  <c r="J86" i="36"/>
  <c r="H88" i="36"/>
  <c r="I89" i="36"/>
  <c r="J90" i="36"/>
  <c r="J260" i="36"/>
  <c r="J246" i="36"/>
  <c r="J242" i="36"/>
  <c r="J232" i="36"/>
  <c r="J228" i="36"/>
  <c r="J214" i="36"/>
  <c r="J210" i="36"/>
  <c r="J261" i="36"/>
  <c r="J257" i="36"/>
  <c r="J247" i="36"/>
  <c r="J243" i="36"/>
  <c r="J229" i="36"/>
  <c r="J225" i="36"/>
  <c r="J215" i="36"/>
  <c r="J211" i="36"/>
  <c r="J258" i="36"/>
  <c r="J244" i="36"/>
  <c r="J230" i="36"/>
  <c r="J226" i="36"/>
  <c r="J259" i="36"/>
  <c r="J245" i="36"/>
  <c r="J231" i="36"/>
  <c r="J227" i="36"/>
  <c r="J213" i="36"/>
  <c r="J209" i="36"/>
  <c r="H6" i="36"/>
  <c r="H17" i="36"/>
  <c r="H25" i="36"/>
  <c r="H29" i="36"/>
  <c r="H33" i="36"/>
  <c r="I34" i="36"/>
  <c r="I42" i="36"/>
  <c r="H45" i="36"/>
  <c r="I46" i="36"/>
  <c r="I67" i="36"/>
  <c r="H70" i="36"/>
  <c r="I71" i="36"/>
  <c r="H74" i="36"/>
  <c r="I75" i="36"/>
  <c r="J84" i="36"/>
  <c r="H86" i="36"/>
  <c r="I87" i="36"/>
  <c r="J88" i="36"/>
  <c r="H90" i="36"/>
  <c r="I98" i="36"/>
  <c r="J177" i="36"/>
  <c r="J173" i="36"/>
  <c r="J174" i="36"/>
  <c r="J176" i="36"/>
  <c r="J172" i="36"/>
  <c r="J175" i="36"/>
  <c r="H163" i="36"/>
  <c r="H141" i="36"/>
  <c r="H137" i="36"/>
  <c r="H100" i="36"/>
  <c r="H164" i="36"/>
  <c r="H142" i="36"/>
  <c r="H138" i="36"/>
  <c r="H101" i="36"/>
  <c r="H162" i="36"/>
  <c r="H165" i="36" s="1"/>
  <c r="H140" i="36"/>
  <c r="H99" i="36"/>
  <c r="H148" i="36"/>
  <c r="H136" i="36"/>
  <c r="H16" i="36"/>
  <c r="H28" i="36"/>
  <c r="H32" i="36"/>
  <c r="I33" i="36"/>
  <c r="H44" i="36"/>
  <c r="H57" i="36"/>
  <c r="H69" i="36"/>
  <c r="I70" i="36"/>
  <c r="H73" i="36"/>
  <c r="I74" i="36"/>
  <c r="H85" i="36"/>
  <c r="I86" i="36"/>
  <c r="I136" i="36"/>
  <c r="H198" i="36"/>
  <c r="H111" i="36"/>
  <c r="I112" i="36"/>
  <c r="J113" i="36"/>
  <c r="H115" i="36"/>
  <c r="H123" i="36"/>
  <c r="I124" i="36"/>
  <c r="J125" i="36"/>
  <c r="H127" i="36"/>
  <c r="I128" i="36"/>
  <c r="H174" i="36"/>
  <c r="I175" i="36"/>
  <c r="H186" i="36"/>
  <c r="I187" i="36"/>
  <c r="J188" i="36"/>
  <c r="H190" i="36"/>
  <c r="H211" i="36"/>
  <c r="I212" i="36"/>
  <c r="H215" i="36"/>
  <c r="H225" i="36"/>
  <c r="I226" i="36"/>
  <c r="H229" i="36"/>
  <c r="I230" i="36"/>
  <c r="H243" i="36"/>
  <c r="I244" i="36"/>
  <c r="H247" i="36"/>
  <c r="H257" i="36"/>
  <c r="I258" i="36"/>
  <c r="H261" i="36"/>
  <c r="F271" i="36"/>
  <c r="E272" i="36"/>
  <c r="H278" i="36"/>
  <c r="L278" i="36"/>
  <c r="F279" i="36"/>
  <c r="J279" i="36"/>
  <c r="H285" i="36"/>
  <c r="L285" i="36"/>
  <c r="F286" i="36"/>
  <c r="J286" i="36"/>
  <c r="N314" i="36"/>
  <c r="N310" i="36"/>
  <c r="N298" i="36"/>
  <c r="N313" i="36"/>
  <c r="N309" i="36"/>
  <c r="N297" i="36"/>
  <c r="N316" i="36"/>
  <c r="N312" i="36"/>
  <c r="N308" i="36"/>
  <c r="N300" i="36"/>
  <c r="N296" i="36"/>
  <c r="N315" i="36"/>
  <c r="N311" i="36"/>
  <c r="N299" i="36"/>
  <c r="N295" i="36"/>
  <c r="M292" i="36"/>
  <c r="G271" i="36"/>
  <c r="E278" i="36"/>
  <c r="E285" i="36"/>
  <c r="K309" i="36"/>
  <c r="O313" i="36"/>
  <c r="O299" i="36"/>
  <c r="I110" i="36"/>
  <c r="H113" i="36"/>
  <c r="I114" i="36"/>
  <c r="J115" i="36"/>
  <c r="J123" i="36"/>
  <c r="H125" i="36"/>
  <c r="I126" i="36"/>
  <c r="J127" i="36"/>
  <c r="I173" i="36"/>
  <c r="H176" i="36"/>
  <c r="I177" i="36"/>
  <c r="I185" i="36"/>
  <c r="J186" i="36"/>
  <c r="H188" i="36"/>
  <c r="I189" i="36"/>
  <c r="J190" i="36"/>
  <c r="H209" i="36"/>
  <c r="I210" i="36"/>
  <c r="H213" i="36"/>
  <c r="I214" i="36"/>
  <c r="H227" i="36"/>
  <c r="I228" i="36"/>
  <c r="H231" i="36"/>
  <c r="I232" i="36"/>
  <c r="I242" i="36"/>
  <c r="H245" i="36"/>
  <c r="I246" i="36"/>
  <c r="H259" i="36"/>
  <c r="I260" i="36"/>
  <c r="H271" i="36"/>
  <c r="G272" i="36"/>
  <c r="F278" i="36"/>
  <c r="J278" i="36"/>
  <c r="H279" i="36"/>
  <c r="L279" i="36"/>
  <c r="F285" i="36"/>
  <c r="J285" i="36"/>
  <c r="H286" i="36"/>
  <c r="L286" i="36"/>
  <c r="N293" i="36"/>
  <c r="H112" i="36"/>
  <c r="I113" i="36"/>
  <c r="J114" i="36"/>
  <c r="H124" i="36"/>
  <c r="I172" i="36"/>
  <c r="J185" i="36"/>
  <c r="I209" i="36"/>
  <c r="H212" i="36"/>
  <c r="I213" i="36"/>
  <c r="H226" i="36"/>
  <c r="I227" i="36"/>
  <c r="H230" i="36"/>
  <c r="I231" i="36"/>
  <c r="H244" i="36"/>
  <c r="I245" i="36"/>
  <c r="M315" i="36"/>
  <c r="M311" i="36"/>
  <c r="M299" i="36"/>
  <c r="M295" i="36"/>
  <c r="M314" i="36"/>
  <c r="M310" i="36"/>
  <c r="M298" i="36"/>
  <c r="M313" i="36"/>
  <c r="M309" i="36"/>
  <c r="M297" i="36"/>
  <c r="M316" i="36"/>
  <c r="M312" i="36"/>
  <c r="M308" i="36"/>
  <c r="M300" i="36"/>
  <c r="M296" i="36"/>
  <c r="N294" i="36"/>
  <c r="O326" i="36"/>
  <c r="K333" i="36"/>
  <c r="O333" i="36"/>
  <c r="M342" i="36"/>
  <c r="O344" i="36"/>
  <c r="K351" i="36"/>
  <c r="O351" i="36"/>
  <c r="O355" i="36"/>
  <c r="O359" i="36"/>
  <c r="K366" i="36"/>
  <c r="O366" i="36"/>
  <c r="O370" i="36"/>
  <c r="O374" i="36"/>
  <c r="K383" i="36"/>
  <c r="O383" i="36"/>
  <c r="O387" i="36"/>
  <c r="O391" i="36"/>
  <c r="O327" i="36"/>
  <c r="L333" i="36"/>
  <c r="K334" i="36"/>
  <c r="O334" i="36"/>
  <c r="M336" i="36"/>
  <c r="N342" i="36"/>
  <c r="O345" i="36"/>
  <c r="L351" i="36"/>
  <c r="O352" i="36"/>
  <c r="O356" i="36"/>
  <c r="O360" i="36"/>
  <c r="L366" i="36"/>
  <c r="O367" i="36"/>
  <c r="O371" i="36"/>
  <c r="O375" i="36"/>
  <c r="L383" i="36"/>
  <c r="O384" i="36"/>
  <c r="O388" i="36"/>
  <c r="O392" i="36"/>
  <c r="O324" i="36"/>
  <c r="M333" i="36"/>
  <c r="O335" i="36"/>
  <c r="M351" i="36"/>
  <c r="O353" i="36"/>
  <c r="O357" i="36"/>
  <c r="M366" i="36"/>
  <c r="O368" i="36"/>
  <c r="O372" i="36"/>
  <c r="O385" i="36"/>
  <c r="O389" i="36"/>
  <c r="O325" i="36"/>
  <c r="M327" i="36"/>
  <c r="N333" i="36"/>
  <c r="K336" i="36"/>
  <c r="O336" i="36"/>
  <c r="O343" i="36"/>
  <c r="N351" i="36"/>
  <c r="O354" i="36"/>
  <c r="O358" i="36"/>
  <c r="N366" i="36"/>
  <c r="K369" i="36"/>
  <c r="O369" i="36"/>
  <c r="M371" i="36"/>
  <c r="O373" i="36"/>
  <c r="O386" i="36"/>
  <c r="E427" i="34"/>
  <c r="F427" i="34"/>
  <c r="G427" i="34"/>
  <c r="N374" i="36" l="1"/>
  <c r="K370" i="36"/>
  <c r="I164" i="36"/>
  <c r="N345" i="36"/>
  <c r="K343" i="36"/>
  <c r="N324" i="36"/>
  <c r="M325" i="36"/>
  <c r="M370" i="36"/>
  <c r="N325" i="36"/>
  <c r="N353" i="36"/>
  <c r="O293" i="36"/>
  <c r="O308" i="36"/>
  <c r="I139" i="36"/>
  <c r="I7" i="36"/>
  <c r="I15" i="36"/>
  <c r="N344" i="36"/>
  <c r="L392" i="36"/>
  <c r="N373" i="36"/>
  <c r="N375" i="36"/>
  <c r="I99" i="36"/>
  <c r="I162" i="36"/>
  <c r="I100" i="36"/>
  <c r="K358" i="36"/>
  <c r="N390" i="36"/>
  <c r="N372" i="36"/>
  <c r="N384" i="36"/>
  <c r="L314" i="36"/>
  <c r="I102" i="36"/>
  <c r="N387" i="36"/>
  <c r="N359" i="36"/>
  <c r="L353" i="36"/>
  <c r="N343" i="36"/>
  <c r="N346" i="36" s="1"/>
  <c r="L370" i="36"/>
  <c r="N335" i="36"/>
  <c r="L390" i="36"/>
  <c r="N371" i="36"/>
  <c r="I140" i="36"/>
  <c r="I59" i="36"/>
  <c r="I57" i="36"/>
  <c r="I60" i="36" s="1"/>
  <c r="I137" i="36"/>
  <c r="I101" i="36"/>
  <c r="N369" i="36"/>
  <c r="N354" i="36"/>
  <c r="N368" i="36"/>
  <c r="N388" i="36"/>
  <c r="N360" i="36"/>
  <c r="N334" i="36"/>
  <c r="K299" i="36"/>
  <c r="I58" i="36"/>
  <c r="I16" i="36"/>
  <c r="I141" i="36"/>
  <c r="I142" i="36"/>
  <c r="I8" i="36"/>
  <c r="L345" i="36"/>
  <c r="K392" i="36"/>
  <c r="K384" i="36"/>
  <c r="K293" i="36"/>
  <c r="K292" i="36"/>
  <c r="K353" i="36"/>
  <c r="K324" i="36"/>
  <c r="K388" i="36"/>
  <c r="L316" i="36"/>
  <c r="K308" i="36"/>
  <c r="L385" i="36"/>
  <c r="L388" i="36"/>
  <c r="L367" i="36"/>
  <c r="K374" i="36"/>
  <c r="K359" i="36"/>
  <c r="L325" i="36"/>
  <c r="L309" i="36"/>
  <c r="K315" i="36"/>
  <c r="K385" i="36"/>
  <c r="L374" i="36"/>
  <c r="K360" i="36"/>
  <c r="K352" i="36"/>
  <c r="L386" i="36"/>
  <c r="K344" i="36"/>
  <c r="L296" i="36"/>
  <c r="K310" i="36"/>
  <c r="K316" i="36"/>
  <c r="K354" i="36"/>
  <c r="L335" i="36"/>
  <c r="K325" i="36"/>
  <c r="K389" i="36"/>
  <c r="L327" i="36"/>
  <c r="K375" i="36"/>
  <c r="K371" i="36"/>
  <c r="K367" i="36"/>
  <c r="L359" i="36"/>
  <c r="K345" i="36"/>
  <c r="K327" i="36"/>
  <c r="K391" i="36"/>
  <c r="K387" i="36"/>
  <c r="L373" i="36"/>
  <c r="L369" i="36"/>
  <c r="K355" i="36"/>
  <c r="K326" i="36"/>
  <c r="L310" i="36"/>
  <c r="L312" i="36"/>
  <c r="K298" i="36"/>
  <c r="K311" i="36"/>
  <c r="K312" i="36"/>
  <c r="K313" i="36"/>
  <c r="K294" i="36"/>
  <c r="J165" i="36"/>
  <c r="I9" i="36"/>
  <c r="K386" i="36"/>
  <c r="K373" i="36"/>
  <c r="L357" i="36"/>
  <c r="K372" i="36"/>
  <c r="K368" i="36"/>
  <c r="K357" i="36"/>
  <c r="K335" i="36"/>
  <c r="K356" i="36"/>
  <c r="L358" i="36"/>
  <c r="L343" i="36"/>
  <c r="K296" i="36"/>
  <c r="L297" i="36"/>
  <c r="L315" i="36"/>
  <c r="K314" i="36"/>
  <c r="K300" i="36"/>
  <c r="K297" i="36"/>
  <c r="M360" i="36"/>
  <c r="M391" i="36"/>
  <c r="M385" i="36"/>
  <c r="M372" i="36"/>
  <c r="I191" i="36"/>
  <c r="O294" i="36"/>
  <c r="O311" i="36"/>
  <c r="O312" i="36"/>
  <c r="M384" i="36"/>
  <c r="M356" i="36"/>
  <c r="M334" i="36"/>
  <c r="M387" i="36"/>
  <c r="L384" i="36"/>
  <c r="L360" i="36"/>
  <c r="L356" i="36"/>
  <c r="L334" i="36"/>
  <c r="L391" i="36"/>
  <c r="L387" i="36"/>
  <c r="L344" i="36"/>
  <c r="M368" i="36"/>
  <c r="M357" i="36"/>
  <c r="L354" i="36"/>
  <c r="L292" i="36"/>
  <c r="O292" i="36"/>
  <c r="L313" i="36"/>
  <c r="L299" i="36"/>
  <c r="L300" i="36"/>
  <c r="O298" i="36"/>
  <c r="O315" i="36"/>
  <c r="O297" i="36"/>
  <c r="H60" i="36"/>
  <c r="J60" i="36"/>
  <c r="M375" i="36"/>
  <c r="L372" i="36"/>
  <c r="L368" i="36"/>
  <c r="M345" i="36"/>
  <c r="L324" i="36"/>
  <c r="N386" i="36"/>
  <c r="L375" i="36"/>
  <c r="L371" i="36"/>
  <c r="N358" i="36"/>
  <c r="M355" i="36"/>
  <c r="L352" i="36"/>
  <c r="N336" i="36"/>
  <c r="M390" i="36"/>
  <c r="N385" i="36"/>
  <c r="L355" i="36"/>
  <c r="L326" i="36"/>
  <c r="N367" i="36"/>
  <c r="N356" i="36"/>
  <c r="N352" i="36"/>
  <c r="L336" i="36"/>
  <c r="L298" i="36"/>
  <c r="L311" i="36"/>
  <c r="H191" i="36"/>
  <c r="O310" i="36"/>
  <c r="O300" i="36"/>
  <c r="O309" i="36"/>
  <c r="I17" i="36"/>
  <c r="I163" i="36"/>
  <c r="I138" i="36"/>
  <c r="H178" i="36"/>
  <c r="H77" i="36"/>
  <c r="I49" i="36"/>
  <c r="M388" i="36"/>
  <c r="N370" i="36"/>
  <c r="M367" i="36"/>
  <c r="N355" i="36"/>
  <c r="M352" i="36"/>
  <c r="N326" i="36"/>
  <c r="M374" i="36"/>
  <c r="M359" i="36"/>
  <c r="M344" i="36"/>
  <c r="M326" i="36"/>
  <c r="N389" i="36"/>
  <c r="M386" i="36"/>
  <c r="M373" i="36"/>
  <c r="N357" i="36"/>
  <c r="M354" i="36"/>
  <c r="M343" i="36"/>
  <c r="N392" i="36"/>
  <c r="M389" i="36"/>
  <c r="M335" i="36"/>
  <c r="N327" i="36"/>
  <c r="M324" i="36"/>
  <c r="O295" i="36"/>
  <c r="N285" i="36"/>
  <c r="N278" i="36"/>
  <c r="O314" i="36"/>
  <c r="O296" i="36"/>
  <c r="J116" i="36"/>
  <c r="I129" i="36"/>
  <c r="I233" i="36"/>
  <c r="N301" i="36"/>
  <c r="M369" i="36"/>
  <c r="M358" i="36"/>
  <c r="M353" i="36"/>
  <c r="I286" i="36"/>
  <c r="I279" i="36"/>
  <c r="I271" i="36"/>
  <c r="H116" i="36"/>
  <c r="I91" i="36"/>
  <c r="H9" i="36"/>
  <c r="J77" i="36"/>
  <c r="I35" i="36"/>
  <c r="L293" i="36"/>
  <c r="L295" i="36"/>
  <c r="L294" i="36"/>
  <c r="I262" i="36"/>
  <c r="H248" i="36"/>
  <c r="H233" i="36"/>
  <c r="O346" i="36"/>
  <c r="I216" i="36"/>
  <c r="O393" i="36"/>
  <c r="O337" i="36"/>
  <c r="I178" i="36"/>
  <c r="O376" i="36"/>
  <c r="K337" i="36"/>
  <c r="M317" i="36"/>
  <c r="I248" i="36"/>
  <c r="H216" i="36"/>
  <c r="J129" i="36"/>
  <c r="I116" i="36"/>
  <c r="J91" i="36"/>
  <c r="J248" i="36"/>
  <c r="H91" i="36"/>
  <c r="H49" i="36"/>
  <c r="J9" i="36"/>
  <c r="J143" i="36"/>
  <c r="J199" i="36"/>
  <c r="J201" i="36"/>
  <c r="J200" i="36"/>
  <c r="N317" i="36"/>
  <c r="H200" i="36"/>
  <c r="H201" i="36"/>
  <c r="H199" i="36"/>
  <c r="H152" i="36"/>
  <c r="H153" i="36"/>
  <c r="H149" i="36"/>
  <c r="H155" i="36"/>
  <c r="H151" i="36"/>
  <c r="H150" i="36"/>
  <c r="H154" i="36"/>
  <c r="I77" i="36"/>
  <c r="H35" i="36"/>
  <c r="I201" i="36"/>
  <c r="I200" i="36"/>
  <c r="I199" i="36"/>
  <c r="J49" i="36"/>
  <c r="O361" i="36"/>
  <c r="J191" i="36"/>
  <c r="I285" i="36"/>
  <c r="M301" i="36"/>
  <c r="N286" i="36"/>
  <c r="N279" i="36"/>
  <c r="I272" i="36"/>
  <c r="H262" i="36"/>
  <c r="H103" i="36"/>
  <c r="H143" i="36"/>
  <c r="J178" i="36"/>
  <c r="J216" i="36"/>
  <c r="J233" i="36"/>
  <c r="J262" i="36"/>
  <c r="H18" i="36"/>
  <c r="J18" i="36"/>
  <c r="J154" i="36"/>
  <c r="J150" i="36"/>
  <c r="J155" i="36"/>
  <c r="J151" i="36"/>
  <c r="J153" i="36"/>
  <c r="J149" i="36"/>
  <c r="J152" i="36"/>
  <c r="J35" i="36"/>
  <c r="O328" i="36"/>
  <c r="I278" i="36"/>
  <c r="H129" i="36"/>
  <c r="I153" i="36"/>
  <c r="I149" i="36"/>
  <c r="I154" i="36"/>
  <c r="I150" i="36"/>
  <c r="I152" i="36"/>
  <c r="I151" i="36"/>
  <c r="I155" i="36"/>
  <c r="J103" i="36"/>
  <c r="E640" i="34"/>
  <c r="K640" i="34" s="1"/>
  <c r="E639" i="34"/>
  <c r="J639" i="34" s="1"/>
  <c r="E638" i="34"/>
  <c r="K638" i="34" s="1"/>
  <c r="E637" i="34"/>
  <c r="K637" i="34" s="1"/>
  <c r="E636" i="34"/>
  <c r="G636" i="34" s="1"/>
  <c r="E635" i="34"/>
  <c r="J635" i="34" s="1"/>
  <c r="E634" i="34"/>
  <c r="G634" i="34" s="1"/>
  <c r="E633" i="34"/>
  <c r="K633" i="34" s="1"/>
  <c r="E632" i="34"/>
  <c r="J632" i="34" s="1"/>
  <c r="O631" i="34"/>
  <c r="O630" i="34"/>
  <c r="O629" i="34"/>
  <c r="O628" i="34"/>
  <c r="O627" i="34"/>
  <c r="O626" i="34"/>
  <c r="O625" i="34"/>
  <c r="O624" i="34"/>
  <c r="O623" i="34"/>
  <c r="E680" i="34"/>
  <c r="M680" i="34" s="1"/>
  <c r="E679" i="34"/>
  <c r="N679" i="34" s="1"/>
  <c r="E678" i="34"/>
  <c r="L678" i="34" s="1"/>
  <c r="E677" i="34"/>
  <c r="E676" i="34"/>
  <c r="M676" i="34" s="1"/>
  <c r="E675" i="34"/>
  <c r="N675" i="34" s="1"/>
  <c r="E674" i="34"/>
  <c r="K674" i="34" s="1"/>
  <c r="E673" i="34"/>
  <c r="I673" i="34" s="1"/>
  <c r="E672" i="34"/>
  <c r="M672" i="34" s="1"/>
  <c r="O671" i="34"/>
  <c r="O670" i="34"/>
  <c r="O669" i="34"/>
  <c r="O668" i="34"/>
  <c r="O667" i="34"/>
  <c r="O666" i="34"/>
  <c r="O665" i="34"/>
  <c r="O664" i="34"/>
  <c r="O663" i="34"/>
  <c r="E660" i="34"/>
  <c r="M660" i="34" s="1"/>
  <c r="E659" i="34"/>
  <c r="N659" i="34" s="1"/>
  <c r="E658" i="34"/>
  <c r="H658" i="34" s="1"/>
  <c r="E657" i="34"/>
  <c r="F657" i="34" s="1"/>
  <c r="E656" i="34"/>
  <c r="M656" i="34" s="1"/>
  <c r="E655" i="34"/>
  <c r="M655" i="34" s="1"/>
  <c r="E654" i="34"/>
  <c r="H654" i="34" s="1"/>
  <c r="E653" i="34"/>
  <c r="M653" i="34" s="1"/>
  <c r="E652" i="34"/>
  <c r="M652" i="34" s="1"/>
  <c r="O651" i="34"/>
  <c r="O650" i="34"/>
  <c r="O649" i="34"/>
  <c r="O648" i="34"/>
  <c r="O647" i="34"/>
  <c r="O646" i="34"/>
  <c r="O645" i="34"/>
  <c r="O644" i="34"/>
  <c r="O643" i="34"/>
  <c r="I165" i="36" l="1"/>
  <c r="N337" i="36"/>
  <c r="I103" i="36"/>
  <c r="I18" i="36"/>
  <c r="K361" i="36"/>
  <c r="O317" i="36"/>
  <c r="I143" i="36"/>
  <c r="O301" i="36"/>
  <c r="K328" i="36"/>
  <c r="M346" i="36"/>
  <c r="L317" i="36"/>
  <c r="L393" i="36"/>
  <c r="M337" i="36"/>
  <c r="N361" i="36"/>
  <c r="L337" i="36"/>
  <c r="K317" i="36"/>
  <c r="K346" i="36"/>
  <c r="L328" i="36"/>
  <c r="K301" i="36"/>
  <c r="K376" i="36"/>
  <c r="K393" i="36"/>
  <c r="N637" i="34"/>
  <c r="G638" i="34"/>
  <c r="L361" i="36"/>
  <c r="L376" i="36"/>
  <c r="M393" i="36"/>
  <c r="L633" i="34"/>
  <c r="M328" i="36"/>
  <c r="N328" i="36"/>
  <c r="N376" i="36"/>
  <c r="N393" i="36"/>
  <c r="L346" i="36"/>
  <c r="H633" i="34"/>
  <c r="H637" i="34"/>
  <c r="J633" i="34"/>
  <c r="J637" i="34"/>
  <c r="M633" i="34"/>
  <c r="G637" i="34"/>
  <c r="K656" i="34"/>
  <c r="L672" i="34"/>
  <c r="H676" i="34"/>
  <c r="K680" i="34"/>
  <c r="G652" i="34"/>
  <c r="H659" i="34"/>
  <c r="N672" i="34"/>
  <c r="N676" i="34"/>
  <c r="H652" i="34"/>
  <c r="L660" i="34"/>
  <c r="F672" i="34"/>
  <c r="L675" i="34"/>
  <c r="K679" i="34"/>
  <c r="H634" i="34"/>
  <c r="G656" i="34"/>
  <c r="N660" i="34"/>
  <c r="G672" i="34"/>
  <c r="F676" i="34"/>
  <c r="J680" i="34"/>
  <c r="N657" i="34"/>
  <c r="L301" i="36"/>
  <c r="L652" i="34"/>
  <c r="G655" i="34"/>
  <c r="L656" i="34"/>
  <c r="G660" i="34"/>
  <c r="H672" i="34"/>
  <c r="K675" i="34"/>
  <c r="J676" i="34"/>
  <c r="F680" i="34"/>
  <c r="N680" i="34"/>
  <c r="F653" i="34"/>
  <c r="M361" i="36"/>
  <c r="N653" i="34"/>
  <c r="L635" i="34"/>
  <c r="M376" i="36"/>
  <c r="N652" i="34"/>
  <c r="F656" i="34"/>
  <c r="M657" i="34"/>
  <c r="H660" i="34"/>
  <c r="K672" i="34"/>
  <c r="K676" i="34"/>
  <c r="H680" i="34"/>
  <c r="K659" i="34"/>
  <c r="L654" i="34"/>
  <c r="K655" i="34"/>
  <c r="N656" i="34"/>
  <c r="L659" i="34"/>
  <c r="J660" i="34"/>
  <c r="G675" i="34"/>
  <c r="F652" i="34"/>
  <c r="K652" i="34"/>
  <c r="M654" i="34"/>
  <c r="L655" i="34"/>
  <c r="J656" i="34"/>
  <c r="G659" i="34"/>
  <c r="F660" i="34"/>
  <c r="K660" i="34"/>
  <c r="J672" i="34"/>
  <c r="H675" i="34"/>
  <c r="G676" i="34"/>
  <c r="L676" i="34"/>
  <c r="H679" i="34"/>
  <c r="G680" i="34"/>
  <c r="L680" i="34"/>
  <c r="G633" i="34"/>
  <c r="N633" i="34"/>
  <c r="M637" i="34"/>
  <c r="L637" i="34"/>
  <c r="H674" i="34"/>
  <c r="L674" i="34"/>
  <c r="H678" i="34"/>
  <c r="L679" i="34"/>
  <c r="H655" i="34"/>
  <c r="J652" i="34"/>
  <c r="H656" i="34"/>
  <c r="G679" i="34"/>
  <c r="I202" i="36"/>
  <c r="H202" i="36"/>
  <c r="J202" i="36"/>
  <c r="I156" i="36"/>
  <c r="H156" i="36"/>
  <c r="J156" i="36"/>
  <c r="N673" i="34"/>
  <c r="L673" i="34"/>
  <c r="H673" i="34"/>
  <c r="K673" i="34"/>
  <c r="G673" i="34"/>
  <c r="J673" i="34"/>
  <c r="F673" i="34"/>
  <c r="M677" i="34"/>
  <c r="I677" i="34"/>
  <c r="L677" i="34"/>
  <c r="H677" i="34"/>
  <c r="K677" i="34"/>
  <c r="G677" i="34"/>
  <c r="N677" i="34"/>
  <c r="J677" i="34"/>
  <c r="F677" i="34"/>
  <c r="M673" i="34"/>
  <c r="L653" i="34"/>
  <c r="H653" i="34"/>
  <c r="K653" i="34"/>
  <c r="G653" i="34"/>
  <c r="L657" i="34"/>
  <c r="H657" i="34"/>
  <c r="K657" i="34"/>
  <c r="G657" i="34"/>
  <c r="I653" i="34"/>
  <c r="I657" i="34"/>
  <c r="K654" i="34"/>
  <c r="G654" i="34"/>
  <c r="N654" i="34"/>
  <c r="J654" i="34"/>
  <c r="F654" i="34"/>
  <c r="I658" i="34"/>
  <c r="K658" i="34"/>
  <c r="G658" i="34"/>
  <c r="N658" i="34"/>
  <c r="J658" i="34"/>
  <c r="F658" i="34"/>
  <c r="M658" i="34"/>
  <c r="J653" i="34"/>
  <c r="I654" i="34"/>
  <c r="J657" i="34"/>
  <c r="L658" i="34"/>
  <c r="I674" i="34"/>
  <c r="M674" i="34"/>
  <c r="I678" i="34"/>
  <c r="M678" i="34"/>
  <c r="I655" i="34"/>
  <c r="I659" i="34"/>
  <c r="M659" i="34"/>
  <c r="F674" i="34"/>
  <c r="J674" i="34"/>
  <c r="N674" i="34"/>
  <c r="I675" i="34"/>
  <c r="M675" i="34"/>
  <c r="F678" i="34"/>
  <c r="J678" i="34"/>
  <c r="N678" i="34"/>
  <c r="I679" i="34"/>
  <c r="M679" i="34"/>
  <c r="I652" i="34"/>
  <c r="F655" i="34"/>
  <c r="J655" i="34"/>
  <c r="N655" i="34"/>
  <c r="I656" i="34"/>
  <c r="F659" i="34"/>
  <c r="J659" i="34"/>
  <c r="I660" i="34"/>
  <c r="I672" i="34"/>
  <c r="G674" i="34"/>
  <c r="F675" i="34"/>
  <c r="J675" i="34"/>
  <c r="I676" i="34"/>
  <c r="G678" i="34"/>
  <c r="K678" i="34"/>
  <c r="F679" i="34"/>
  <c r="J679" i="34"/>
  <c r="I680" i="34"/>
  <c r="F633" i="34"/>
  <c r="H635" i="34"/>
  <c r="F637" i="34"/>
  <c r="K634" i="34"/>
  <c r="H638" i="34"/>
  <c r="I634" i="34"/>
  <c r="L634" i="34"/>
  <c r="M638" i="34"/>
  <c r="L638" i="34"/>
  <c r="F632" i="34"/>
  <c r="N632" i="34"/>
  <c r="G632" i="34"/>
  <c r="K632" i="34"/>
  <c r="M634" i="34"/>
  <c r="F635" i="34"/>
  <c r="N635" i="34"/>
  <c r="K636" i="34"/>
  <c r="I638" i="34"/>
  <c r="F639" i="34"/>
  <c r="N639" i="34"/>
  <c r="G640" i="34"/>
  <c r="H632" i="34"/>
  <c r="L632" i="34"/>
  <c r="I633" i="34"/>
  <c r="F634" i="34"/>
  <c r="J634" i="34"/>
  <c r="N634" i="34"/>
  <c r="G635" i="34"/>
  <c r="K635" i="34"/>
  <c r="H636" i="34"/>
  <c r="L636" i="34"/>
  <c r="I637" i="34"/>
  <c r="F638" i="34"/>
  <c r="J638" i="34"/>
  <c r="N638" i="34"/>
  <c r="G639" i="34"/>
  <c r="K639" i="34"/>
  <c r="H640" i="34"/>
  <c r="L640" i="34"/>
  <c r="M632" i="34"/>
  <c r="I636" i="34"/>
  <c r="H639" i="34"/>
  <c r="L639" i="34"/>
  <c r="I640" i="34"/>
  <c r="M640" i="34"/>
  <c r="I632" i="34"/>
  <c r="M636" i="34"/>
  <c r="I635" i="34"/>
  <c r="M635" i="34"/>
  <c r="F636" i="34"/>
  <c r="J636" i="34"/>
  <c r="N636" i="34"/>
  <c r="I639" i="34"/>
  <c r="M639" i="34"/>
  <c r="F640" i="34"/>
  <c r="J640" i="34"/>
  <c r="N640" i="34"/>
  <c r="F690" i="34"/>
  <c r="G690" i="34"/>
  <c r="H690" i="34"/>
  <c r="G470" i="34"/>
  <c r="F470" i="34"/>
  <c r="E470" i="34"/>
  <c r="G410" i="34"/>
  <c r="F410" i="34"/>
  <c r="E410" i="34"/>
  <c r="G335" i="34"/>
  <c r="F335" i="34"/>
  <c r="E335" i="34"/>
  <c r="O656" i="34" l="1"/>
  <c r="O652" i="34"/>
  <c r="O679" i="34"/>
  <c r="O655" i="34"/>
  <c r="O633" i="34"/>
  <c r="O659" i="34"/>
  <c r="O658" i="34"/>
  <c r="O660" i="34"/>
  <c r="O678" i="34"/>
  <c r="O673" i="34"/>
  <c r="O657" i="34"/>
  <c r="O653" i="34"/>
  <c r="O637" i="34"/>
  <c r="O654" i="34"/>
  <c r="O677" i="34"/>
  <c r="O640" i="34"/>
  <c r="O639" i="34"/>
  <c r="O635" i="34"/>
  <c r="O636" i="34"/>
  <c r="O638" i="34"/>
  <c r="O632" i="34"/>
  <c r="O634" i="34"/>
  <c r="O680" i="34"/>
  <c r="O675" i="34"/>
  <c r="O674" i="34"/>
  <c r="O676" i="34"/>
  <c r="O672" i="34"/>
  <c r="M37" i="6" l="1"/>
  <c r="M36" i="6"/>
  <c r="M35" i="6"/>
  <c r="M34" i="6"/>
  <c r="M33" i="6"/>
  <c r="M32" i="6"/>
  <c r="M31" i="6"/>
  <c r="M30" i="6"/>
  <c r="M29" i="6"/>
  <c r="M28" i="6"/>
  <c r="I37" i="6"/>
  <c r="I36" i="6"/>
  <c r="I35" i="6"/>
  <c r="I34" i="6"/>
  <c r="I33" i="6"/>
  <c r="I32" i="6"/>
  <c r="I31" i="6"/>
  <c r="I30" i="6"/>
  <c r="I29" i="6"/>
  <c r="I28" i="6"/>
  <c r="Q14" i="6"/>
  <c r="Q13" i="6"/>
  <c r="Q12" i="6"/>
  <c r="Q11" i="6"/>
  <c r="Q10" i="6"/>
  <c r="Q9" i="6"/>
  <c r="Q8" i="6"/>
  <c r="Q7" i="6"/>
  <c r="Q6" i="6"/>
  <c r="Q5" i="6"/>
  <c r="M14" i="6"/>
  <c r="M13" i="6"/>
  <c r="M12" i="6"/>
  <c r="M11" i="6"/>
  <c r="M10" i="6"/>
  <c r="M9" i="6"/>
  <c r="M8" i="6"/>
  <c r="M7" i="6"/>
  <c r="M6" i="6"/>
  <c r="M5" i="6"/>
  <c r="I14" i="6"/>
  <c r="I13" i="6"/>
  <c r="I12" i="6"/>
  <c r="I11" i="6"/>
  <c r="I10" i="6"/>
  <c r="I9" i="6"/>
  <c r="I8" i="6"/>
  <c r="I7" i="6"/>
  <c r="I6" i="6"/>
  <c r="I5" i="6"/>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O11" i="26"/>
  <c r="O10" i="26"/>
  <c r="O9" i="26"/>
  <c r="O8" i="26"/>
  <c r="O7" i="26"/>
  <c r="O6" i="26"/>
  <c r="O5" i="26"/>
  <c r="K11" i="26"/>
  <c r="K10" i="26"/>
  <c r="K9" i="26"/>
  <c r="K8" i="26"/>
  <c r="K7" i="26"/>
  <c r="K6" i="26"/>
  <c r="K5" i="26"/>
  <c r="G11" i="26"/>
  <c r="G10" i="26"/>
  <c r="G9" i="26"/>
  <c r="G8" i="26"/>
  <c r="G7" i="26"/>
  <c r="G6" i="26"/>
  <c r="G5" i="26"/>
  <c r="K28" i="26"/>
  <c r="K27" i="26"/>
  <c r="K26" i="26"/>
  <c r="K25" i="26"/>
  <c r="K24" i="26"/>
  <c r="K23" i="26"/>
  <c r="K22" i="26"/>
  <c r="G28" i="26"/>
  <c r="G27" i="26"/>
  <c r="G26" i="26"/>
  <c r="G25" i="26"/>
  <c r="G24" i="26"/>
  <c r="G23" i="26"/>
  <c r="G22" i="26"/>
  <c r="F12" i="26"/>
  <c r="Q577" i="7" l="1"/>
  <c r="Q584" i="7" s="1"/>
  <c r="P577" i="7"/>
  <c r="P581" i="7" s="1"/>
  <c r="O577" i="7"/>
  <c r="O582" i="7" s="1"/>
  <c r="N577" i="7"/>
  <c r="N583" i="7" s="1"/>
  <c r="M577" i="7"/>
  <c r="M584" i="7" s="1"/>
  <c r="S564" i="7"/>
  <c r="S570" i="7" s="1"/>
  <c r="R564" i="7"/>
  <c r="R567" i="7" s="1"/>
  <c r="Q564" i="7"/>
  <c r="Q568" i="7" s="1"/>
  <c r="P564" i="7"/>
  <c r="P569" i="7" s="1"/>
  <c r="O564" i="7"/>
  <c r="O570" i="7" s="1"/>
  <c r="P537" i="7"/>
  <c r="P542" i="7" s="1"/>
  <c r="O537" i="7"/>
  <c r="O544" i="7" s="1"/>
  <c r="N537" i="7"/>
  <c r="N544" i="7" s="1"/>
  <c r="M537" i="7"/>
  <c r="M541" i="7" s="1"/>
  <c r="G546" i="7"/>
  <c r="L537" i="7"/>
  <c r="L544" i="7" s="1"/>
  <c r="L520" i="7"/>
  <c r="M545" i="7"/>
  <c r="N540" i="7"/>
  <c r="P520" i="7"/>
  <c r="O520" i="7"/>
  <c r="N520" i="7"/>
  <c r="M520" i="7"/>
  <c r="N455" i="7"/>
  <c r="N456" i="7"/>
  <c r="N457" i="7"/>
  <c r="N458" i="7"/>
  <c r="M540" i="7" l="1"/>
  <c r="N545" i="7"/>
  <c r="P538" i="7"/>
  <c r="M542" i="7"/>
  <c r="M539" i="7"/>
  <c r="N543" i="7"/>
  <c r="O540" i="7"/>
  <c r="O543" i="7"/>
  <c r="P539" i="7"/>
  <c r="O542" i="7"/>
  <c r="P543" i="7"/>
  <c r="P544" i="7"/>
  <c r="Q567" i="7"/>
  <c r="P578" i="7"/>
  <c r="O579" i="7"/>
  <c r="N580" i="7"/>
  <c r="M581" i="7"/>
  <c r="Q581" i="7"/>
  <c r="P582" i="7"/>
  <c r="O583" i="7"/>
  <c r="N584" i="7"/>
  <c r="R565" i="7"/>
  <c r="R569" i="7"/>
  <c r="M578" i="7"/>
  <c r="Q578" i="7"/>
  <c r="P579" i="7"/>
  <c r="O580" i="7"/>
  <c r="N581" i="7"/>
  <c r="M582" i="7"/>
  <c r="Q582" i="7"/>
  <c r="P583" i="7"/>
  <c r="O584" i="7"/>
  <c r="Q566" i="7"/>
  <c r="Q570" i="7"/>
  <c r="N578" i="7"/>
  <c r="M579" i="7"/>
  <c r="Q579" i="7"/>
  <c r="P580" i="7"/>
  <c r="O581" i="7"/>
  <c r="N582" i="7"/>
  <c r="M583" i="7"/>
  <c r="Q583" i="7"/>
  <c r="P584" i="7"/>
  <c r="R566" i="7"/>
  <c r="R570" i="7"/>
  <c r="O578" i="7"/>
  <c r="N579" i="7"/>
  <c r="M580" i="7"/>
  <c r="Q580" i="7"/>
  <c r="M538" i="7"/>
  <c r="N541" i="7"/>
  <c r="M543" i="7"/>
  <c r="M544" i="7"/>
  <c r="N542" i="7"/>
  <c r="Q565" i="7"/>
  <c r="P566" i="7"/>
  <c r="O567" i="7"/>
  <c r="S567" i="7"/>
  <c r="R568" i="7"/>
  <c r="Q569" i="7"/>
  <c r="P570" i="7"/>
  <c r="P567" i="7"/>
  <c r="O568" i="7"/>
  <c r="S568" i="7"/>
  <c r="O565" i="7"/>
  <c r="S565" i="7"/>
  <c r="P568" i="7"/>
  <c r="O569" i="7"/>
  <c r="S569" i="7"/>
  <c r="N539" i="7"/>
  <c r="P565" i="7"/>
  <c r="O566" i="7"/>
  <c r="S566" i="7"/>
  <c r="P541" i="7"/>
  <c r="O545" i="7"/>
  <c r="O538" i="7"/>
  <c r="O539" i="7"/>
  <c r="P545" i="7"/>
  <c r="L538" i="7"/>
  <c r="L539" i="7"/>
  <c r="L541" i="7"/>
  <c r="L542" i="7"/>
  <c r="L543" i="7"/>
  <c r="L545" i="7"/>
  <c r="N538" i="7"/>
  <c r="L540" i="7"/>
  <c r="P540" i="7"/>
  <c r="O541" i="7"/>
  <c r="M514" i="7" l="1"/>
  <c r="O514" i="7"/>
  <c r="L514" i="7"/>
  <c r="P514" i="7"/>
  <c r="N514" i="7"/>
  <c r="N274" i="6"/>
  <c r="N275" i="6"/>
  <c r="N276" i="6"/>
  <c r="N277" i="6"/>
  <c r="N278" i="6"/>
  <c r="N279" i="6"/>
  <c r="N280" i="6"/>
  <c r="N133" i="6"/>
  <c r="E48" i="26" l="1"/>
  <c r="F48" i="26"/>
  <c r="G48" i="26"/>
  <c r="H48" i="26"/>
  <c r="I48" i="26"/>
  <c r="M608" i="28" l="1"/>
  <c r="M607" i="28"/>
  <c r="M606" i="28"/>
  <c r="M605" i="28"/>
  <c r="M604" i="28"/>
  <c r="M603" i="28"/>
  <c r="M602" i="28"/>
  <c r="M601" i="28"/>
  <c r="M600" i="28"/>
  <c r="M599" i="28"/>
  <c r="M598" i="28"/>
  <c r="M597" i="28"/>
  <c r="M596" i="28"/>
  <c r="M595" i="28"/>
  <c r="M594" i="28"/>
  <c r="M593" i="28"/>
  <c r="M592" i="28"/>
  <c r="M591" i="28"/>
  <c r="M590" i="28"/>
  <c r="M589" i="28"/>
  <c r="M588" i="28"/>
  <c r="M587" i="28"/>
  <c r="M586" i="28"/>
  <c r="M558" i="28"/>
  <c r="M557" i="28"/>
  <c r="M556" i="28"/>
  <c r="M555" i="28"/>
  <c r="M554" i="28"/>
  <c r="M553" i="28"/>
  <c r="M552" i="28"/>
  <c r="M551" i="28"/>
  <c r="M550" i="28"/>
  <c r="M549" i="28"/>
  <c r="M548" i="28"/>
  <c r="M547" i="28"/>
  <c r="M546" i="28"/>
  <c r="M545" i="28"/>
  <c r="M544" i="28"/>
  <c r="M543" i="28"/>
  <c r="M542" i="28"/>
  <c r="M541" i="28"/>
  <c r="M540" i="28"/>
  <c r="M539" i="28"/>
  <c r="M538" i="28"/>
  <c r="M537" i="28"/>
  <c r="M536" i="28"/>
  <c r="M508" i="28"/>
  <c r="M507" i="28"/>
  <c r="M506" i="28"/>
  <c r="M505" i="28"/>
  <c r="M504" i="28"/>
  <c r="M503" i="28"/>
  <c r="M502" i="28"/>
  <c r="M501" i="28"/>
  <c r="M500" i="28"/>
  <c r="M499" i="28"/>
  <c r="M498" i="28"/>
  <c r="M497" i="28"/>
  <c r="M496" i="28"/>
  <c r="M495" i="28"/>
  <c r="M494" i="28"/>
  <c r="M493" i="28"/>
  <c r="M492" i="28"/>
  <c r="M491" i="28"/>
  <c r="M490" i="28"/>
  <c r="M489" i="28"/>
  <c r="M488" i="28"/>
  <c r="M487" i="28"/>
  <c r="M486" i="28"/>
  <c r="M458" i="28"/>
  <c r="M457" i="28"/>
  <c r="M456" i="28"/>
  <c r="M455" i="28"/>
  <c r="M454" i="28"/>
  <c r="M453" i="28"/>
  <c r="M452" i="28"/>
  <c r="M451" i="28"/>
  <c r="M450" i="28"/>
  <c r="M449" i="28"/>
  <c r="M448" i="28"/>
  <c r="M447" i="28"/>
  <c r="M446" i="28"/>
  <c r="M445" i="28"/>
  <c r="M444" i="28"/>
  <c r="M443" i="28"/>
  <c r="M442" i="28"/>
  <c r="M441" i="28"/>
  <c r="M440" i="28"/>
  <c r="M439" i="28"/>
  <c r="M438" i="28"/>
  <c r="M437" i="28"/>
  <c r="M436" i="28"/>
  <c r="M408" i="28"/>
  <c r="M407" i="28"/>
  <c r="M406" i="28"/>
  <c r="M405" i="28"/>
  <c r="M404" i="28"/>
  <c r="M403" i="28"/>
  <c r="M402" i="28"/>
  <c r="M401" i="28"/>
  <c r="M400" i="28"/>
  <c r="M399" i="28"/>
  <c r="M398" i="28"/>
  <c r="M397" i="28"/>
  <c r="M396" i="28"/>
  <c r="M395" i="28"/>
  <c r="M394" i="28"/>
  <c r="M393" i="28"/>
  <c r="M392" i="28"/>
  <c r="M391" i="28"/>
  <c r="M390" i="28"/>
  <c r="M389" i="28"/>
  <c r="M388" i="28"/>
  <c r="M387" i="28"/>
  <c r="M386" i="28"/>
  <c r="N358" i="28"/>
  <c r="N357" i="28"/>
  <c r="N356" i="28"/>
  <c r="N355" i="28"/>
  <c r="N354" i="28"/>
  <c r="N353" i="28"/>
  <c r="N352" i="28"/>
  <c r="N351" i="28"/>
  <c r="N350" i="28"/>
  <c r="N349" i="28"/>
  <c r="N348" i="28"/>
  <c r="N347" i="28"/>
  <c r="N346" i="28"/>
  <c r="N345" i="28"/>
  <c r="N344" i="28"/>
  <c r="N343" i="28"/>
  <c r="N342" i="28"/>
  <c r="N341" i="28"/>
  <c r="N340" i="28"/>
  <c r="N339" i="28"/>
  <c r="N338" i="28"/>
  <c r="N337" i="28"/>
  <c r="N336" i="28"/>
  <c r="N309" i="28"/>
  <c r="N308" i="28"/>
  <c r="N307" i="28"/>
  <c r="N306" i="28"/>
  <c r="N305" i="28"/>
  <c r="N304" i="28"/>
  <c r="N303" i="28"/>
  <c r="N302" i="28"/>
  <c r="N301" i="28"/>
  <c r="N300" i="28"/>
  <c r="N299" i="28"/>
  <c r="N298" i="28"/>
  <c r="N297" i="28"/>
  <c r="N296" i="28"/>
  <c r="N295" i="28"/>
  <c r="N294" i="28"/>
  <c r="N293" i="28"/>
  <c r="N292" i="28"/>
  <c r="N291" i="28"/>
  <c r="N290" i="28"/>
  <c r="N289" i="28"/>
  <c r="N288" i="28"/>
  <c r="N287" i="28"/>
  <c r="N260" i="28"/>
  <c r="N259" i="28"/>
  <c r="N258" i="28"/>
  <c r="N257" i="28"/>
  <c r="N256" i="28"/>
  <c r="N255" i="28"/>
  <c r="N254" i="28"/>
  <c r="N253" i="28"/>
  <c r="N252" i="28"/>
  <c r="N251" i="28"/>
  <c r="N250" i="28"/>
  <c r="N249" i="28"/>
  <c r="N248" i="28"/>
  <c r="N247" i="28"/>
  <c r="N246" i="28"/>
  <c r="N245" i="28"/>
  <c r="N244" i="28"/>
  <c r="N243" i="28"/>
  <c r="N242" i="28"/>
  <c r="N241" i="28"/>
  <c r="N240" i="28"/>
  <c r="N239" i="28"/>
  <c r="N238" i="28"/>
  <c r="N211" i="28"/>
  <c r="N210" i="28"/>
  <c r="N209" i="28"/>
  <c r="N208" i="28"/>
  <c r="N207" i="28"/>
  <c r="N206" i="28"/>
  <c r="N205" i="28"/>
  <c r="N204" i="28"/>
  <c r="N203" i="28"/>
  <c r="N202" i="28"/>
  <c r="N201" i="28"/>
  <c r="N200" i="28"/>
  <c r="N199" i="28"/>
  <c r="N198" i="28"/>
  <c r="N197" i="28"/>
  <c r="N196" i="28"/>
  <c r="N195" i="28"/>
  <c r="N194" i="28"/>
  <c r="N193" i="28"/>
  <c r="N192" i="28"/>
  <c r="N191" i="28"/>
  <c r="N190" i="28"/>
  <c r="N189" i="28"/>
  <c r="N142" i="28"/>
  <c r="N143" i="28"/>
  <c r="N144" i="28"/>
  <c r="N145" i="28"/>
  <c r="N146" i="28"/>
  <c r="N147" i="28"/>
  <c r="N148" i="28"/>
  <c r="N149" i="28"/>
  <c r="N150" i="28"/>
  <c r="N151" i="28"/>
  <c r="N152" i="28"/>
  <c r="N153" i="28"/>
  <c r="N154" i="28"/>
  <c r="N155" i="28"/>
  <c r="N156" i="28"/>
  <c r="N157" i="28"/>
  <c r="N158" i="28"/>
  <c r="N162" i="28"/>
  <c r="N161" i="28"/>
  <c r="N160" i="28"/>
  <c r="N159" i="28"/>
  <c r="N141" i="28"/>
  <c r="N140" i="28"/>
  <c r="M64" i="28"/>
  <c r="M63" i="28"/>
  <c r="M62" i="28"/>
  <c r="M61" i="28"/>
  <c r="M60" i="28"/>
  <c r="M59" i="28"/>
  <c r="M58" i="28"/>
  <c r="M57" i="28"/>
  <c r="G72" i="28" s="1"/>
  <c r="M83" i="28"/>
  <c r="M82" i="28"/>
  <c r="M81" i="28"/>
  <c r="M80" i="28"/>
  <c r="M79" i="28"/>
  <c r="M78" i="28"/>
  <c r="M77" i="28"/>
  <c r="M76" i="28"/>
  <c r="G91" i="28" s="1"/>
  <c r="M101" i="28"/>
  <c r="M100" i="28"/>
  <c r="M99" i="28"/>
  <c r="M98" i="28"/>
  <c r="M97" i="28"/>
  <c r="M96" i="28"/>
  <c r="M95" i="28"/>
  <c r="M94" i="28"/>
  <c r="G109" i="28" s="1"/>
  <c r="M119" i="28"/>
  <c r="G127" i="28" s="1"/>
  <c r="M118" i="28"/>
  <c r="G126" i="28" s="1"/>
  <c r="M117" i="28"/>
  <c r="G125" i="28" s="1"/>
  <c r="M116" i="28"/>
  <c r="G124" i="28" s="1"/>
  <c r="M115" i="28"/>
  <c r="G123" i="28" s="1"/>
  <c r="M114" i="28"/>
  <c r="G122" i="28" s="1"/>
  <c r="M113" i="28"/>
  <c r="G121" i="28" s="1"/>
  <c r="M112" i="28"/>
  <c r="G120" i="28" s="1"/>
  <c r="M46" i="28"/>
  <c r="M45" i="28"/>
  <c r="M44" i="28"/>
  <c r="M43" i="28"/>
  <c r="M42" i="28"/>
  <c r="M41" i="28"/>
  <c r="M40" i="28"/>
  <c r="M39" i="28"/>
  <c r="G417" i="7"/>
  <c r="G418" i="7"/>
  <c r="G419" i="7"/>
  <c r="G425" i="7"/>
  <c r="G426" i="7"/>
  <c r="G427" i="7"/>
  <c r="G433" i="7"/>
  <c r="G434" i="7"/>
  <c r="G435" i="7"/>
  <c r="G441" i="7"/>
  <c r="G442" i="7"/>
  <c r="G443" i="7"/>
  <c r="G449" i="7"/>
  <c r="G450" i="7"/>
  <c r="G451" i="7"/>
  <c r="N466" i="7"/>
  <c r="I470" i="7" s="1"/>
  <c r="N476" i="7"/>
  <c r="N486" i="7"/>
  <c r="N496" i="7"/>
  <c r="I500" i="7" s="1"/>
  <c r="N498" i="7"/>
  <c r="I502" i="7" s="1"/>
  <c r="N497" i="7"/>
  <c r="I501" i="7" s="1"/>
  <c r="N495" i="7"/>
  <c r="I499" i="7" s="1"/>
  <c r="N488" i="7"/>
  <c r="N487" i="7"/>
  <c r="N485" i="7"/>
  <c r="I491" i="7" s="1"/>
  <c r="N478" i="7"/>
  <c r="N477" i="7"/>
  <c r="N475" i="7"/>
  <c r="I480" i="7" s="1"/>
  <c r="N468" i="7"/>
  <c r="I472" i="7" s="1"/>
  <c r="N467" i="7"/>
  <c r="I471" i="7" s="1"/>
  <c r="N465" i="7"/>
  <c r="I469" i="7" s="1"/>
  <c r="I461" i="7"/>
  <c r="K424" i="7"/>
  <c r="K423" i="7"/>
  <c r="K422" i="7"/>
  <c r="K432" i="7"/>
  <c r="K431" i="7"/>
  <c r="K430" i="7"/>
  <c r="K440" i="7"/>
  <c r="K439" i="7"/>
  <c r="K438" i="7"/>
  <c r="K448" i="7"/>
  <c r="K447" i="7"/>
  <c r="K446" i="7"/>
  <c r="K416" i="7"/>
  <c r="K415" i="7"/>
  <c r="K414" i="7"/>
  <c r="G358" i="7"/>
  <c r="G357" i="7"/>
  <c r="G356" i="7"/>
  <c r="G355" i="7"/>
  <c r="G354" i="7"/>
  <c r="G353" i="7"/>
  <c r="G352" i="7"/>
  <c r="G351" i="7"/>
  <c r="G350" i="7"/>
  <c r="G349" i="7"/>
  <c r="G348" i="7"/>
  <c r="G347" i="7"/>
  <c r="G346" i="7"/>
  <c r="G345" i="7"/>
  <c r="G327" i="7"/>
  <c r="G326" i="7"/>
  <c r="G325" i="7"/>
  <c r="G324" i="7"/>
  <c r="G323" i="7"/>
  <c r="G322" i="7"/>
  <c r="G321" i="7"/>
  <c r="G320" i="7"/>
  <c r="G319" i="7"/>
  <c r="G318" i="7"/>
  <c r="G317" i="7"/>
  <c r="G316" i="7"/>
  <c r="G315" i="7"/>
  <c r="G314" i="7"/>
  <c r="G297" i="7"/>
  <c r="G296" i="7"/>
  <c r="G295" i="7"/>
  <c r="G294" i="7"/>
  <c r="G293" i="7"/>
  <c r="G292" i="7"/>
  <c r="G291" i="7"/>
  <c r="G290" i="7"/>
  <c r="G289" i="7"/>
  <c r="G288" i="7"/>
  <c r="G287" i="7"/>
  <c r="G286" i="7"/>
  <c r="G285" i="7"/>
  <c r="G284" i="7"/>
  <c r="G266" i="7"/>
  <c r="G265" i="7"/>
  <c r="G264" i="7"/>
  <c r="G263" i="7"/>
  <c r="G262" i="7"/>
  <c r="G261" i="7"/>
  <c r="G260" i="7"/>
  <c r="G259" i="7"/>
  <c r="G258" i="7"/>
  <c r="G257" i="7"/>
  <c r="G256" i="7"/>
  <c r="G255" i="7"/>
  <c r="G254" i="7"/>
  <c r="G253" i="7"/>
  <c r="G236" i="7"/>
  <c r="G235" i="7"/>
  <c r="G234" i="7"/>
  <c r="G233" i="7"/>
  <c r="G232" i="7"/>
  <c r="G231" i="7"/>
  <c r="G230" i="7"/>
  <c r="G229" i="7"/>
  <c r="G228" i="7"/>
  <c r="G227" i="7"/>
  <c r="G226" i="7"/>
  <c r="G225" i="7"/>
  <c r="G224" i="7"/>
  <c r="G223" i="7"/>
  <c r="K344" i="7"/>
  <c r="K343" i="7"/>
  <c r="K342" i="7"/>
  <c r="K341" i="7"/>
  <c r="K340" i="7"/>
  <c r="K339" i="7"/>
  <c r="K338" i="7"/>
  <c r="K337" i="7"/>
  <c r="K336" i="7"/>
  <c r="K335" i="7"/>
  <c r="K334" i="7"/>
  <c r="K333" i="7"/>
  <c r="K332" i="7"/>
  <c r="K331" i="7"/>
  <c r="K313" i="7"/>
  <c r="K312" i="7"/>
  <c r="K311" i="7"/>
  <c r="K310" i="7"/>
  <c r="K309" i="7"/>
  <c r="K308" i="7"/>
  <c r="K307" i="7"/>
  <c r="K306" i="7"/>
  <c r="K305" i="7"/>
  <c r="K304" i="7"/>
  <c r="K303" i="7"/>
  <c r="K302" i="7"/>
  <c r="K301" i="7"/>
  <c r="K300" i="7"/>
  <c r="K283" i="7"/>
  <c r="K282" i="7"/>
  <c r="K281" i="7"/>
  <c r="K280" i="7"/>
  <c r="K279" i="7"/>
  <c r="K278" i="7"/>
  <c r="K277" i="7"/>
  <c r="K276" i="7"/>
  <c r="K275" i="7"/>
  <c r="K274" i="7"/>
  <c r="K273" i="7"/>
  <c r="K272" i="7"/>
  <c r="K271" i="7"/>
  <c r="K270" i="7"/>
  <c r="K252" i="7"/>
  <c r="K251" i="7"/>
  <c r="K250" i="7"/>
  <c r="K249" i="7"/>
  <c r="K248" i="7"/>
  <c r="K247" i="7"/>
  <c r="K246" i="7"/>
  <c r="K245" i="7"/>
  <c r="K244" i="7"/>
  <c r="K243" i="7"/>
  <c r="K242" i="7"/>
  <c r="K241" i="7"/>
  <c r="K240" i="7"/>
  <c r="K239" i="7"/>
  <c r="K222" i="7"/>
  <c r="K221" i="7"/>
  <c r="K220" i="7"/>
  <c r="K219" i="7"/>
  <c r="K218" i="7"/>
  <c r="K217" i="7"/>
  <c r="K216" i="7"/>
  <c r="K215" i="7"/>
  <c r="K214" i="7"/>
  <c r="K213" i="7"/>
  <c r="K212" i="7"/>
  <c r="K211" i="7"/>
  <c r="K210" i="7"/>
  <c r="K209" i="7"/>
  <c r="L139" i="7"/>
  <c r="G153" i="7" s="1"/>
  <c r="L138" i="7"/>
  <c r="G152" i="7" s="1"/>
  <c r="L137" i="7"/>
  <c r="G151" i="7" s="1"/>
  <c r="L136" i="7"/>
  <c r="G150" i="7" s="1"/>
  <c r="L135" i="7"/>
  <c r="G149" i="7" s="1"/>
  <c r="L134" i="7"/>
  <c r="G148" i="7" s="1"/>
  <c r="L133" i="7"/>
  <c r="G147" i="7" s="1"/>
  <c r="L132" i="7"/>
  <c r="G146" i="7" s="1"/>
  <c r="L131" i="7"/>
  <c r="G145" i="7" s="1"/>
  <c r="L130" i="7"/>
  <c r="G144" i="7" s="1"/>
  <c r="L129" i="7"/>
  <c r="G143" i="7" s="1"/>
  <c r="L128" i="7"/>
  <c r="G142" i="7" s="1"/>
  <c r="L127" i="7"/>
  <c r="G141" i="7" s="1"/>
  <c r="L126" i="7"/>
  <c r="G140" i="7" s="1"/>
  <c r="L108" i="7"/>
  <c r="G122" i="7" s="1"/>
  <c r="L107" i="7"/>
  <c r="G121" i="7" s="1"/>
  <c r="L106" i="7"/>
  <c r="G120" i="7" s="1"/>
  <c r="L105" i="7"/>
  <c r="G119" i="7" s="1"/>
  <c r="L104" i="7"/>
  <c r="G118" i="7" s="1"/>
  <c r="L103" i="7"/>
  <c r="G117" i="7" s="1"/>
  <c r="L102" i="7"/>
  <c r="G116" i="7" s="1"/>
  <c r="L101" i="7"/>
  <c r="G115" i="7" s="1"/>
  <c r="L100" i="7"/>
  <c r="G114" i="7" s="1"/>
  <c r="L99" i="7"/>
  <c r="G113" i="7" s="1"/>
  <c r="L98" i="7"/>
  <c r="G112" i="7" s="1"/>
  <c r="L97" i="7"/>
  <c r="G111" i="7" s="1"/>
  <c r="L96" i="7"/>
  <c r="G110" i="7" s="1"/>
  <c r="L95" i="7"/>
  <c r="G109" i="7" s="1"/>
  <c r="L78" i="7"/>
  <c r="G92" i="7" s="1"/>
  <c r="L77" i="7"/>
  <c r="G91" i="7" s="1"/>
  <c r="L76" i="7"/>
  <c r="G90" i="7" s="1"/>
  <c r="L75" i="7"/>
  <c r="G89" i="7" s="1"/>
  <c r="L74" i="7"/>
  <c r="G88" i="7" s="1"/>
  <c r="L73" i="7"/>
  <c r="G87" i="7" s="1"/>
  <c r="L72" i="7"/>
  <c r="G86" i="7" s="1"/>
  <c r="L71" i="7"/>
  <c r="G85" i="7" s="1"/>
  <c r="L70" i="7"/>
  <c r="G84" i="7" s="1"/>
  <c r="L69" i="7"/>
  <c r="G83" i="7" s="1"/>
  <c r="L68" i="7"/>
  <c r="G82" i="7" s="1"/>
  <c r="L67" i="7"/>
  <c r="G81" i="7" s="1"/>
  <c r="L66" i="7"/>
  <c r="G80" i="7" s="1"/>
  <c r="L65" i="7"/>
  <c r="G79" i="7" s="1"/>
  <c r="L47" i="7"/>
  <c r="G61" i="7" s="1"/>
  <c r="L46" i="7"/>
  <c r="G60" i="7" s="1"/>
  <c r="L45" i="7"/>
  <c r="G59" i="7" s="1"/>
  <c r="L44" i="7"/>
  <c r="G58" i="7" s="1"/>
  <c r="L43" i="7"/>
  <c r="G57" i="7" s="1"/>
  <c r="L42" i="7"/>
  <c r="G56" i="7" s="1"/>
  <c r="L41" i="7"/>
  <c r="G55" i="7" s="1"/>
  <c r="L40" i="7"/>
  <c r="G54" i="7" s="1"/>
  <c r="L39" i="7"/>
  <c r="G53" i="7" s="1"/>
  <c r="L38" i="7"/>
  <c r="G52" i="7" s="1"/>
  <c r="L37" i="7"/>
  <c r="G51" i="7" s="1"/>
  <c r="L36" i="7"/>
  <c r="G50" i="7" s="1"/>
  <c r="L35" i="7"/>
  <c r="G49" i="7" s="1"/>
  <c r="L34" i="7"/>
  <c r="G48" i="7" s="1"/>
  <c r="L17" i="7"/>
  <c r="G31" i="7" s="1"/>
  <c r="L16" i="7"/>
  <c r="G30" i="7" s="1"/>
  <c r="L15" i="7"/>
  <c r="G29" i="7" s="1"/>
  <c r="L14" i="7"/>
  <c r="G28" i="7" s="1"/>
  <c r="L13" i="7"/>
  <c r="G27" i="7" s="1"/>
  <c r="L12" i="7"/>
  <c r="G26" i="7" s="1"/>
  <c r="L11" i="7"/>
  <c r="G25" i="7" s="1"/>
  <c r="L10" i="7"/>
  <c r="G24" i="7" s="1"/>
  <c r="L9" i="7"/>
  <c r="G23" i="7" s="1"/>
  <c r="L8" i="7"/>
  <c r="G22" i="7" s="1"/>
  <c r="L7" i="7"/>
  <c r="G21" i="7" s="1"/>
  <c r="L6" i="7"/>
  <c r="G20" i="7" s="1"/>
  <c r="L5" i="7"/>
  <c r="G19" i="7" s="1"/>
  <c r="L4" i="7"/>
  <c r="G18" i="7" s="1"/>
  <c r="J480" i="7" l="1"/>
  <c r="K480" i="7"/>
  <c r="K470" i="7"/>
  <c r="J470" i="7"/>
  <c r="J500" i="7"/>
  <c r="L500" i="7" s="1"/>
  <c r="M500" i="7" s="1"/>
  <c r="K500" i="7"/>
  <c r="I109" i="28"/>
  <c r="K109" i="28"/>
  <c r="L109" i="28"/>
  <c r="H109" i="28"/>
  <c r="J109" i="28"/>
  <c r="I91" i="28"/>
  <c r="L91" i="28"/>
  <c r="H91" i="28"/>
  <c r="K91" i="28"/>
  <c r="J91" i="28"/>
  <c r="H441" i="7"/>
  <c r="J441" i="7"/>
  <c r="I441" i="7"/>
  <c r="H18" i="7"/>
  <c r="K18" i="7"/>
  <c r="J18" i="7"/>
  <c r="I18" i="7"/>
  <c r="H79" i="7"/>
  <c r="K79" i="7"/>
  <c r="J79" i="7"/>
  <c r="I79" i="7"/>
  <c r="H223" i="7"/>
  <c r="J223" i="7"/>
  <c r="I223" i="7"/>
  <c r="J284" i="7"/>
  <c r="I284" i="7"/>
  <c r="H284" i="7"/>
  <c r="H345" i="7"/>
  <c r="J345" i="7"/>
  <c r="I345" i="7"/>
  <c r="I449" i="7"/>
  <c r="H449" i="7"/>
  <c r="J449" i="7"/>
  <c r="I417" i="7"/>
  <c r="H417" i="7"/>
  <c r="J417" i="7"/>
  <c r="J425" i="7"/>
  <c r="I425" i="7"/>
  <c r="H425" i="7"/>
  <c r="H48" i="7"/>
  <c r="K48" i="7"/>
  <c r="J48" i="7"/>
  <c r="I48" i="7"/>
  <c r="H109" i="7"/>
  <c r="K109" i="7"/>
  <c r="J109" i="7"/>
  <c r="I109" i="7"/>
  <c r="I253" i="7"/>
  <c r="H253" i="7"/>
  <c r="J253" i="7"/>
  <c r="J314" i="7"/>
  <c r="I314" i="7"/>
  <c r="H314" i="7"/>
  <c r="J433" i="7"/>
  <c r="I433" i="7"/>
  <c r="H433" i="7"/>
  <c r="J21" i="7"/>
  <c r="I21" i="7"/>
  <c r="H21" i="7"/>
  <c r="K21" i="7"/>
  <c r="J25" i="7"/>
  <c r="I25" i="7"/>
  <c r="H25" i="7"/>
  <c r="K25" i="7"/>
  <c r="J29" i="7"/>
  <c r="I29" i="7"/>
  <c r="H29" i="7"/>
  <c r="K29" i="7"/>
  <c r="J49" i="7"/>
  <c r="I49" i="7"/>
  <c r="H49" i="7"/>
  <c r="K49" i="7"/>
  <c r="J53" i="7"/>
  <c r="I53" i="7"/>
  <c r="H53" i="7"/>
  <c r="K53" i="7"/>
  <c r="J57" i="7"/>
  <c r="I57" i="7"/>
  <c r="H57" i="7"/>
  <c r="K57" i="7"/>
  <c r="J61" i="7"/>
  <c r="I61" i="7"/>
  <c r="H61" i="7"/>
  <c r="K61" i="7"/>
  <c r="J82" i="7"/>
  <c r="I82" i="7"/>
  <c r="H82" i="7"/>
  <c r="K82" i="7"/>
  <c r="J86" i="7"/>
  <c r="I86" i="7"/>
  <c r="H86" i="7"/>
  <c r="K86" i="7"/>
  <c r="J90" i="7"/>
  <c r="I90" i="7"/>
  <c r="H90" i="7"/>
  <c r="K90" i="7"/>
  <c r="J110" i="7"/>
  <c r="I110" i="7"/>
  <c r="H110" i="7"/>
  <c r="K110" i="7"/>
  <c r="J114" i="7"/>
  <c r="I114" i="7"/>
  <c r="H114" i="7"/>
  <c r="K114" i="7"/>
  <c r="J118" i="7"/>
  <c r="I118" i="7"/>
  <c r="H118" i="7"/>
  <c r="K118" i="7"/>
  <c r="J122" i="7"/>
  <c r="I122" i="7"/>
  <c r="H122" i="7"/>
  <c r="K122" i="7"/>
  <c r="I226" i="7"/>
  <c r="H226" i="7"/>
  <c r="J226" i="7"/>
  <c r="I230" i="7"/>
  <c r="H230" i="7"/>
  <c r="J230" i="7"/>
  <c r="I234" i="7"/>
  <c r="H234" i="7"/>
  <c r="J234" i="7"/>
  <c r="I254" i="7"/>
  <c r="H254" i="7"/>
  <c r="J254" i="7"/>
  <c r="I258" i="7"/>
  <c r="H258" i="7"/>
  <c r="J258" i="7"/>
  <c r="I262" i="7"/>
  <c r="H262" i="7"/>
  <c r="J262" i="7"/>
  <c r="I266" i="7"/>
  <c r="H266" i="7"/>
  <c r="J266" i="7"/>
  <c r="I287" i="7"/>
  <c r="H287" i="7"/>
  <c r="J287" i="7"/>
  <c r="I291" i="7"/>
  <c r="H291" i="7"/>
  <c r="J291" i="7"/>
  <c r="I295" i="7"/>
  <c r="H295" i="7"/>
  <c r="J295" i="7"/>
  <c r="I315" i="7"/>
  <c r="H315" i="7"/>
  <c r="J315" i="7"/>
  <c r="I319" i="7"/>
  <c r="H319" i="7"/>
  <c r="J319" i="7"/>
  <c r="I323" i="7"/>
  <c r="H323" i="7"/>
  <c r="J323" i="7"/>
  <c r="I327" i="7"/>
  <c r="H327" i="7"/>
  <c r="J327" i="7"/>
  <c r="I348" i="7"/>
  <c r="H348" i="7"/>
  <c r="J348" i="7"/>
  <c r="I352" i="7"/>
  <c r="H352" i="7"/>
  <c r="J352" i="7"/>
  <c r="I356" i="7"/>
  <c r="H356" i="7"/>
  <c r="J356" i="7"/>
  <c r="I450" i="7"/>
  <c r="H450" i="7"/>
  <c r="J450" i="7"/>
  <c r="I427" i="7"/>
  <c r="H427" i="7"/>
  <c r="J427" i="7"/>
  <c r="I418" i="7"/>
  <c r="H418" i="7"/>
  <c r="J418" i="7"/>
  <c r="J22" i="7"/>
  <c r="I22" i="7"/>
  <c r="H22" i="7"/>
  <c r="K22" i="7"/>
  <c r="J26" i="7"/>
  <c r="I26" i="7"/>
  <c r="H26" i="7"/>
  <c r="K26" i="7"/>
  <c r="J30" i="7"/>
  <c r="I30" i="7"/>
  <c r="H30" i="7"/>
  <c r="K30" i="7"/>
  <c r="J50" i="7"/>
  <c r="I50" i="7"/>
  <c r="H50" i="7"/>
  <c r="K50" i="7"/>
  <c r="J54" i="7"/>
  <c r="I54" i="7"/>
  <c r="H54" i="7"/>
  <c r="K54" i="7"/>
  <c r="J58" i="7"/>
  <c r="I58" i="7"/>
  <c r="H58" i="7"/>
  <c r="K58" i="7"/>
  <c r="J83" i="7"/>
  <c r="I83" i="7"/>
  <c r="H83" i="7"/>
  <c r="K83" i="7"/>
  <c r="J87" i="7"/>
  <c r="I87" i="7"/>
  <c r="H87" i="7"/>
  <c r="K87" i="7"/>
  <c r="J91" i="7"/>
  <c r="H91" i="7"/>
  <c r="K91" i="7"/>
  <c r="I91" i="7"/>
  <c r="J111" i="7"/>
  <c r="I111" i="7"/>
  <c r="H111" i="7"/>
  <c r="K111" i="7"/>
  <c r="J115" i="7"/>
  <c r="I115" i="7"/>
  <c r="H115" i="7"/>
  <c r="K115" i="7"/>
  <c r="J119" i="7"/>
  <c r="I119" i="7"/>
  <c r="H119" i="7"/>
  <c r="K119" i="7"/>
  <c r="J227" i="7"/>
  <c r="I227" i="7"/>
  <c r="H227" i="7"/>
  <c r="J231" i="7"/>
  <c r="I231" i="7"/>
  <c r="H231" i="7"/>
  <c r="J235" i="7"/>
  <c r="I235" i="7"/>
  <c r="H235" i="7"/>
  <c r="J255" i="7"/>
  <c r="I255" i="7"/>
  <c r="H255" i="7"/>
  <c r="J259" i="7"/>
  <c r="I259" i="7"/>
  <c r="H259" i="7"/>
  <c r="J263" i="7"/>
  <c r="I263" i="7"/>
  <c r="H263" i="7"/>
  <c r="J288" i="7"/>
  <c r="I288" i="7"/>
  <c r="H288" i="7"/>
  <c r="J292" i="7"/>
  <c r="I292" i="7"/>
  <c r="H292" i="7"/>
  <c r="J296" i="7"/>
  <c r="I296" i="7"/>
  <c r="H296" i="7"/>
  <c r="J316" i="7"/>
  <c r="I316" i="7"/>
  <c r="H316" i="7"/>
  <c r="J320" i="7"/>
  <c r="I320" i="7"/>
  <c r="H320" i="7"/>
  <c r="J324" i="7"/>
  <c r="I324" i="7"/>
  <c r="H324" i="7"/>
  <c r="J349" i="7"/>
  <c r="I349" i="7"/>
  <c r="H349" i="7"/>
  <c r="J353" i="7"/>
  <c r="I353" i="7"/>
  <c r="H353" i="7"/>
  <c r="J357" i="7"/>
  <c r="I357" i="7"/>
  <c r="H357" i="7"/>
  <c r="H435" i="7"/>
  <c r="J435" i="7"/>
  <c r="I435" i="7"/>
  <c r="H426" i="7"/>
  <c r="J426" i="7"/>
  <c r="I426" i="7"/>
  <c r="J19" i="7"/>
  <c r="I19" i="7"/>
  <c r="H19" i="7"/>
  <c r="K19" i="7"/>
  <c r="J23" i="7"/>
  <c r="I23" i="7"/>
  <c r="H23" i="7"/>
  <c r="K23" i="7"/>
  <c r="J27" i="7"/>
  <c r="I27" i="7"/>
  <c r="H27" i="7"/>
  <c r="K27" i="7"/>
  <c r="J31" i="7"/>
  <c r="I31" i="7"/>
  <c r="H31" i="7"/>
  <c r="K31" i="7"/>
  <c r="J51" i="7"/>
  <c r="I51" i="7"/>
  <c r="H51" i="7"/>
  <c r="K51" i="7"/>
  <c r="J55" i="7"/>
  <c r="I55" i="7"/>
  <c r="H55" i="7"/>
  <c r="K55" i="7"/>
  <c r="J59" i="7"/>
  <c r="I59" i="7"/>
  <c r="H59" i="7"/>
  <c r="K59" i="7"/>
  <c r="J80" i="7"/>
  <c r="I80" i="7"/>
  <c r="H80" i="7"/>
  <c r="K80" i="7"/>
  <c r="J84" i="7"/>
  <c r="I84" i="7"/>
  <c r="H84" i="7"/>
  <c r="K84" i="7"/>
  <c r="J88" i="7"/>
  <c r="I88" i="7"/>
  <c r="H88" i="7"/>
  <c r="K88" i="7"/>
  <c r="J92" i="7"/>
  <c r="I92" i="7"/>
  <c r="H92" i="7"/>
  <c r="K92" i="7"/>
  <c r="J112" i="7"/>
  <c r="I112" i="7"/>
  <c r="H112" i="7"/>
  <c r="K112" i="7"/>
  <c r="J116" i="7"/>
  <c r="I116" i="7"/>
  <c r="H116" i="7"/>
  <c r="K116" i="7"/>
  <c r="J120" i="7"/>
  <c r="I120" i="7"/>
  <c r="H120" i="7"/>
  <c r="K120" i="7"/>
  <c r="J224" i="7"/>
  <c r="I224" i="7"/>
  <c r="H224" i="7"/>
  <c r="J228" i="7"/>
  <c r="I228" i="7"/>
  <c r="H228" i="7"/>
  <c r="J232" i="7"/>
  <c r="I232" i="7"/>
  <c r="H232" i="7"/>
  <c r="J236" i="7"/>
  <c r="I236" i="7"/>
  <c r="H236" i="7"/>
  <c r="J256" i="7"/>
  <c r="I256" i="7"/>
  <c r="H256" i="7"/>
  <c r="J260" i="7"/>
  <c r="I260" i="7"/>
  <c r="H260" i="7"/>
  <c r="J264" i="7"/>
  <c r="I264" i="7"/>
  <c r="H264" i="7"/>
  <c r="J285" i="7"/>
  <c r="I285" i="7"/>
  <c r="H285" i="7"/>
  <c r="J289" i="7"/>
  <c r="I289" i="7"/>
  <c r="H289" i="7"/>
  <c r="J293" i="7"/>
  <c r="I293" i="7"/>
  <c r="H293" i="7"/>
  <c r="J297" i="7"/>
  <c r="I297" i="7"/>
  <c r="H297" i="7"/>
  <c r="J317" i="7"/>
  <c r="I317" i="7"/>
  <c r="H317" i="7"/>
  <c r="J321" i="7"/>
  <c r="I321" i="7"/>
  <c r="H321" i="7"/>
  <c r="J325" i="7"/>
  <c r="I325" i="7"/>
  <c r="H325" i="7"/>
  <c r="J346" i="7"/>
  <c r="I346" i="7"/>
  <c r="H346" i="7"/>
  <c r="J350" i="7"/>
  <c r="I350" i="7"/>
  <c r="H350" i="7"/>
  <c r="J354" i="7"/>
  <c r="I354" i="7"/>
  <c r="H354" i="7"/>
  <c r="J358" i="7"/>
  <c r="I358" i="7"/>
  <c r="H358" i="7"/>
  <c r="J443" i="7"/>
  <c r="I443" i="7"/>
  <c r="H443" i="7"/>
  <c r="J434" i="7"/>
  <c r="I434" i="7"/>
  <c r="H434" i="7"/>
  <c r="J20" i="7"/>
  <c r="I20" i="7"/>
  <c r="H20" i="7"/>
  <c r="K20" i="7"/>
  <c r="J24" i="7"/>
  <c r="I24" i="7"/>
  <c r="H24" i="7"/>
  <c r="K24" i="7"/>
  <c r="J28" i="7"/>
  <c r="I28" i="7"/>
  <c r="H28" i="7"/>
  <c r="K28" i="7"/>
  <c r="J52" i="7"/>
  <c r="I52" i="7"/>
  <c r="H52" i="7"/>
  <c r="K52" i="7"/>
  <c r="J56" i="7"/>
  <c r="I56" i="7"/>
  <c r="H56" i="7"/>
  <c r="K56" i="7"/>
  <c r="J60" i="7"/>
  <c r="I60" i="7"/>
  <c r="H60" i="7"/>
  <c r="K60" i="7"/>
  <c r="J81" i="7"/>
  <c r="I81" i="7"/>
  <c r="H81" i="7"/>
  <c r="K81" i="7"/>
  <c r="J85" i="7"/>
  <c r="I85" i="7"/>
  <c r="H85" i="7"/>
  <c r="K85" i="7"/>
  <c r="J89" i="7"/>
  <c r="I89" i="7"/>
  <c r="H89" i="7"/>
  <c r="K89" i="7"/>
  <c r="J113" i="7"/>
  <c r="I113" i="7"/>
  <c r="H113" i="7"/>
  <c r="K113" i="7"/>
  <c r="J117" i="7"/>
  <c r="I117" i="7"/>
  <c r="H117" i="7"/>
  <c r="K117" i="7"/>
  <c r="J121" i="7"/>
  <c r="I121" i="7"/>
  <c r="H121" i="7"/>
  <c r="K121" i="7"/>
  <c r="H225" i="7"/>
  <c r="J225" i="7"/>
  <c r="I225" i="7"/>
  <c r="H229" i="7"/>
  <c r="J229" i="7"/>
  <c r="I229" i="7"/>
  <c r="H233" i="7"/>
  <c r="J233" i="7"/>
  <c r="I233" i="7"/>
  <c r="H257" i="7"/>
  <c r="J257" i="7"/>
  <c r="I257" i="7"/>
  <c r="H261" i="7"/>
  <c r="K261" i="7" s="1"/>
  <c r="J261" i="7"/>
  <c r="I261" i="7"/>
  <c r="H265" i="7"/>
  <c r="J265" i="7"/>
  <c r="I265" i="7"/>
  <c r="K265" i="7" s="1"/>
  <c r="H286" i="7"/>
  <c r="J286" i="7"/>
  <c r="I286" i="7"/>
  <c r="H290" i="7"/>
  <c r="J290" i="7"/>
  <c r="I290" i="7"/>
  <c r="H294" i="7"/>
  <c r="J294" i="7"/>
  <c r="I294" i="7"/>
  <c r="H318" i="7"/>
  <c r="J318" i="7"/>
  <c r="I318" i="7"/>
  <c r="H322" i="7"/>
  <c r="J322" i="7"/>
  <c r="I322" i="7"/>
  <c r="H326" i="7"/>
  <c r="J326" i="7"/>
  <c r="I326" i="7"/>
  <c r="H347" i="7"/>
  <c r="J347" i="7"/>
  <c r="I347" i="7"/>
  <c r="H351" i="7"/>
  <c r="J351" i="7"/>
  <c r="I351" i="7"/>
  <c r="H355" i="7"/>
  <c r="J355" i="7"/>
  <c r="I355" i="7"/>
  <c r="J451" i="7"/>
  <c r="I451" i="7"/>
  <c r="H451" i="7"/>
  <c r="J442" i="7"/>
  <c r="I442" i="7"/>
  <c r="H442" i="7"/>
  <c r="J419" i="7"/>
  <c r="I419" i="7"/>
  <c r="H419" i="7"/>
  <c r="K499" i="7"/>
  <c r="J499" i="7"/>
  <c r="L499" i="7" s="1"/>
  <c r="M499" i="7" s="1"/>
  <c r="K501" i="7"/>
  <c r="J501" i="7"/>
  <c r="L501" i="7" s="1"/>
  <c r="M501" i="7" s="1"/>
  <c r="J502" i="7"/>
  <c r="K502" i="7"/>
  <c r="K491" i="7"/>
  <c r="J491" i="7"/>
  <c r="L491" i="7" s="1"/>
  <c r="M491" i="7" s="1"/>
  <c r="K471" i="7"/>
  <c r="J471" i="7"/>
  <c r="J472" i="7"/>
  <c r="L472" i="7" s="1"/>
  <c r="M472" i="7" s="1"/>
  <c r="K472" i="7"/>
  <c r="K469" i="7"/>
  <c r="J469" i="7"/>
  <c r="K461" i="7"/>
  <c r="J461" i="7"/>
  <c r="L461" i="7" s="1"/>
  <c r="M461" i="7" s="1"/>
  <c r="K143" i="7"/>
  <c r="J143" i="7"/>
  <c r="I143" i="7"/>
  <c r="H143" i="7"/>
  <c r="K147" i="7"/>
  <c r="J147" i="7"/>
  <c r="I147" i="7"/>
  <c r="H147" i="7"/>
  <c r="K151" i="7"/>
  <c r="J151" i="7"/>
  <c r="I151" i="7"/>
  <c r="H151" i="7"/>
  <c r="K140" i="7"/>
  <c r="J140" i="7"/>
  <c r="I140" i="7"/>
  <c r="H140" i="7"/>
  <c r="K144" i="7"/>
  <c r="J144" i="7"/>
  <c r="I144" i="7"/>
  <c r="H144" i="7"/>
  <c r="K148" i="7"/>
  <c r="J148" i="7"/>
  <c r="I148" i="7"/>
  <c r="H148" i="7"/>
  <c r="K152" i="7"/>
  <c r="J152" i="7"/>
  <c r="I152" i="7"/>
  <c r="H152" i="7"/>
  <c r="K141" i="7"/>
  <c r="J141" i="7"/>
  <c r="I141" i="7"/>
  <c r="H141" i="7"/>
  <c r="K145" i="7"/>
  <c r="J145" i="7"/>
  <c r="I145" i="7"/>
  <c r="H145" i="7"/>
  <c r="K149" i="7"/>
  <c r="J149" i="7"/>
  <c r="I149" i="7"/>
  <c r="H149" i="7"/>
  <c r="K153" i="7"/>
  <c r="J153" i="7"/>
  <c r="I153" i="7"/>
  <c r="H153" i="7"/>
  <c r="K142" i="7"/>
  <c r="J142" i="7"/>
  <c r="I142" i="7"/>
  <c r="H142" i="7"/>
  <c r="K146" i="7"/>
  <c r="J146" i="7"/>
  <c r="I146" i="7"/>
  <c r="H146" i="7"/>
  <c r="K150" i="7"/>
  <c r="J150" i="7"/>
  <c r="I150" i="7"/>
  <c r="H150" i="7"/>
  <c r="G90" i="28"/>
  <c r="G104" i="28"/>
  <c r="G70" i="28"/>
  <c r="H70" i="28" s="1"/>
  <c r="G71" i="28"/>
  <c r="G86" i="28"/>
  <c r="G107" i="28"/>
  <c r="G67" i="28"/>
  <c r="H67" i="28" s="1"/>
  <c r="I67" i="28" s="1"/>
  <c r="K67" i="28" s="1"/>
  <c r="L67" i="28" s="1"/>
  <c r="G89" i="28"/>
  <c r="G108" i="28"/>
  <c r="G66" i="28"/>
  <c r="H66" i="28" s="1"/>
  <c r="J66" i="28" s="1"/>
  <c r="G85" i="28"/>
  <c r="G103" i="28"/>
  <c r="G52" i="28"/>
  <c r="G53" i="28"/>
  <c r="G49" i="28"/>
  <c r="G65" i="28"/>
  <c r="H65" i="28" s="1"/>
  <c r="G69" i="28"/>
  <c r="H69" i="28" s="1"/>
  <c r="G84" i="28"/>
  <c r="G88" i="28"/>
  <c r="G102" i="28"/>
  <c r="G106" i="28"/>
  <c r="G48" i="28"/>
  <c r="G68" i="28"/>
  <c r="H68" i="28" s="1"/>
  <c r="J68" i="28" s="1"/>
  <c r="G87" i="28"/>
  <c r="G105" i="28"/>
  <c r="H121" i="28"/>
  <c r="J121" i="28" s="1"/>
  <c r="H123" i="28"/>
  <c r="J123" i="28" s="1"/>
  <c r="H125" i="28"/>
  <c r="J125" i="28" s="1"/>
  <c r="H127" i="28"/>
  <c r="J127" i="28" s="1"/>
  <c r="G50" i="28"/>
  <c r="G54" i="28"/>
  <c r="H71" i="28"/>
  <c r="G47" i="28"/>
  <c r="G51" i="28"/>
  <c r="H120" i="28"/>
  <c r="H122" i="28"/>
  <c r="H124" i="28"/>
  <c r="H126" i="28"/>
  <c r="H72" i="28"/>
  <c r="J72" i="28" s="1"/>
  <c r="L502" i="7"/>
  <c r="M502" i="7" s="1"/>
  <c r="I482" i="7"/>
  <c r="I481" i="7"/>
  <c r="I462" i="7"/>
  <c r="I492" i="7"/>
  <c r="I459" i="7"/>
  <c r="I479" i="7"/>
  <c r="I489" i="7"/>
  <c r="I460" i="7"/>
  <c r="I490" i="7"/>
  <c r="L471" i="7"/>
  <c r="M471" i="7" s="1"/>
  <c r="L469" i="7"/>
  <c r="M469" i="7" s="1"/>
  <c r="L25" i="7"/>
  <c r="K419" i="7" l="1"/>
  <c r="L27" i="7"/>
  <c r="K315" i="7"/>
  <c r="K257" i="7"/>
  <c r="K258" i="7"/>
  <c r="L31" i="7"/>
  <c r="L23" i="7"/>
  <c r="K327" i="7"/>
  <c r="L30" i="7"/>
  <c r="L24" i="7"/>
  <c r="N500" i="7"/>
  <c r="J490" i="7"/>
  <c r="L490" i="7" s="1"/>
  <c r="M490" i="7" s="1"/>
  <c r="K490" i="7"/>
  <c r="L18" i="7"/>
  <c r="L470" i="7"/>
  <c r="M470" i="7" s="1"/>
  <c r="L480" i="7"/>
  <c r="M480" i="7" s="1"/>
  <c r="L20" i="7"/>
  <c r="K260" i="7"/>
  <c r="L19" i="7"/>
  <c r="K253" i="7"/>
  <c r="I123" i="28"/>
  <c r="K123" i="28" s="1"/>
  <c r="L123" i="28" s="1"/>
  <c r="L151" i="7"/>
  <c r="N499" i="7"/>
  <c r="K317" i="7"/>
  <c r="K285" i="7"/>
  <c r="L50" i="7"/>
  <c r="L26" i="7"/>
  <c r="L22" i="7"/>
  <c r="K319" i="7"/>
  <c r="L29" i="7"/>
  <c r="L21" i="7"/>
  <c r="I105" i="28"/>
  <c r="K105" i="28"/>
  <c r="J105" i="28"/>
  <c r="L105" i="28"/>
  <c r="H105" i="28"/>
  <c r="L106" i="28"/>
  <c r="H106" i="28"/>
  <c r="K106" i="28"/>
  <c r="J106" i="28"/>
  <c r="I106" i="28"/>
  <c r="K52" i="28"/>
  <c r="H52" i="28"/>
  <c r="J52" i="28"/>
  <c r="I52" i="28"/>
  <c r="L52" i="28"/>
  <c r="J86" i="28"/>
  <c r="H86" i="28"/>
  <c r="I86" i="28"/>
  <c r="L86" i="28"/>
  <c r="K86" i="28"/>
  <c r="J90" i="28"/>
  <c r="K90" i="28"/>
  <c r="I90" i="28"/>
  <c r="L90" i="28"/>
  <c r="H90" i="28"/>
  <c r="I87" i="28"/>
  <c r="J87" i="28"/>
  <c r="L87" i="28"/>
  <c r="H87" i="28"/>
  <c r="K87" i="28"/>
  <c r="L102" i="28"/>
  <c r="H102" i="28"/>
  <c r="J102" i="28"/>
  <c r="I102" i="28"/>
  <c r="K102" i="28"/>
  <c r="K103" i="28"/>
  <c r="L103" i="28"/>
  <c r="J103" i="28"/>
  <c r="I103" i="28"/>
  <c r="H103" i="28"/>
  <c r="I54" i="28"/>
  <c r="L54" i="28"/>
  <c r="H54" i="28"/>
  <c r="K54" i="28"/>
  <c r="J54" i="28"/>
  <c r="L88" i="28"/>
  <c r="H88" i="28"/>
  <c r="K88" i="28"/>
  <c r="J88" i="28"/>
  <c r="I88" i="28"/>
  <c r="J49" i="28"/>
  <c r="I49" i="28"/>
  <c r="L49" i="28"/>
  <c r="H49" i="28"/>
  <c r="K49" i="28"/>
  <c r="K85" i="28"/>
  <c r="L85" i="28"/>
  <c r="J85" i="28"/>
  <c r="I85" i="28"/>
  <c r="H85" i="28"/>
  <c r="L47" i="28"/>
  <c r="H47" i="28"/>
  <c r="I47" i="28"/>
  <c r="K47" i="28"/>
  <c r="J47" i="28"/>
  <c r="J108" i="28"/>
  <c r="K108" i="28"/>
  <c r="I108" i="28"/>
  <c r="L108" i="28"/>
  <c r="H108" i="28"/>
  <c r="K89" i="28"/>
  <c r="H89" i="28"/>
  <c r="J89" i="28"/>
  <c r="I89" i="28"/>
  <c r="L89" i="28"/>
  <c r="I125" i="28"/>
  <c r="K125" i="28" s="1"/>
  <c r="L125" i="28" s="1"/>
  <c r="L51" i="28"/>
  <c r="H51" i="28"/>
  <c r="K51" i="28"/>
  <c r="J51" i="28"/>
  <c r="I51" i="28"/>
  <c r="I50" i="28"/>
  <c r="J50" i="28"/>
  <c r="L50" i="28"/>
  <c r="H50" i="28"/>
  <c r="K50" i="28"/>
  <c r="K48" i="28"/>
  <c r="L48" i="28"/>
  <c r="J48" i="28"/>
  <c r="I48" i="28"/>
  <c r="H48" i="28"/>
  <c r="L84" i="28"/>
  <c r="H84" i="28"/>
  <c r="I84" i="28"/>
  <c r="K84" i="28"/>
  <c r="J84" i="28"/>
  <c r="J53" i="28"/>
  <c r="K53" i="28"/>
  <c r="I53" i="28"/>
  <c r="L53" i="28"/>
  <c r="H53" i="28"/>
  <c r="K107" i="28"/>
  <c r="I107" i="28"/>
  <c r="H107" i="28"/>
  <c r="J107" i="28"/>
  <c r="L107" i="28"/>
  <c r="J104" i="28"/>
  <c r="H104" i="28"/>
  <c r="I104" i="28"/>
  <c r="L104" i="28"/>
  <c r="K104" i="28"/>
  <c r="L117" i="7"/>
  <c r="L28" i="7"/>
  <c r="J492" i="7"/>
  <c r="L492" i="7" s="1"/>
  <c r="M492" i="7" s="1"/>
  <c r="K492" i="7"/>
  <c r="K489" i="7"/>
  <c r="J489" i="7"/>
  <c r="L489" i="7" s="1"/>
  <c r="M489" i="7" s="1"/>
  <c r="K479" i="7"/>
  <c r="J479" i="7"/>
  <c r="L479" i="7" s="1"/>
  <c r="M479" i="7" s="1"/>
  <c r="K481" i="7"/>
  <c r="J481" i="7"/>
  <c r="L481" i="7" s="1"/>
  <c r="J482" i="7"/>
  <c r="L482" i="7" s="1"/>
  <c r="K482" i="7"/>
  <c r="J459" i="7"/>
  <c r="L459" i="7" s="1"/>
  <c r="M459" i="7" s="1"/>
  <c r="K459" i="7"/>
  <c r="K460" i="7"/>
  <c r="J460" i="7"/>
  <c r="L460" i="7" s="1"/>
  <c r="K462" i="7"/>
  <c r="J462" i="7"/>
  <c r="L462" i="7" s="1"/>
  <c r="J70" i="28"/>
  <c r="I70" i="28"/>
  <c r="K70" i="28" s="1"/>
  <c r="L70" i="28" s="1"/>
  <c r="J67" i="28"/>
  <c r="M67" i="28" s="1"/>
  <c r="I72" i="28"/>
  <c r="K72" i="28" s="1"/>
  <c r="L72" i="28" s="1"/>
  <c r="I68" i="28"/>
  <c r="K68" i="28" s="1"/>
  <c r="L68" i="28" s="1"/>
  <c r="I121" i="28"/>
  <c r="K121" i="28" s="1"/>
  <c r="L121" i="28" s="1"/>
  <c r="I127" i="28"/>
  <c r="K127" i="28" s="1"/>
  <c r="L127" i="28" s="1"/>
  <c r="I66" i="28"/>
  <c r="K66" i="28" s="1"/>
  <c r="L66" i="28" s="1"/>
  <c r="I122" i="28"/>
  <c r="J122" i="28"/>
  <c r="I65" i="28"/>
  <c r="J65" i="28"/>
  <c r="I69" i="28"/>
  <c r="K69" i="28" s="1"/>
  <c r="L69" i="28" s="1"/>
  <c r="J69" i="28"/>
  <c r="I120" i="28"/>
  <c r="J120" i="28"/>
  <c r="I71" i="28"/>
  <c r="J71" i="28"/>
  <c r="I126" i="28"/>
  <c r="J126" i="28"/>
  <c r="I124" i="28"/>
  <c r="J124" i="28"/>
  <c r="M91" i="28"/>
  <c r="M123" i="28"/>
  <c r="N491" i="7"/>
  <c r="N502" i="7"/>
  <c r="N472" i="7"/>
  <c r="N501" i="7"/>
  <c r="K435" i="7"/>
  <c r="K450" i="7"/>
  <c r="K442" i="7"/>
  <c r="K427" i="7"/>
  <c r="N461" i="7"/>
  <c r="K441" i="7"/>
  <c r="N471" i="7"/>
  <c r="N469" i="7"/>
  <c r="K449" i="7"/>
  <c r="K434" i="7"/>
  <c r="K433" i="7"/>
  <c r="K426" i="7"/>
  <c r="K425" i="7"/>
  <c r="K443" i="7"/>
  <c r="K451" i="7"/>
  <c r="K417" i="7"/>
  <c r="K418" i="7"/>
  <c r="L48" i="7"/>
  <c r="K325" i="7"/>
  <c r="K353" i="7"/>
  <c r="K345" i="7"/>
  <c r="K323" i="7"/>
  <c r="K351" i="7"/>
  <c r="L122" i="7"/>
  <c r="K357" i="7"/>
  <c r="K349" i="7"/>
  <c r="K320" i="7"/>
  <c r="K266" i="7"/>
  <c r="L120" i="7"/>
  <c r="L148" i="7"/>
  <c r="L150" i="7"/>
  <c r="L84" i="7"/>
  <c r="L153" i="7"/>
  <c r="K322" i="7"/>
  <c r="K354" i="7"/>
  <c r="K346" i="7"/>
  <c r="K321" i="7"/>
  <c r="K352" i="7"/>
  <c r="K326" i="7"/>
  <c r="K355" i="7"/>
  <c r="K347" i="7"/>
  <c r="K294" i="7"/>
  <c r="K286" i="7"/>
  <c r="K264" i="7"/>
  <c r="K256" i="7"/>
  <c r="K236" i="7"/>
  <c r="K228" i="7"/>
  <c r="K297" i="7"/>
  <c r="K230" i="7"/>
  <c r="K231" i="7"/>
  <c r="K223" i="7"/>
  <c r="K293" i="7"/>
  <c r="K292" i="7"/>
  <c r="K284" i="7"/>
  <c r="K262" i="7"/>
  <c r="K254" i="7"/>
  <c r="K295" i="7"/>
  <c r="K287" i="7"/>
  <c r="K224" i="7"/>
  <c r="K229" i="7"/>
  <c r="K358" i="7"/>
  <c r="K350" i="7"/>
  <c r="K324" i="7"/>
  <c r="K356" i="7"/>
  <c r="K348" i="7"/>
  <c r="K318" i="7"/>
  <c r="K259" i="7"/>
  <c r="K234" i="7"/>
  <c r="K232" i="7"/>
  <c r="K263" i="7"/>
  <c r="K235" i="7"/>
  <c r="K227" i="7"/>
  <c r="K314" i="7"/>
  <c r="K316" i="7"/>
  <c r="K226" i="7"/>
  <c r="K289" i="7"/>
  <c r="K291" i="7"/>
  <c r="K255" i="7"/>
  <c r="K233" i="7"/>
  <c r="K225" i="7"/>
  <c r="K290" i="7"/>
  <c r="K296" i="7"/>
  <c r="K288" i="7"/>
  <c r="L58" i="7"/>
  <c r="L79" i="7"/>
  <c r="L109" i="7"/>
  <c r="L140" i="7"/>
  <c r="L119" i="7"/>
  <c r="L145" i="7"/>
  <c r="L143" i="7"/>
  <c r="L142" i="7"/>
  <c r="L92" i="7"/>
  <c r="L90" i="7"/>
  <c r="L114" i="7"/>
  <c r="L112" i="7"/>
  <c r="L111" i="7"/>
  <c r="L51" i="7"/>
  <c r="L87" i="7"/>
  <c r="L81" i="7"/>
  <c r="L82" i="7"/>
  <c r="L59" i="7"/>
  <c r="L61" i="7"/>
  <c r="L53" i="7"/>
  <c r="L152" i="7"/>
  <c r="L144" i="7"/>
  <c r="L146" i="7"/>
  <c r="L149" i="7"/>
  <c r="L141" i="7"/>
  <c r="L147" i="7"/>
  <c r="L118" i="7"/>
  <c r="L110" i="7"/>
  <c r="L116" i="7"/>
  <c r="L121" i="7"/>
  <c r="L113" i="7"/>
  <c r="L115" i="7"/>
  <c r="L88" i="7"/>
  <c r="L80" i="7"/>
  <c r="L86" i="7"/>
  <c r="L91" i="7"/>
  <c r="L83" i="7"/>
  <c r="L85" i="7"/>
  <c r="L89" i="7"/>
  <c r="L60" i="7"/>
  <c r="L52" i="7"/>
  <c r="L54" i="7"/>
  <c r="L56" i="7"/>
  <c r="L57" i="7"/>
  <c r="L49" i="7"/>
  <c r="L55" i="7"/>
  <c r="M107" i="28" l="1"/>
  <c r="M48" i="28"/>
  <c r="M85" i="28"/>
  <c r="N480" i="7"/>
  <c r="N490" i="7"/>
  <c r="N470" i="7"/>
  <c r="M103" i="28"/>
  <c r="M52" i="28"/>
  <c r="M125" i="28"/>
  <c r="M72" i="28"/>
  <c r="N489" i="7"/>
  <c r="M70" i="28"/>
  <c r="M53" i="28"/>
  <c r="M481" i="7"/>
  <c r="N481" i="7" s="1"/>
  <c r="M482" i="7"/>
  <c r="N482" i="7" s="1"/>
  <c r="M462" i="7"/>
  <c r="N462" i="7" s="1"/>
  <c r="M460" i="7"/>
  <c r="N460" i="7" s="1"/>
  <c r="N459" i="7"/>
  <c r="M89" i="28"/>
  <c r="M68" i="28"/>
  <c r="M87" i="28"/>
  <c r="M105" i="28"/>
  <c r="M49" i="28"/>
  <c r="M109" i="28"/>
  <c r="M51" i="28"/>
  <c r="M50" i="28"/>
  <c r="M127" i="28"/>
  <c r="M121" i="28"/>
  <c r="K120" i="28"/>
  <c r="L120" i="28" s="1"/>
  <c r="K65" i="28"/>
  <c r="L65" i="28" s="1"/>
  <c r="M47" i="28"/>
  <c r="M54" i="28"/>
  <c r="M66" i="28"/>
  <c r="K124" i="28"/>
  <c r="L124" i="28" s="1"/>
  <c r="K126" i="28"/>
  <c r="L126" i="28" s="1"/>
  <c r="K71" i="28"/>
  <c r="L71" i="28" s="1"/>
  <c r="K122" i="28"/>
  <c r="L122" i="28" s="1"/>
  <c r="M69" i="28"/>
  <c r="N492" i="7"/>
  <c r="N479" i="7"/>
  <c r="M88" i="28" l="1"/>
  <c r="M84" i="28"/>
  <c r="M86" i="28"/>
  <c r="M71" i="28"/>
  <c r="M90" i="28"/>
  <c r="M106" i="28"/>
  <c r="M102" i="28"/>
  <c r="M126" i="28"/>
  <c r="M124" i="28"/>
  <c r="M108" i="28"/>
  <c r="M122" i="28"/>
  <c r="M104" i="28"/>
  <c r="M65" i="28"/>
  <c r="M120" i="28"/>
  <c r="J901" i="34" l="1"/>
  <c r="I901" i="34"/>
  <c r="H901" i="34"/>
  <c r="G901" i="34"/>
  <c r="F901" i="34"/>
  <c r="J892" i="34"/>
  <c r="I892" i="34"/>
  <c r="H892" i="34"/>
  <c r="G892" i="34"/>
  <c r="F892" i="34"/>
  <c r="J874" i="34"/>
  <c r="O897" i="34" s="1"/>
  <c r="I874" i="34"/>
  <c r="N897" i="34" s="1"/>
  <c r="H874" i="34"/>
  <c r="M897" i="34" s="1"/>
  <c r="G874" i="34"/>
  <c r="L897" i="34" s="1"/>
  <c r="F874" i="34"/>
  <c r="K897" i="34" s="1"/>
  <c r="J733" i="34"/>
  <c r="J741" i="34" s="1"/>
  <c r="I733" i="34"/>
  <c r="I741" i="34" s="1"/>
  <c r="H733" i="34"/>
  <c r="H739" i="34" s="1"/>
  <c r="G571" i="34"/>
  <c r="F571" i="34"/>
  <c r="E571" i="34"/>
  <c r="G530" i="34"/>
  <c r="F530" i="34"/>
  <c r="E530" i="34"/>
  <c r="G486" i="34"/>
  <c r="F486" i="34"/>
  <c r="E486" i="34"/>
  <c r="G440" i="34"/>
  <c r="F440" i="34"/>
  <c r="E440" i="34"/>
  <c r="G397" i="34"/>
  <c r="F397" i="34"/>
  <c r="E397" i="34"/>
  <c r="G352" i="34"/>
  <c r="F352" i="34"/>
  <c r="E352" i="34"/>
  <c r="E238" i="34"/>
  <c r="H537" i="34" s="1"/>
  <c r="F238" i="34"/>
  <c r="I537" i="34" s="1"/>
  <c r="G238" i="34"/>
  <c r="J766" i="34" s="1"/>
  <c r="E253" i="34"/>
  <c r="F253" i="34"/>
  <c r="G253" i="34"/>
  <c r="E269" i="34"/>
  <c r="F269" i="34"/>
  <c r="G269" i="34"/>
  <c r="E286" i="34"/>
  <c r="F286" i="34"/>
  <c r="G286" i="34"/>
  <c r="H292" i="34"/>
  <c r="E302" i="34"/>
  <c r="F302" i="34"/>
  <c r="G302" i="34"/>
  <c r="E319" i="34"/>
  <c r="F319" i="34"/>
  <c r="G319" i="34"/>
  <c r="E368" i="34"/>
  <c r="F368" i="34"/>
  <c r="G368" i="34"/>
  <c r="E381" i="34"/>
  <c r="F381" i="34"/>
  <c r="G381" i="34"/>
  <c r="E456" i="34"/>
  <c r="F456" i="34"/>
  <c r="G456" i="34"/>
  <c r="E502" i="34"/>
  <c r="F502" i="34"/>
  <c r="G502" i="34"/>
  <c r="E516" i="34"/>
  <c r="F516" i="34"/>
  <c r="G516" i="34"/>
  <c r="E559" i="34"/>
  <c r="F559" i="34"/>
  <c r="G559" i="34"/>
  <c r="E618" i="34"/>
  <c r="F618" i="34"/>
  <c r="G618" i="34"/>
  <c r="E588" i="34"/>
  <c r="F588" i="34"/>
  <c r="G588" i="34"/>
  <c r="E603" i="34"/>
  <c r="F603" i="34"/>
  <c r="G603" i="34"/>
  <c r="E702" i="34"/>
  <c r="F702" i="34"/>
  <c r="G702" i="34"/>
  <c r="E716" i="34"/>
  <c r="F716" i="34"/>
  <c r="G716" i="34"/>
  <c r="E727" i="34"/>
  <c r="F727" i="34"/>
  <c r="G727" i="34"/>
  <c r="E742" i="34"/>
  <c r="F742" i="34"/>
  <c r="G742" i="34"/>
  <c r="E761" i="34"/>
  <c r="F761" i="34"/>
  <c r="G761" i="34"/>
  <c r="E780" i="34"/>
  <c r="F780" i="34"/>
  <c r="G780" i="34"/>
  <c r="E800" i="34"/>
  <c r="F800" i="34"/>
  <c r="G800" i="34"/>
  <c r="E820" i="34"/>
  <c r="F820" i="34"/>
  <c r="G820" i="34"/>
  <c r="E839" i="34"/>
  <c r="F839" i="34"/>
  <c r="G839" i="34"/>
  <c r="E859" i="34"/>
  <c r="F859" i="34"/>
  <c r="G859" i="34"/>
  <c r="H269" i="35"/>
  <c r="G269" i="35"/>
  <c r="F269" i="35"/>
  <c r="E269" i="35"/>
  <c r="H268" i="35"/>
  <c r="G268" i="35"/>
  <c r="F268" i="35"/>
  <c r="E268" i="35"/>
  <c r="H267" i="35"/>
  <c r="G267" i="35"/>
  <c r="F267" i="35"/>
  <c r="E267" i="35"/>
  <c r="H266" i="35"/>
  <c r="F266" i="35"/>
  <c r="E266" i="35"/>
  <c r="H265" i="35"/>
  <c r="G265" i="35"/>
  <c r="F265" i="35"/>
  <c r="E265" i="35"/>
  <c r="H264" i="35"/>
  <c r="G264" i="35"/>
  <c r="F264" i="35"/>
  <c r="E264" i="35"/>
  <c r="D269" i="35"/>
  <c r="D268" i="35"/>
  <c r="D267" i="35"/>
  <c r="D266" i="35"/>
  <c r="D265" i="35"/>
  <c r="D264" i="35"/>
  <c r="Q258" i="35"/>
  <c r="O258" i="35"/>
  <c r="N258" i="35"/>
  <c r="H258" i="35"/>
  <c r="G258" i="35"/>
  <c r="L251" i="35" s="1"/>
  <c r="L257" i="35" s="1"/>
  <c r="F258" i="35"/>
  <c r="E258" i="35"/>
  <c r="J251" i="35" s="1"/>
  <c r="J255" i="35" s="1"/>
  <c r="D258" i="35"/>
  <c r="M251" i="35"/>
  <c r="K251" i="35"/>
  <c r="I251" i="35"/>
  <c r="I256" i="35" s="1"/>
  <c r="M207" i="35"/>
  <c r="M213" i="35" s="1"/>
  <c r="L207" i="35"/>
  <c r="L210" i="35" s="1"/>
  <c r="K207" i="35"/>
  <c r="K211" i="35" s="1"/>
  <c r="J207" i="35"/>
  <c r="J212" i="35" s="1"/>
  <c r="I207" i="35"/>
  <c r="I825" i="34" l="1"/>
  <c r="H806" i="34"/>
  <c r="J825" i="34"/>
  <c r="J786" i="34"/>
  <c r="I845" i="34"/>
  <c r="J578" i="34"/>
  <c r="J537" i="34"/>
  <c r="J845" i="34"/>
  <c r="J403" i="34"/>
  <c r="J462" i="34"/>
  <c r="I403" i="34"/>
  <c r="I462" i="34"/>
  <c r="H403" i="34"/>
  <c r="H462" i="34"/>
  <c r="J387" i="34"/>
  <c r="J394" i="34" s="1"/>
  <c r="J325" i="34"/>
  <c r="I231" i="34"/>
  <c r="I700" i="34" s="1"/>
  <c r="I325" i="34"/>
  <c r="H276" i="34"/>
  <c r="H325" i="34"/>
  <c r="I755" i="34"/>
  <c r="N899" i="34"/>
  <c r="N898" i="34"/>
  <c r="N900" i="34"/>
  <c r="K900" i="34"/>
  <c r="K898" i="34"/>
  <c r="K899" i="34"/>
  <c r="O900" i="34"/>
  <c r="O899" i="34"/>
  <c r="O898" i="34"/>
  <c r="L899" i="34"/>
  <c r="L898" i="34"/>
  <c r="L900" i="34"/>
  <c r="M898" i="34"/>
  <c r="M899" i="34"/>
  <c r="M900" i="34"/>
  <c r="N882" i="34"/>
  <c r="N865" i="34"/>
  <c r="K882" i="34"/>
  <c r="K865" i="34"/>
  <c r="O882" i="34"/>
  <c r="O865" i="34"/>
  <c r="L865" i="34"/>
  <c r="L882" i="34"/>
  <c r="M882" i="34"/>
  <c r="M865" i="34"/>
  <c r="I213" i="35"/>
  <c r="I211" i="35"/>
  <c r="I208" i="35"/>
  <c r="I212" i="35"/>
  <c r="I209" i="35"/>
  <c r="I210" i="35"/>
  <c r="K208" i="35"/>
  <c r="J209" i="35"/>
  <c r="M210" i="35"/>
  <c r="L211" i="35"/>
  <c r="K212" i="35"/>
  <c r="J213" i="35"/>
  <c r="J252" i="35"/>
  <c r="I253" i="35"/>
  <c r="L254" i="35"/>
  <c r="J256" i="35"/>
  <c r="I257" i="35"/>
  <c r="L208" i="35"/>
  <c r="K209" i="35"/>
  <c r="J210" i="35"/>
  <c r="M211" i="35"/>
  <c r="L212" i="35"/>
  <c r="K213" i="35"/>
  <c r="J253" i="35"/>
  <c r="I254" i="35"/>
  <c r="L255" i="35"/>
  <c r="J257" i="35"/>
  <c r="M208" i="35"/>
  <c r="L209" i="35"/>
  <c r="K210" i="35"/>
  <c r="J211" i="35"/>
  <c r="M212" i="35"/>
  <c r="L213" i="35"/>
  <c r="L252" i="35"/>
  <c r="J254" i="35"/>
  <c r="I255" i="35"/>
  <c r="L256" i="35"/>
  <c r="J208" i="35"/>
  <c r="M209" i="35"/>
  <c r="I252" i="35"/>
  <c r="L253" i="35"/>
  <c r="I806" i="34"/>
  <c r="I771" i="34"/>
  <c r="I734" i="34"/>
  <c r="I738" i="34"/>
  <c r="I740" i="34"/>
  <c r="J735" i="34"/>
  <c r="H825" i="34"/>
  <c r="I736" i="34"/>
  <c r="H845" i="34"/>
  <c r="I685" i="34"/>
  <c r="H593" i="34"/>
  <c r="H786" i="34"/>
  <c r="H709" i="34"/>
  <c r="H734" i="34"/>
  <c r="I735" i="34"/>
  <c r="J736" i="34"/>
  <c r="H738" i="34"/>
  <c r="I739" i="34"/>
  <c r="J740" i="34"/>
  <c r="H737" i="34"/>
  <c r="J739" i="34"/>
  <c r="H741" i="34"/>
  <c r="J734" i="34"/>
  <c r="H736" i="34"/>
  <c r="I737" i="34"/>
  <c r="J738" i="34"/>
  <c r="H740" i="34"/>
  <c r="H735" i="34"/>
  <c r="J737" i="34"/>
  <c r="J806" i="34"/>
  <c r="I786" i="34"/>
  <c r="H766" i="34"/>
  <c r="J747" i="34"/>
  <c r="J695" i="34"/>
  <c r="H723" i="34"/>
  <c r="J709" i="34"/>
  <c r="I766" i="34"/>
  <c r="H747" i="34"/>
  <c r="J685" i="34"/>
  <c r="H695" i="34"/>
  <c r="H447" i="34"/>
  <c r="I747" i="34"/>
  <c r="J723" i="34"/>
  <c r="I709" i="34"/>
  <c r="I723" i="34"/>
  <c r="H608" i="34"/>
  <c r="J593" i="34"/>
  <c r="I608" i="34"/>
  <c r="I578" i="34"/>
  <c r="I695" i="34"/>
  <c r="H551" i="34"/>
  <c r="H554" i="34" s="1"/>
  <c r="H375" i="34"/>
  <c r="H566" i="34"/>
  <c r="I566" i="34"/>
  <c r="H523" i="34"/>
  <c r="J566" i="34"/>
  <c r="I523" i="34"/>
  <c r="J523" i="34"/>
  <c r="K685" i="34"/>
  <c r="I593" i="34"/>
  <c r="J608" i="34"/>
  <c r="H509" i="34"/>
  <c r="J494" i="34"/>
  <c r="J447" i="34"/>
  <c r="I477" i="34"/>
  <c r="I479" i="34" s="1"/>
  <c r="H578" i="34"/>
  <c r="J477" i="34"/>
  <c r="J479" i="34" s="1"/>
  <c r="H477" i="34"/>
  <c r="H479" i="34" s="1"/>
  <c r="I551" i="34"/>
  <c r="H259" i="34"/>
  <c r="H243" i="34"/>
  <c r="J551" i="34"/>
  <c r="I375" i="34"/>
  <c r="J309" i="34"/>
  <c r="I259" i="34"/>
  <c r="H358" i="34"/>
  <c r="J342" i="34"/>
  <c r="J350" i="34" s="1"/>
  <c r="H494" i="34"/>
  <c r="H309" i="34"/>
  <c r="H316" i="34" s="1"/>
  <c r="H231" i="34"/>
  <c r="H700" i="34" s="1"/>
  <c r="H342" i="34"/>
  <c r="H351" i="34" s="1"/>
  <c r="H417" i="34"/>
  <c r="H433" i="34"/>
  <c r="H435" i="34" s="1"/>
  <c r="I509" i="34"/>
  <c r="I494" i="34"/>
  <c r="I447" i="34"/>
  <c r="I309" i="34"/>
  <c r="I292" i="34"/>
  <c r="H387" i="34"/>
  <c r="I417" i="34"/>
  <c r="I433" i="34"/>
  <c r="I387" i="34"/>
  <c r="J417" i="34"/>
  <c r="J433" i="34"/>
  <c r="I358" i="34"/>
  <c r="I342" i="34"/>
  <c r="I276" i="34"/>
  <c r="I243" i="34"/>
  <c r="J509" i="34"/>
  <c r="J231" i="34"/>
  <c r="J700" i="34" s="1"/>
  <c r="J243" i="34"/>
  <c r="J259" i="34"/>
  <c r="J276" i="34"/>
  <c r="J292" i="34"/>
  <c r="J358" i="34"/>
  <c r="J375" i="34"/>
  <c r="I601" i="34" l="1"/>
  <c r="I773" i="34"/>
  <c r="I236" i="34"/>
  <c r="I711" i="34"/>
  <c r="I284" i="34"/>
  <c r="I451" i="34"/>
  <c r="I263" i="34"/>
  <c r="I701" i="34"/>
  <c r="I363" i="34"/>
  <c r="I283" i="34"/>
  <c r="I613" i="34"/>
  <c r="I583" i="34"/>
  <c r="H347" i="34"/>
  <c r="J395" i="34"/>
  <c r="I448" i="34"/>
  <c r="I600" i="34"/>
  <c r="I617" i="34"/>
  <c r="I758" i="34"/>
  <c r="I725" i="34"/>
  <c r="I266" i="34"/>
  <c r="I247" i="34"/>
  <c r="I612" i="34"/>
  <c r="I365" i="34"/>
  <c r="I250" i="34"/>
  <c r="I301" i="34"/>
  <c r="I450" i="34"/>
  <c r="I285" i="34"/>
  <c r="I265" i="34"/>
  <c r="I232" i="34"/>
  <c r="I360" i="34"/>
  <c r="I364" i="34"/>
  <c r="I581" i="34"/>
  <c r="I696" i="34"/>
  <c r="I594" i="34"/>
  <c r="I587" i="34"/>
  <c r="I751" i="34"/>
  <c r="I452" i="34"/>
  <c r="I366" i="34"/>
  <c r="I298" i="34"/>
  <c r="I595" i="34"/>
  <c r="I770" i="34"/>
  <c r="I300" i="34"/>
  <c r="I233" i="34"/>
  <c r="I281" i="34"/>
  <c r="I376" i="34"/>
  <c r="I264" i="34"/>
  <c r="I244" i="34"/>
  <c r="I454" i="34"/>
  <c r="I715" i="34"/>
  <c r="I602" i="34"/>
  <c r="I750" i="34"/>
  <c r="I697" i="34"/>
  <c r="I760" i="34"/>
  <c r="I793" i="34"/>
  <c r="J421" i="34"/>
  <c r="J422" i="34"/>
  <c r="J420" i="34"/>
  <c r="H392" i="34"/>
  <c r="H391" i="34"/>
  <c r="I687" i="34"/>
  <c r="H449" i="34"/>
  <c r="H277" i="34"/>
  <c r="H278" i="34"/>
  <c r="H279" i="34"/>
  <c r="H294" i="34"/>
  <c r="H295" i="34"/>
  <c r="J687" i="34"/>
  <c r="I278" i="34"/>
  <c r="I279" i="34"/>
  <c r="I294" i="34"/>
  <c r="I295" i="34"/>
  <c r="I449" i="34"/>
  <c r="I277" i="34"/>
  <c r="I391" i="34"/>
  <c r="I392" i="34"/>
  <c r="H426" i="34"/>
  <c r="H420" i="34"/>
  <c r="H421" i="34"/>
  <c r="H422" i="34"/>
  <c r="K687" i="34"/>
  <c r="J279" i="34"/>
  <c r="J294" i="34"/>
  <c r="J295" i="34"/>
  <c r="J449" i="34"/>
  <c r="J277" i="34"/>
  <c r="J278" i="34"/>
  <c r="J390" i="34"/>
  <c r="J391" i="34"/>
  <c r="J392" i="34"/>
  <c r="I420" i="34"/>
  <c r="I421" i="34"/>
  <c r="I422" i="34"/>
  <c r="J540" i="34"/>
  <c r="J542" i="34"/>
  <c r="J543" i="34"/>
  <c r="J538" i="34"/>
  <c r="J544" i="34"/>
  <c r="J539" i="34"/>
  <c r="J541" i="34"/>
  <c r="I541" i="34"/>
  <c r="I540" i="34"/>
  <c r="I542" i="34"/>
  <c r="I543" i="34"/>
  <c r="I538" i="34"/>
  <c r="I544" i="34"/>
  <c r="I539" i="34"/>
  <c r="H544" i="34"/>
  <c r="H539" i="34"/>
  <c r="H541" i="34"/>
  <c r="H540" i="34"/>
  <c r="H542" i="34"/>
  <c r="H543" i="34"/>
  <c r="H538" i="34"/>
  <c r="I214" i="35"/>
  <c r="M214" i="35"/>
  <c r="K214" i="35"/>
  <c r="J214" i="35"/>
  <c r="L214" i="35"/>
  <c r="I361" i="34"/>
  <c r="I280" i="34"/>
  <c r="I246" i="34"/>
  <c r="I379" i="34"/>
  <c r="I297" i="34"/>
  <c r="I251" i="34"/>
  <c r="I380" i="34"/>
  <c r="I359" i="34"/>
  <c r="I282" i="34"/>
  <c r="I248" i="34"/>
  <c r="I249" i="34"/>
  <c r="I235" i="34"/>
  <c r="J389" i="34"/>
  <c r="I582" i="34"/>
  <c r="I710" i="34"/>
  <c r="J689" i="34"/>
  <c r="I714" i="34"/>
  <c r="I756" i="34"/>
  <c r="I777" i="34"/>
  <c r="I713" i="34"/>
  <c r="J688" i="34"/>
  <c r="I753" i="34"/>
  <c r="I775" i="34"/>
  <c r="I797" i="34"/>
  <c r="I378" i="34"/>
  <c r="I296" i="34"/>
  <c r="I262" i="34"/>
  <c r="I455" i="34"/>
  <c r="I362" i="34"/>
  <c r="I267" i="34"/>
  <c r="I234" i="34"/>
  <c r="I367" i="34"/>
  <c r="I293" i="34"/>
  <c r="I268" i="34"/>
  <c r="I237" i="34"/>
  <c r="I260" i="34"/>
  <c r="I377" i="34"/>
  <c r="J388" i="34"/>
  <c r="I299" i="34"/>
  <c r="I615" i="34"/>
  <c r="I453" i="34"/>
  <c r="J686" i="34"/>
  <c r="I609" i="34"/>
  <c r="I579" i="34"/>
  <c r="I754" i="34"/>
  <c r="I599" i="34"/>
  <c r="I769" i="34"/>
  <c r="I699" i="34"/>
  <c r="I712" i="34"/>
  <c r="I698" i="34"/>
  <c r="I789" i="34"/>
  <c r="J396" i="34"/>
  <c r="J393" i="34"/>
  <c r="H598" i="34"/>
  <c r="H610" i="34"/>
  <c r="H611" i="34"/>
  <c r="H596" i="34"/>
  <c r="H597" i="34"/>
  <c r="J611" i="34"/>
  <c r="J596" i="34"/>
  <c r="J597" i="34"/>
  <c r="J598" i="34"/>
  <c r="J610" i="34"/>
  <c r="I610" i="34"/>
  <c r="I611" i="34"/>
  <c r="I596" i="34"/>
  <c r="I597" i="34"/>
  <c r="I598" i="34"/>
  <c r="H586" i="34"/>
  <c r="H585" i="34"/>
  <c r="H584" i="34"/>
  <c r="H580" i="34"/>
  <c r="J584" i="34"/>
  <c r="J580" i="34"/>
  <c r="J586" i="34"/>
  <c r="J585" i="34"/>
  <c r="I752" i="34"/>
  <c r="I585" i="34"/>
  <c r="I584" i="34"/>
  <c r="I580" i="34"/>
  <c r="I586" i="34"/>
  <c r="J345" i="34"/>
  <c r="I810" i="34"/>
  <c r="I724" i="34"/>
  <c r="I778" i="34"/>
  <c r="I811" i="34"/>
  <c r="I814" i="34"/>
  <c r="I748" i="34"/>
  <c r="I790" i="34"/>
  <c r="I816" i="34"/>
  <c r="I818" i="34"/>
  <c r="I616" i="34"/>
  <c r="I757" i="34"/>
  <c r="I795" i="34"/>
  <c r="I749" i="34"/>
  <c r="J466" i="34"/>
  <c r="J467" i="34"/>
  <c r="J463" i="34"/>
  <c r="J468" i="34"/>
  <c r="J464" i="34"/>
  <c r="J469" i="34"/>
  <c r="J465" i="34"/>
  <c r="H250" i="34"/>
  <c r="H468" i="34"/>
  <c r="H464" i="34"/>
  <c r="H469" i="34"/>
  <c r="H465" i="34"/>
  <c r="H466" i="34"/>
  <c r="H467" i="34"/>
  <c r="H463" i="34"/>
  <c r="I469" i="34"/>
  <c r="I465" i="34"/>
  <c r="I466" i="34"/>
  <c r="I467" i="34"/>
  <c r="I463" i="34"/>
  <c r="I468" i="34"/>
  <c r="I464" i="34"/>
  <c r="I409" i="34"/>
  <c r="I405" i="34"/>
  <c r="I406" i="34"/>
  <c r="I407" i="34"/>
  <c r="I408" i="34"/>
  <c r="I404" i="34"/>
  <c r="H408" i="34"/>
  <c r="H404" i="34"/>
  <c r="H409" i="34"/>
  <c r="H405" i="34"/>
  <c r="H406" i="34"/>
  <c r="H407" i="34"/>
  <c r="J406" i="34"/>
  <c r="J407" i="34"/>
  <c r="J408" i="34"/>
  <c r="J404" i="34"/>
  <c r="J409" i="34"/>
  <c r="J405" i="34"/>
  <c r="J318" i="34"/>
  <c r="J334" i="34"/>
  <c r="J330" i="34"/>
  <c r="J326" i="34"/>
  <c r="J331" i="34"/>
  <c r="J327" i="34"/>
  <c r="J332" i="34"/>
  <c r="J328" i="34"/>
  <c r="J333" i="34"/>
  <c r="J329" i="34"/>
  <c r="I252" i="34"/>
  <c r="I759" i="34"/>
  <c r="I774" i="34"/>
  <c r="I788" i="34"/>
  <c r="I796" i="34"/>
  <c r="I808" i="34"/>
  <c r="I815" i="34"/>
  <c r="I826" i="34"/>
  <c r="I830" i="34"/>
  <c r="I834" i="34"/>
  <c r="I838" i="34"/>
  <c r="I848" i="34"/>
  <c r="I852" i="34"/>
  <c r="I856" i="34"/>
  <c r="I726" i="34"/>
  <c r="I767" i="34"/>
  <c r="I776" i="34"/>
  <c r="I791" i="34"/>
  <c r="I798" i="34"/>
  <c r="I809" i="34"/>
  <c r="I817" i="34"/>
  <c r="I827" i="34"/>
  <c r="I831" i="34"/>
  <c r="I835" i="34"/>
  <c r="I849" i="34"/>
  <c r="I853" i="34"/>
  <c r="I857" i="34"/>
  <c r="I614" i="34"/>
  <c r="I768" i="34"/>
  <c r="I779" i="34"/>
  <c r="I792" i="34"/>
  <c r="I799" i="34"/>
  <c r="I812" i="34"/>
  <c r="I819" i="34"/>
  <c r="I828" i="34"/>
  <c r="I832" i="34"/>
  <c r="I836" i="34"/>
  <c r="I846" i="34"/>
  <c r="I850" i="34"/>
  <c r="I854" i="34"/>
  <c r="I858" i="34"/>
  <c r="I772" i="34"/>
  <c r="I787" i="34"/>
  <c r="I794" i="34"/>
  <c r="I807" i="34"/>
  <c r="I813" i="34"/>
  <c r="I829" i="34"/>
  <c r="I833" i="34"/>
  <c r="I837" i="34"/>
  <c r="I847" i="34"/>
  <c r="I851" i="34"/>
  <c r="I855" i="34"/>
  <c r="I333" i="34"/>
  <c r="I329" i="34"/>
  <c r="I334" i="34"/>
  <c r="I330" i="34"/>
  <c r="I326" i="34"/>
  <c r="I331" i="34"/>
  <c r="I327" i="34"/>
  <c r="I332" i="34"/>
  <c r="I328" i="34"/>
  <c r="H317" i="34"/>
  <c r="H332" i="34"/>
  <c r="H328" i="34"/>
  <c r="H333" i="34"/>
  <c r="H329" i="34"/>
  <c r="H334" i="34"/>
  <c r="H330" i="34"/>
  <c r="H326" i="34"/>
  <c r="H331" i="34"/>
  <c r="H327" i="34"/>
  <c r="M889" i="34"/>
  <c r="M885" i="34"/>
  <c r="M888" i="34"/>
  <c r="M884" i="34"/>
  <c r="M891" i="34"/>
  <c r="M887" i="34"/>
  <c r="M890" i="34"/>
  <c r="M886" i="34"/>
  <c r="M883" i="34"/>
  <c r="O891" i="34"/>
  <c r="O887" i="34"/>
  <c r="O883" i="34"/>
  <c r="O886" i="34"/>
  <c r="O889" i="34"/>
  <c r="O888" i="34"/>
  <c r="O884" i="34"/>
  <c r="O890" i="34"/>
  <c r="O885" i="34"/>
  <c r="N888" i="34"/>
  <c r="N884" i="34"/>
  <c r="N891" i="34"/>
  <c r="N889" i="34"/>
  <c r="N885" i="34"/>
  <c r="N887" i="34"/>
  <c r="N883" i="34"/>
  <c r="N890" i="34"/>
  <c r="N886" i="34"/>
  <c r="L890" i="34"/>
  <c r="L886" i="34"/>
  <c r="L885" i="34"/>
  <c r="L884" i="34"/>
  <c r="L888" i="34"/>
  <c r="L891" i="34"/>
  <c r="L887" i="34"/>
  <c r="L883" i="34"/>
  <c r="L889" i="34"/>
  <c r="K873" i="34"/>
  <c r="K869" i="34"/>
  <c r="K872" i="34"/>
  <c r="K867" i="34"/>
  <c r="K870" i="34"/>
  <c r="K866" i="34"/>
  <c r="K868" i="34"/>
  <c r="K871" i="34"/>
  <c r="L872" i="34"/>
  <c r="L868" i="34"/>
  <c r="L867" i="34"/>
  <c r="L873" i="34"/>
  <c r="L869" i="34"/>
  <c r="L871" i="34"/>
  <c r="L870" i="34"/>
  <c r="L866" i="34"/>
  <c r="K891" i="34"/>
  <c r="K887" i="34"/>
  <c r="K883" i="34"/>
  <c r="K890" i="34"/>
  <c r="K885" i="34"/>
  <c r="K888" i="34"/>
  <c r="K884" i="34"/>
  <c r="K886" i="34"/>
  <c r="K889" i="34"/>
  <c r="M871" i="34"/>
  <c r="M867" i="34"/>
  <c r="M870" i="34"/>
  <c r="M873" i="34"/>
  <c r="M869" i="34"/>
  <c r="M872" i="34"/>
  <c r="M868" i="34"/>
  <c r="M866" i="34"/>
  <c r="O873" i="34"/>
  <c r="O869" i="34"/>
  <c r="O868" i="34"/>
  <c r="O871" i="34"/>
  <c r="O867" i="34"/>
  <c r="O870" i="34"/>
  <c r="O866" i="34"/>
  <c r="O872" i="34"/>
  <c r="N870" i="34"/>
  <c r="N866" i="34"/>
  <c r="N873" i="34"/>
  <c r="N871" i="34"/>
  <c r="N867" i="34"/>
  <c r="N869" i="34"/>
  <c r="N872" i="34"/>
  <c r="N868" i="34"/>
  <c r="J258" i="35"/>
  <c r="L258" i="35"/>
  <c r="I258" i="35"/>
  <c r="H260" i="34"/>
  <c r="H699" i="34"/>
  <c r="H711" i="34"/>
  <c r="H712" i="34"/>
  <c r="H697" i="34"/>
  <c r="H713" i="34"/>
  <c r="H698" i="34"/>
  <c r="J599" i="34"/>
  <c r="J712" i="34"/>
  <c r="J697" i="34"/>
  <c r="J713" i="34"/>
  <c r="J698" i="34"/>
  <c r="J699" i="34"/>
  <c r="J711" i="34"/>
  <c r="I742" i="34"/>
  <c r="H379" i="34"/>
  <c r="H599" i="34"/>
  <c r="H552" i="34"/>
  <c r="H569" i="34"/>
  <c r="H451" i="34"/>
  <c r="J313" i="34"/>
  <c r="H311" i="34"/>
  <c r="H299" i="34"/>
  <c r="H366" i="34"/>
  <c r="H236" i="34"/>
  <c r="H437" i="34"/>
  <c r="H568" i="34"/>
  <c r="H365" i="34"/>
  <c r="H263" i="34"/>
  <c r="H434" i="34"/>
  <c r="H378" i="34"/>
  <c r="H377" i="34"/>
  <c r="H249" i="34"/>
  <c r="H280" i="34"/>
  <c r="H281" i="34"/>
  <c r="H367" i="34"/>
  <c r="H558" i="34"/>
  <c r="H553" i="34"/>
  <c r="H570" i="34"/>
  <c r="H567" i="34"/>
  <c r="H555" i="34"/>
  <c r="J346" i="34"/>
  <c r="H244" i="34"/>
  <c r="H284" i="34"/>
  <c r="H439" i="34"/>
  <c r="H556" i="34"/>
  <c r="H557" i="34"/>
  <c r="J316" i="34"/>
  <c r="H264" i="34"/>
  <c r="H453" i="34"/>
  <c r="H454" i="34"/>
  <c r="I569" i="34"/>
  <c r="I557" i="34"/>
  <c r="I553" i="34"/>
  <c r="I554" i="34"/>
  <c r="I570" i="34"/>
  <c r="I567" i="34"/>
  <c r="I555" i="34"/>
  <c r="I568" i="34"/>
  <c r="I558" i="34"/>
  <c r="I556" i="34"/>
  <c r="I552" i="34"/>
  <c r="H360" i="34"/>
  <c r="H265" i="34"/>
  <c r="H232" i="34"/>
  <c r="H296" i="34"/>
  <c r="H246" i="34"/>
  <c r="H348" i="34"/>
  <c r="J343" i="34"/>
  <c r="H436" i="34"/>
  <c r="J554" i="34"/>
  <c r="J570" i="34"/>
  <c r="J567" i="34"/>
  <c r="J555" i="34"/>
  <c r="J568" i="34"/>
  <c r="J558" i="34"/>
  <c r="J556" i="34"/>
  <c r="J552" i="34"/>
  <c r="J569" i="34"/>
  <c r="J557" i="34"/>
  <c r="J553" i="34"/>
  <c r="J454" i="34"/>
  <c r="J453" i="34"/>
  <c r="H349" i="34"/>
  <c r="H527" i="34"/>
  <c r="H511" i="34"/>
  <c r="H529" i="34"/>
  <c r="H528" i="34"/>
  <c r="H524" i="34"/>
  <c r="H512" i="34"/>
  <c r="H525" i="34"/>
  <c r="H513" i="34"/>
  <c r="H526" i="34"/>
  <c r="H515" i="34"/>
  <c r="H514" i="34"/>
  <c r="H510" i="34"/>
  <c r="J525" i="34"/>
  <c r="J513" i="34"/>
  <c r="J526" i="34"/>
  <c r="J515" i="34"/>
  <c r="J514" i="34"/>
  <c r="J510" i="34"/>
  <c r="J527" i="34"/>
  <c r="J511" i="34"/>
  <c r="J529" i="34"/>
  <c r="J528" i="34"/>
  <c r="J524" i="34"/>
  <c r="J512" i="34"/>
  <c r="I529" i="34"/>
  <c r="I528" i="34"/>
  <c r="I524" i="34"/>
  <c r="I512" i="34"/>
  <c r="I525" i="34"/>
  <c r="I513" i="34"/>
  <c r="I526" i="34"/>
  <c r="I515" i="34"/>
  <c r="I514" i="34"/>
  <c r="I510" i="34"/>
  <c r="I527" i="34"/>
  <c r="I511" i="34"/>
  <c r="H364" i="34"/>
  <c r="H283" i="34"/>
  <c r="H252" i="34"/>
  <c r="H361" i="34"/>
  <c r="H262" i="34"/>
  <c r="H455" i="34"/>
  <c r="H362" i="34"/>
  <c r="H247" i="34"/>
  <c r="H419" i="34"/>
  <c r="H438" i="34"/>
  <c r="H310" i="34"/>
  <c r="H350" i="34"/>
  <c r="H312" i="34"/>
  <c r="H343" i="34"/>
  <c r="H318" i="34"/>
  <c r="H346" i="34"/>
  <c r="J310" i="34"/>
  <c r="H237" i="34"/>
  <c r="H452" i="34"/>
  <c r="H300" i="34"/>
  <c r="H266" i="34"/>
  <c r="H233" i="34"/>
  <c r="H448" i="34"/>
  <c r="H297" i="34"/>
  <c r="H251" i="34"/>
  <c r="H285" i="34"/>
  <c r="H313" i="34"/>
  <c r="J312" i="34"/>
  <c r="J347" i="34"/>
  <c r="H315" i="34"/>
  <c r="J348" i="34"/>
  <c r="H418" i="34"/>
  <c r="H500" i="34"/>
  <c r="H496" i="34"/>
  <c r="H497" i="34"/>
  <c r="H501" i="34"/>
  <c r="H498" i="34"/>
  <c r="H499" i="34"/>
  <c r="H495" i="34"/>
  <c r="J485" i="34"/>
  <c r="J482" i="34"/>
  <c r="J483" i="34"/>
  <c r="J478" i="34"/>
  <c r="J484" i="34"/>
  <c r="J480" i="34"/>
  <c r="J481" i="34"/>
  <c r="I481" i="34"/>
  <c r="I485" i="34"/>
  <c r="I482" i="34"/>
  <c r="I483" i="34"/>
  <c r="I478" i="34"/>
  <c r="I484" i="34"/>
  <c r="I480" i="34"/>
  <c r="I497" i="34"/>
  <c r="I501" i="34"/>
  <c r="I498" i="34"/>
  <c r="I499" i="34"/>
  <c r="I495" i="34"/>
  <c r="I500" i="34"/>
  <c r="I496" i="34"/>
  <c r="J501" i="34"/>
  <c r="J498" i="34"/>
  <c r="J499" i="34"/>
  <c r="J495" i="34"/>
  <c r="J500" i="34"/>
  <c r="J496" i="34"/>
  <c r="J497" i="34"/>
  <c r="H484" i="34"/>
  <c r="H480" i="34"/>
  <c r="H481" i="34"/>
  <c r="H485" i="34"/>
  <c r="H482" i="34"/>
  <c r="H483" i="34"/>
  <c r="H478" i="34"/>
  <c r="H376" i="34"/>
  <c r="J235" i="34"/>
  <c r="H301" i="34"/>
  <c r="H267" i="34"/>
  <c r="H234" i="34"/>
  <c r="H450" i="34"/>
  <c r="H363" i="34"/>
  <c r="J315" i="34"/>
  <c r="H344" i="34"/>
  <c r="H423" i="34"/>
  <c r="H345" i="34"/>
  <c r="H424" i="34"/>
  <c r="J351" i="34"/>
  <c r="J344" i="34"/>
  <c r="J349" i="34"/>
  <c r="H268" i="34"/>
  <c r="H235" i="34"/>
  <c r="J311" i="34"/>
  <c r="H314" i="34"/>
  <c r="H298" i="34"/>
  <c r="J317" i="34"/>
  <c r="H425" i="34"/>
  <c r="J314" i="34"/>
  <c r="H248" i="34"/>
  <c r="H293" i="34"/>
  <c r="H359" i="34"/>
  <c r="H609" i="34"/>
  <c r="H613" i="34"/>
  <c r="H615" i="34"/>
  <c r="H581" i="34"/>
  <c r="H583" i="34"/>
  <c r="H768" i="34"/>
  <c r="H770" i="34"/>
  <c r="H772" i="34"/>
  <c r="H774" i="34"/>
  <c r="H776" i="34"/>
  <c r="H778" i="34"/>
  <c r="H788" i="34"/>
  <c r="H790" i="34"/>
  <c r="H792" i="34"/>
  <c r="H794" i="34"/>
  <c r="H796" i="34"/>
  <c r="H798" i="34"/>
  <c r="H826" i="34"/>
  <c r="H828" i="34"/>
  <c r="H830" i="34"/>
  <c r="H832" i="34"/>
  <c r="H834" i="34"/>
  <c r="H836" i="34"/>
  <c r="H838" i="34"/>
  <c r="H846" i="34"/>
  <c r="H848" i="34"/>
  <c r="H850" i="34"/>
  <c r="H852" i="34"/>
  <c r="H854" i="34"/>
  <c r="H856" i="34"/>
  <c r="H858" i="34"/>
  <c r="H282" i="34"/>
  <c r="H595" i="34"/>
  <c r="H601" i="34"/>
  <c r="I688" i="34"/>
  <c r="H714" i="34"/>
  <c r="H725" i="34"/>
  <c r="H748" i="34"/>
  <c r="H750" i="34"/>
  <c r="H752" i="34"/>
  <c r="H754" i="34"/>
  <c r="H756" i="34"/>
  <c r="H758" i="34"/>
  <c r="H760" i="34"/>
  <c r="H808" i="34"/>
  <c r="H810" i="34"/>
  <c r="H812" i="34"/>
  <c r="H814" i="34"/>
  <c r="H816" i="34"/>
  <c r="H818" i="34"/>
  <c r="H380" i="34"/>
  <c r="H612" i="34"/>
  <c r="H614" i="34"/>
  <c r="H616" i="34"/>
  <c r="H617" i="34"/>
  <c r="H579" i="34"/>
  <c r="H582" i="34"/>
  <c r="H587" i="34"/>
  <c r="H767" i="34"/>
  <c r="H769" i="34"/>
  <c r="H771" i="34"/>
  <c r="H773" i="34"/>
  <c r="H775" i="34"/>
  <c r="H777" i="34"/>
  <c r="H779" i="34"/>
  <c r="H787" i="34"/>
  <c r="H789" i="34"/>
  <c r="H791" i="34"/>
  <c r="H793" i="34"/>
  <c r="H795" i="34"/>
  <c r="H797" i="34"/>
  <c r="H799" i="34"/>
  <c r="H827" i="34"/>
  <c r="H829" i="34"/>
  <c r="H831" i="34"/>
  <c r="H833" i="34"/>
  <c r="H835" i="34"/>
  <c r="H837" i="34"/>
  <c r="H847" i="34"/>
  <c r="H849" i="34"/>
  <c r="H851" i="34"/>
  <c r="H853" i="34"/>
  <c r="H855" i="34"/>
  <c r="H857" i="34"/>
  <c r="H594" i="34"/>
  <c r="H600" i="34"/>
  <c r="H602" i="34"/>
  <c r="I686" i="34"/>
  <c r="I689" i="34"/>
  <c r="H696" i="34"/>
  <c r="H701" i="34"/>
  <c r="H710" i="34"/>
  <c r="H715" i="34"/>
  <c r="H724" i="34"/>
  <c r="H726" i="34"/>
  <c r="H749" i="34"/>
  <c r="H751" i="34"/>
  <c r="H753" i="34"/>
  <c r="H755" i="34"/>
  <c r="H757" i="34"/>
  <c r="H759" i="34"/>
  <c r="H807" i="34"/>
  <c r="H809" i="34"/>
  <c r="H811" i="34"/>
  <c r="H813" i="34"/>
  <c r="H815" i="34"/>
  <c r="H817" i="34"/>
  <c r="H819" i="34"/>
  <c r="I395" i="34"/>
  <c r="I389" i="34"/>
  <c r="I396" i="34"/>
  <c r="I390" i="34"/>
  <c r="I393" i="34"/>
  <c r="I394" i="34"/>
  <c r="I388" i="34"/>
  <c r="I439" i="34"/>
  <c r="I438" i="34"/>
  <c r="I434" i="34"/>
  <c r="I435" i="34"/>
  <c r="I436" i="34"/>
  <c r="I437" i="34"/>
  <c r="J435" i="34"/>
  <c r="J436" i="34"/>
  <c r="J437" i="34"/>
  <c r="J439" i="34"/>
  <c r="J438" i="34"/>
  <c r="J434" i="34"/>
  <c r="I423" i="34"/>
  <c r="I424" i="34"/>
  <c r="I425" i="34"/>
  <c r="I418" i="34"/>
  <c r="I426" i="34"/>
  <c r="I419" i="34"/>
  <c r="I314" i="34"/>
  <c r="I310" i="34"/>
  <c r="I318" i="34"/>
  <c r="I315" i="34"/>
  <c r="I311" i="34"/>
  <c r="I316" i="34"/>
  <c r="I312" i="34"/>
  <c r="I317" i="34"/>
  <c r="I313" i="34"/>
  <c r="I349" i="34"/>
  <c r="I345" i="34"/>
  <c r="I350" i="34"/>
  <c r="I346" i="34"/>
  <c r="I347" i="34"/>
  <c r="I343" i="34"/>
  <c r="I351" i="34"/>
  <c r="I348" i="34"/>
  <c r="I344" i="34"/>
  <c r="J424" i="34"/>
  <c r="J425" i="34"/>
  <c r="J418" i="34"/>
  <c r="J426" i="34"/>
  <c r="J419" i="34"/>
  <c r="J423" i="34"/>
  <c r="H394" i="34"/>
  <c r="H388" i="34"/>
  <c r="H395" i="34"/>
  <c r="H389" i="34"/>
  <c r="H396" i="34"/>
  <c r="H390" i="34"/>
  <c r="H393" i="34"/>
  <c r="J232" i="34"/>
  <c r="J237" i="34"/>
  <c r="J244" i="34"/>
  <c r="J249" i="34"/>
  <c r="J252" i="34"/>
  <c r="J260" i="34"/>
  <c r="J265" i="34"/>
  <c r="J283" i="34"/>
  <c r="J299" i="34"/>
  <c r="J360" i="34"/>
  <c r="J364" i="34"/>
  <c r="J377" i="34"/>
  <c r="J451" i="34"/>
  <c r="J236" i="34"/>
  <c r="J248" i="34"/>
  <c r="J264" i="34"/>
  <c r="J268" i="34"/>
  <c r="J282" i="34"/>
  <c r="J285" i="34"/>
  <c r="J293" i="34"/>
  <c r="J298" i="34"/>
  <c r="J359" i="34"/>
  <c r="J363" i="34"/>
  <c r="J367" i="34"/>
  <c r="J376" i="34"/>
  <c r="J380" i="34"/>
  <c r="J450" i="34"/>
  <c r="J234" i="34"/>
  <c r="J247" i="34"/>
  <c r="J251" i="34"/>
  <c r="J263" i="34"/>
  <c r="J267" i="34"/>
  <c r="J281" i="34"/>
  <c r="J297" i="34"/>
  <c r="J301" i="34"/>
  <c r="J362" i="34"/>
  <c r="J366" i="34"/>
  <c r="J379" i="34"/>
  <c r="J448" i="34"/>
  <c r="J455" i="34"/>
  <c r="J296" i="34"/>
  <c r="J452" i="34"/>
  <c r="J613" i="34"/>
  <c r="J581" i="34"/>
  <c r="J595" i="34"/>
  <c r="K688" i="34"/>
  <c r="J714" i="34"/>
  <c r="J725" i="34"/>
  <c r="J749" i="34"/>
  <c r="J753" i="34"/>
  <c r="J757" i="34"/>
  <c r="J768" i="34"/>
  <c r="J772" i="34"/>
  <c r="J776" i="34"/>
  <c r="J788" i="34"/>
  <c r="J792" i="34"/>
  <c r="J796" i="34"/>
  <c r="J808" i="34"/>
  <c r="J812" i="34"/>
  <c r="J816" i="34"/>
  <c r="J827" i="34"/>
  <c r="J831" i="34"/>
  <c r="J835" i="34"/>
  <c r="J847" i="34"/>
  <c r="J851" i="34"/>
  <c r="J855" i="34"/>
  <c r="J365" i="34"/>
  <c r="J612" i="34"/>
  <c r="J616" i="34"/>
  <c r="J617" i="34"/>
  <c r="J579" i="34"/>
  <c r="J587" i="34"/>
  <c r="J594" i="34"/>
  <c r="J602" i="34"/>
  <c r="K686" i="34"/>
  <c r="K689" i="34"/>
  <c r="J696" i="34"/>
  <c r="J701" i="34"/>
  <c r="J710" i="34"/>
  <c r="J715" i="34"/>
  <c r="J724" i="34"/>
  <c r="J726" i="34"/>
  <c r="J748" i="34"/>
  <c r="J752" i="34"/>
  <c r="J756" i="34"/>
  <c r="J760" i="34"/>
  <c r="J767" i="34"/>
  <c r="J771" i="34"/>
  <c r="J775" i="34"/>
  <c r="J779" i="34"/>
  <c r="J787" i="34"/>
  <c r="J791" i="34"/>
  <c r="J795" i="34"/>
  <c r="J799" i="34"/>
  <c r="J807" i="34"/>
  <c r="J811" i="34"/>
  <c r="J815" i="34"/>
  <c r="J233" i="34"/>
  <c r="J250" i="34"/>
  <c r="J266" i="34"/>
  <c r="J284" i="34"/>
  <c r="J361" i="34"/>
  <c r="J609" i="34"/>
  <c r="J615" i="34"/>
  <c r="J583" i="34"/>
  <c r="J601" i="34"/>
  <c r="J751" i="34"/>
  <c r="J755" i="34"/>
  <c r="J759" i="34"/>
  <c r="J770" i="34"/>
  <c r="J774" i="34"/>
  <c r="J778" i="34"/>
  <c r="J790" i="34"/>
  <c r="J794" i="34"/>
  <c r="J798" i="34"/>
  <c r="J810" i="34"/>
  <c r="J814" i="34"/>
  <c r="J818" i="34"/>
  <c r="J829" i="34"/>
  <c r="J833" i="34"/>
  <c r="J837" i="34"/>
  <c r="J849" i="34"/>
  <c r="J853" i="34"/>
  <c r="J857" i="34"/>
  <c r="J246" i="34"/>
  <c r="J262" i="34"/>
  <c r="J280" i="34"/>
  <c r="J300" i="34"/>
  <c r="J378" i="34"/>
  <c r="J614" i="34"/>
  <c r="J582" i="34"/>
  <c r="J600" i="34"/>
  <c r="J750" i="34"/>
  <c r="J754" i="34"/>
  <c r="J758" i="34"/>
  <c r="J769" i="34"/>
  <c r="J773" i="34"/>
  <c r="J777" i="34"/>
  <c r="J789" i="34"/>
  <c r="J793" i="34"/>
  <c r="J797" i="34"/>
  <c r="J809" i="34"/>
  <c r="J813" i="34"/>
  <c r="J817" i="34"/>
  <c r="J828" i="34"/>
  <c r="J832" i="34"/>
  <c r="J836" i="34"/>
  <c r="J848" i="34"/>
  <c r="J852" i="34"/>
  <c r="J856" i="34"/>
  <c r="J854" i="34"/>
  <c r="J826" i="34"/>
  <c r="J858" i="34"/>
  <c r="J819" i="34"/>
  <c r="J830" i="34"/>
  <c r="J846" i="34"/>
  <c r="J834" i="34"/>
  <c r="J850" i="34"/>
  <c r="J838" i="34"/>
  <c r="I368" i="34" l="1"/>
  <c r="I456" i="34"/>
  <c r="I800" i="34"/>
  <c r="I761" i="34"/>
  <c r="I588" i="34"/>
  <c r="I238" i="34"/>
  <c r="H516" i="34"/>
  <c r="I253" i="34"/>
  <c r="I302" i="34"/>
  <c r="I286" i="34"/>
  <c r="H545" i="34"/>
  <c r="J397" i="34"/>
  <c r="I381" i="34"/>
  <c r="I545" i="34"/>
  <c r="J545" i="34"/>
  <c r="I727" i="34"/>
  <c r="J690" i="34"/>
  <c r="I603" i="34"/>
  <c r="I702" i="34"/>
  <c r="I618" i="34"/>
  <c r="I269" i="34"/>
  <c r="I716" i="34"/>
  <c r="I820" i="34"/>
  <c r="I780" i="34"/>
  <c r="H470" i="34"/>
  <c r="I470" i="34"/>
  <c r="J470" i="34"/>
  <c r="J410" i="34"/>
  <c r="H410" i="34"/>
  <c r="H335" i="34"/>
  <c r="I410" i="34"/>
  <c r="I859" i="34"/>
  <c r="J335" i="34"/>
  <c r="I335" i="34"/>
  <c r="I839" i="34"/>
  <c r="H571" i="34"/>
  <c r="H502" i="34"/>
  <c r="H381" i="34"/>
  <c r="H286" i="34"/>
  <c r="I516" i="34"/>
  <c r="H253" i="34"/>
  <c r="H440" i="34"/>
  <c r="H456" i="34"/>
  <c r="J571" i="34"/>
  <c r="I559" i="34"/>
  <c r="I571" i="34"/>
  <c r="H319" i="34"/>
  <c r="H238" i="34"/>
  <c r="J530" i="34"/>
  <c r="I530" i="34"/>
  <c r="H530" i="34"/>
  <c r="H368" i="34"/>
  <c r="H427" i="34"/>
  <c r="J352" i="34"/>
  <c r="H352" i="34"/>
  <c r="H269" i="34"/>
  <c r="I502" i="34"/>
  <c r="I486" i="34"/>
  <c r="H302" i="34"/>
  <c r="H486" i="34"/>
  <c r="J486" i="34"/>
  <c r="H727" i="34"/>
  <c r="I690" i="34"/>
  <c r="H716" i="34"/>
  <c r="H761" i="34"/>
  <c r="H603" i="34"/>
  <c r="H559" i="34"/>
  <c r="H859" i="34"/>
  <c r="H780" i="34"/>
  <c r="H839" i="34"/>
  <c r="H742" i="34"/>
  <c r="H820" i="34"/>
  <c r="H702" i="34"/>
  <c r="H800" i="34"/>
  <c r="H588" i="34"/>
  <c r="H618" i="34"/>
  <c r="J440" i="34"/>
  <c r="I319" i="34"/>
  <c r="H397" i="34"/>
  <c r="J427" i="34"/>
  <c r="I397" i="34"/>
  <c r="I427" i="34"/>
  <c r="I352" i="34"/>
  <c r="I440" i="34"/>
  <c r="J516" i="34"/>
  <c r="J859" i="34"/>
  <c r="J839" i="34"/>
  <c r="J269" i="34"/>
  <c r="J618" i="34"/>
  <c r="J820" i="34"/>
  <c r="J800" i="34"/>
  <c r="J780" i="34"/>
  <c r="J761" i="34"/>
  <c r="J727" i="34"/>
  <c r="J716" i="34"/>
  <c r="K690" i="34"/>
  <c r="J368" i="34"/>
  <c r="J286" i="34"/>
  <c r="J238" i="34"/>
  <c r="J588" i="34"/>
  <c r="J559" i="34"/>
  <c r="J456" i="34"/>
  <c r="J381" i="34"/>
  <c r="J302" i="34"/>
  <c r="J742" i="34"/>
  <c r="J702" i="34"/>
  <c r="J603" i="34"/>
  <c r="J502" i="34"/>
  <c r="J319" i="34"/>
  <c r="J253" i="34"/>
  <c r="O190" i="35" l="1"/>
  <c r="N190" i="35"/>
  <c r="M190" i="35"/>
  <c r="L190" i="35"/>
  <c r="K190" i="35"/>
  <c r="N196" i="35" l="1"/>
  <c r="N174" i="35"/>
  <c r="L198" i="35"/>
  <c r="M197" i="35"/>
  <c r="K195" i="35"/>
  <c r="O195" i="35"/>
  <c r="K192" i="35"/>
  <c r="L193" i="35"/>
  <c r="K196" i="35"/>
  <c r="L197" i="35"/>
  <c r="L192" i="35"/>
  <c r="N193" i="35"/>
  <c r="L196" i="35"/>
  <c r="N197" i="35"/>
  <c r="O192" i="35"/>
  <c r="O193" i="35"/>
  <c r="O196" i="35"/>
  <c r="O197" i="35"/>
  <c r="L191" i="35"/>
  <c r="K193" i="35"/>
  <c r="L195" i="35"/>
  <c r="K197" i="35"/>
  <c r="M194" i="35"/>
  <c r="M198" i="35"/>
  <c r="M191" i="35"/>
  <c r="N194" i="35"/>
  <c r="M195" i="35"/>
  <c r="N198" i="35"/>
  <c r="N191" i="35"/>
  <c r="M192" i="35"/>
  <c r="K194" i="35"/>
  <c r="O194" i="35"/>
  <c r="N195" i="35"/>
  <c r="M196" i="35"/>
  <c r="K198" i="35"/>
  <c r="O198" i="35"/>
  <c r="K191" i="35"/>
  <c r="O191" i="35"/>
  <c r="N192" i="35"/>
  <c r="M193" i="35"/>
  <c r="L194" i="35"/>
  <c r="O174" i="35" l="1"/>
  <c r="L174" i="35"/>
  <c r="K174" i="35"/>
  <c r="M174" i="35"/>
  <c r="J184" i="35"/>
  <c r="I184" i="35"/>
  <c r="H184" i="35"/>
  <c r="G184" i="35"/>
  <c r="F184" i="35"/>
  <c r="J199" i="35"/>
  <c r="I199" i="35"/>
  <c r="H199" i="35"/>
  <c r="G199" i="35"/>
  <c r="F199" i="35"/>
  <c r="R146" i="35"/>
  <c r="Q146" i="35"/>
  <c r="P146" i="35"/>
  <c r="O146" i="35"/>
  <c r="N146" i="35"/>
  <c r="H146" i="35"/>
  <c r="M133" i="35" s="1"/>
  <c r="M143" i="35" s="1"/>
  <c r="G146" i="35"/>
  <c r="F146" i="35"/>
  <c r="K133" i="35" s="1"/>
  <c r="E146" i="35"/>
  <c r="J133" i="35" s="1"/>
  <c r="J142" i="35" s="1"/>
  <c r="D146" i="35"/>
  <c r="I133" i="35" s="1"/>
  <c r="I143" i="35" s="1"/>
  <c r="R127" i="35"/>
  <c r="Q127" i="35"/>
  <c r="P127" i="35"/>
  <c r="O127" i="35"/>
  <c r="N127" i="35"/>
  <c r="H127" i="35"/>
  <c r="M116" i="35" s="1"/>
  <c r="G127" i="35"/>
  <c r="F127" i="35"/>
  <c r="K116" i="35" s="1"/>
  <c r="K120" i="35" s="1"/>
  <c r="E127" i="35"/>
  <c r="J116" i="35" s="1"/>
  <c r="J124" i="35" s="1"/>
  <c r="D127" i="35"/>
  <c r="L116" i="35"/>
  <c r="J278" i="35"/>
  <c r="O275" i="35" s="1"/>
  <c r="I278" i="35"/>
  <c r="N275" i="35" s="1"/>
  <c r="H278" i="35"/>
  <c r="M275" i="35" s="1"/>
  <c r="G278" i="35"/>
  <c r="L275" i="35" s="1"/>
  <c r="F278" i="35"/>
  <c r="K275" i="35" s="1"/>
  <c r="R245" i="35"/>
  <c r="Q245" i="35"/>
  <c r="P245" i="35"/>
  <c r="O245" i="35"/>
  <c r="N245" i="35"/>
  <c r="H245" i="35"/>
  <c r="H270" i="35" s="1"/>
  <c r="G245" i="35"/>
  <c r="G270" i="35" s="1"/>
  <c r="F245" i="35"/>
  <c r="F270" i="35" s="1"/>
  <c r="E245" i="35"/>
  <c r="E270" i="35" s="1"/>
  <c r="D245" i="35"/>
  <c r="D270" i="35" s="1"/>
  <c r="K238" i="35"/>
  <c r="K241" i="35" s="1"/>
  <c r="R162" i="35"/>
  <c r="Q162" i="35"/>
  <c r="P162" i="35"/>
  <c r="O162" i="35"/>
  <c r="N162" i="35"/>
  <c r="H162" i="35"/>
  <c r="M152" i="35" s="1"/>
  <c r="M160" i="35" s="1"/>
  <c r="G162" i="35"/>
  <c r="L152" i="35" s="1"/>
  <c r="L159" i="35" s="1"/>
  <c r="F162" i="35"/>
  <c r="K152" i="35" s="1"/>
  <c r="K160" i="35" s="1"/>
  <c r="E162" i="35"/>
  <c r="J152" i="35" s="1"/>
  <c r="J153" i="35" s="1"/>
  <c r="D162" i="35"/>
  <c r="I152" i="35" s="1"/>
  <c r="I160" i="35" s="1"/>
  <c r="L133" i="35"/>
  <c r="L142" i="35" s="1"/>
  <c r="J109" i="35"/>
  <c r="O97" i="35" s="1"/>
  <c r="I109" i="35"/>
  <c r="H109" i="35"/>
  <c r="M97" i="35" s="1"/>
  <c r="G109" i="35"/>
  <c r="L97" i="35" s="1"/>
  <c r="F109" i="35"/>
  <c r="K97" i="35" s="1"/>
  <c r="N97" i="35"/>
  <c r="J90" i="35"/>
  <c r="I90" i="35"/>
  <c r="H90" i="35"/>
  <c r="G90" i="35"/>
  <c r="F90" i="35"/>
  <c r="J71" i="35"/>
  <c r="I71" i="35"/>
  <c r="H71" i="35"/>
  <c r="G71" i="35"/>
  <c r="F71" i="35"/>
  <c r="J54" i="35"/>
  <c r="O42" i="35" s="1"/>
  <c r="I54" i="35"/>
  <c r="H54" i="35"/>
  <c r="M42" i="35" s="1"/>
  <c r="G54" i="35"/>
  <c r="L42" i="35" s="1"/>
  <c r="F54" i="35"/>
  <c r="K42" i="35" s="1"/>
  <c r="N42" i="35"/>
  <c r="J35" i="35"/>
  <c r="I35" i="35"/>
  <c r="H35" i="35"/>
  <c r="G35" i="35"/>
  <c r="F35" i="35"/>
  <c r="J16" i="35"/>
  <c r="O60" i="35" s="1"/>
  <c r="I16" i="35"/>
  <c r="N24" i="35" s="1"/>
  <c r="H16" i="35"/>
  <c r="M79" i="35" s="1"/>
  <c r="G16" i="35"/>
  <c r="L79" i="35" s="1"/>
  <c r="F16" i="35"/>
  <c r="K60" i="35" s="1"/>
  <c r="J635" i="6"/>
  <c r="I635" i="6"/>
  <c r="H635" i="6"/>
  <c r="G635" i="6"/>
  <c r="F635" i="6"/>
  <c r="J621" i="6"/>
  <c r="I621" i="6"/>
  <c r="H621" i="6"/>
  <c r="G621" i="6"/>
  <c r="F621" i="6"/>
  <c r="N305" i="6"/>
  <c r="N304" i="6"/>
  <c r="N303" i="6"/>
  <c r="N302" i="6"/>
  <c r="N301" i="6"/>
  <c r="N300" i="6"/>
  <c r="N299" i="6"/>
  <c r="N298" i="6"/>
  <c r="N297" i="6"/>
  <c r="N296" i="6"/>
  <c r="S270" i="6"/>
  <c r="R270" i="6"/>
  <c r="Q270" i="6"/>
  <c r="P270" i="6"/>
  <c r="O270" i="6"/>
  <c r="I270" i="6"/>
  <c r="H270" i="6"/>
  <c r="G270" i="6"/>
  <c r="L269" i="6" s="1"/>
  <c r="F270" i="6"/>
  <c r="E270" i="6"/>
  <c r="L238" i="35" l="1"/>
  <c r="L244" i="35" s="1"/>
  <c r="N267" i="6"/>
  <c r="N268" i="6"/>
  <c r="N265" i="6"/>
  <c r="N262" i="6"/>
  <c r="N269" i="6"/>
  <c r="N266" i="6"/>
  <c r="N264" i="6"/>
  <c r="M268" i="6"/>
  <c r="M269" i="6"/>
  <c r="M266" i="6"/>
  <c r="J267" i="6"/>
  <c r="J265" i="6"/>
  <c r="J262" i="6"/>
  <c r="J261" i="6"/>
  <c r="J269" i="6"/>
  <c r="J266" i="6"/>
  <c r="J264" i="6"/>
  <c r="J260" i="6"/>
  <c r="L180" i="35"/>
  <c r="M180" i="35"/>
  <c r="N180" i="35"/>
  <c r="K180" i="35"/>
  <c r="O180" i="35"/>
  <c r="M158" i="35"/>
  <c r="I156" i="35"/>
  <c r="M156" i="35"/>
  <c r="K159" i="35"/>
  <c r="J156" i="35"/>
  <c r="K156" i="35"/>
  <c r="K155" i="35"/>
  <c r="L156" i="35"/>
  <c r="M157" i="35"/>
  <c r="I154" i="35"/>
  <c r="M154" i="35"/>
  <c r="I158" i="35"/>
  <c r="J154" i="35"/>
  <c r="I155" i="35"/>
  <c r="M155" i="35"/>
  <c r="I157" i="35"/>
  <c r="K158" i="35"/>
  <c r="K154" i="35"/>
  <c r="J155" i="35"/>
  <c r="L154" i="35"/>
  <c r="L155" i="35"/>
  <c r="L157" i="35"/>
  <c r="J157" i="35"/>
  <c r="K157" i="35"/>
  <c r="J158" i="35"/>
  <c r="L158" i="35"/>
  <c r="I159" i="35"/>
  <c r="M159" i="35"/>
  <c r="J159" i="35"/>
  <c r="O5" i="35"/>
  <c r="O34" i="35" s="1"/>
  <c r="K5" i="35"/>
  <c r="K45" i="35" s="1"/>
  <c r="K145" i="35"/>
  <c r="K137" i="35"/>
  <c r="L137" i="35"/>
  <c r="I137" i="35"/>
  <c r="M137" i="35"/>
  <c r="J137" i="35"/>
  <c r="L119" i="35"/>
  <c r="L126" i="35"/>
  <c r="L122" i="35"/>
  <c r="M123" i="35"/>
  <c r="L118" i="35"/>
  <c r="L161" i="35"/>
  <c r="L153" i="35"/>
  <c r="L5" i="35"/>
  <c r="L101" i="35" s="1"/>
  <c r="L60" i="35"/>
  <c r="N79" i="35"/>
  <c r="N5" i="35"/>
  <c r="N64" i="35" s="1"/>
  <c r="N60" i="35"/>
  <c r="J135" i="35"/>
  <c r="M136" i="35"/>
  <c r="I141" i="35"/>
  <c r="J143" i="35"/>
  <c r="J145" i="35"/>
  <c r="J161" i="35"/>
  <c r="K243" i="35"/>
  <c r="L24" i="35"/>
  <c r="M125" i="35"/>
  <c r="K135" i="35"/>
  <c r="J139" i="35"/>
  <c r="J141" i="35"/>
  <c r="K143" i="35"/>
  <c r="M145" i="35"/>
  <c r="K153" i="35"/>
  <c r="K161" i="35"/>
  <c r="M118" i="35"/>
  <c r="J121" i="35"/>
  <c r="M122" i="35"/>
  <c r="J134" i="35"/>
  <c r="I136" i="35"/>
  <c r="K139" i="35"/>
  <c r="M141" i="35"/>
  <c r="J144" i="35"/>
  <c r="M117" i="35"/>
  <c r="M121" i="35"/>
  <c r="K134" i="35"/>
  <c r="J136" i="35"/>
  <c r="J140" i="35"/>
  <c r="I145" i="35"/>
  <c r="K239" i="35"/>
  <c r="M24" i="35"/>
  <c r="O105" i="35"/>
  <c r="M5" i="35"/>
  <c r="O24" i="35"/>
  <c r="M60" i="35"/>
  <c r="O79" i="35"/>
  <c r="J126" i="35"/>
  <c r="J122" i="35"/>
  <c r="J118" i="35"/>
  <c r="J125" i="35"/>
  <c r="J123" i="35"/>
  <c r="J119" i="35"/>
  <c r="J120" i="35"/>
  <c r="J117" i="35"/>
  <c r="L144" i="35"/>
  <c r="L140" i="35"/>
  <c r="L135" i="35"/>
  <c r="L143" i="35"/>
  <c r="L139" i="35"/>
  <c r="L134" i="35"/>
  <c r="L145" i="35"/>
  <c r="L141" i="35"/>
  <c r="L136" i="35"/>
  <c r="L138" i="35"/>
  <c r="O106" i="35"/>
  <c r="K24" i="35"/>
  <c r="K79" i="35"/>
  <c r="K125" i="35"/>
  <c r="K121" i="35"/>
  <c r="K117" i="35"/>
  <c r="K124" i="35"/>
  <c r="K126" i="35"/>
  <c r="K122" i="35"/>
  <c r="K118" i="35"/>
  <c r="K123" i="35"/>
  <c r="K119" i="35"/>
  <c r="O88" i="35"/>
  <c r="K52" i="35"/>
  <c r="L105" i="35"/>
  <c r="N66" i="35"/>
  <c r="O82" i="35"/>
  <c r="L124" i="35"/>
  <c r="L120" i="35"/>
  <c r="L123" i="35"/>
  <c r="L125" i="35"/>
  <c r="L121" i="35"/>
  <c r="L117" i="35"/>
  <c r="M120" i="35"/>
  <c r="M124" i="35"/>
  <c r="I135" i="35"/>
  <c r="M135" i="35"/>
  <c r="K138" i="35"/>
  <c r="I140" i="35"/>
  <c r="M140" i="35"/>
  <c r="K142" i="35"/>
  <c r="I144" i="35"/>
  <c r="M144" i="35"/>
  <c r="J160" i="35"/>
  <c r="I161" i="35"/>
  <c r="M161" i="35"/>
  <c r="L241" i="35"/>
  <c r="K242" i="35"/>
  <c r="L242" i="35"/>
  <c r="M126" i="35"/>
  <c r="I138" i="35"/>
  <c r="M138" i="35"/>
  <c r="K140" i="35"/>
  <c r="I142" i="35"/>
  <c r="M142" i="35"/>
  <c r="K144" i="35"/>
  <c r="I153" i="35"/>
  <c r="M153" i="35"/>
  <c r="L160" i="35"/>
  <c r="I238" i="35"/>
  <c r="M238" i="35"/>
  <c r="L239" i="35"/>
  <c r="K240" i="35"/>
  <c r="L243" i="35"/>
  <c r="K244" i="35"/>
  <c r="M119" i="35"/>
  <c r="I134" i="35"/>
  <c r="M134" i="35"/>
  <c r="K136" i="35"/>
  <c r="J138" i="35"/>
  <c r="I139" i="35"/>
  <c r="M139" i="35"/>
  <c r="K141" i="35"/>
  <c r="J238" i="35"/>
  <c r="L240" i="35"/>
  <c r="K266" i="6"/>
  <c r="K263" i="6"/>
  <c r="K261" i="6"/>
  <c r="K269" i="6"/>
  <c r="K264" i="6"/>
  <c r="K267" i="6"/>
  <c r="K265" i="6"/>
  <c r="K260" i="6"/>
  <c r="K262" i="6"/>
  <c r="K268" i="6"/>
  <c r="M261" i="6"/>
  <c r="L262" i="6"/>
  <c r="N260" i="6"/>
  <c r="N261" i="6"/>
  <c r="M262" i="6"/>
  <c r="M265" i="6"/>
  <c r="L266" i="6"/>
  <c r="J268" i="6"/>
  <c r="L263" i="6"/>
  <c r="L267" i="6"/>
  <c r="L260" i="6"/>
  <c r="M263" i="6"/>
  <c r="L264" i="6"/>
  <c r="M267" i="6"/>
  <c r="L268" i="6"/>
  <c r="M260" i="6"/>
  <c r="L261" i="6"/>
  <c r="J263" i="6"/>
  <c r="N263" i="6"/>
  <c r="M264" i="6"/>
  <c r="L265" i="6"/>
  <c r="O51" i="35" l="1"/>
  <c r="O103" i="35"/>
  <c r="O87" i="35"/>
  <c r="O49" i="35"/>
  <c r="O50" i="35"/>
  <c r="K105" i="35"/>
  <c r="K69" i="35"/>
  <c r="L11" i="35"/>
  <c r="L30" i="35"/>
  <c r="L86" i="35"/>
  <c r="K49" i="35"/>
  <c r="L67" i="35"/>
  <c r="K8" i="35"/>
  <c r="K99" i="35"/>
  <c r="J270" i="6"/>
  <c r="L49" i="35"/>
  <c r="L26" i="35"/>
  <c r="L87" i="35"/>
  <c r="K89" i="35"/>
  <c r="L28" i="35"/>
  <c r="K70" i="35"/>
  <c r="L31" i="35"/>
  <c r="L53" i="35"/>
  <c r="N270" i="6"/>
  <c r="L51" i="35"/>
  <c r="L88" i="35"/>
  <c r="L29" i="35"/>
  <c r="O52" i="35"/>
  <c r="L70" i="35"/>
  <c r="L100" i="35"/>
  <c r="L66" i="35"/>
  <c r="L68" i="35"/>
  <c r="O64" i="35"/>
  <c r="O83" i="35"/>
  <c r="L9" i="35"/>
  <c r="L107" i="35"/>
  <c r="L43" i="35"/>
  <c r="L85" i="35"/>
  <c r="L276" i="35"/>
  <c r="L65" i="35"/>
  <c r="O61" i="35"/>
  <c r="O12" i="35"/>
  <c r="O85" i="35"/>
  <c r="O15" i="35"/>
  <c r="L61" i="35"/>
  <c r="N98" i="35"/>
  <c r="K183" i="35"/>
  <c r="K182" i="35"/>
  <c r="K181" i="35"/>
  <c r="K32" i="35"/>
  <c r="K31" i="35"/>
  <c r="N83" i="35"/>
  <c r="N28" i="35"/>
  <c r="M181" i="35"/>
  <c r="M183" i="35"/>
  <c r="M182" i="35"/>
  <c r="N183" i="35"/>
  <c r="N182" i="35"/>
  <c r="N181" i="35"/>
  <c r="O183" i="35"/>
  <c r="O182" i="35"/>
  <c r="O181" i="35"/>
  <c r="L182" i="35"/>
  <c r="L181" i="35"/>
  <c r="L183" i="35"/>
  <c r="N88" i="35"/>
  <c r="N99" i="35"/>
  <c r="N14" i="35"/>
  <c r="N15" i="35"/>
  <c r="K13" i="35"/>
  <c r="K104" i="35"/>
  <c r="K108" i="35"/>
  <c r="K87" i="35"/>
  <c r="N52" i="35"/>
  <c r="N107" i="35"/>
  <c r="K84" i="35"/>
  <c r="K29" i="35"/>
  <c r="K81" i="35"/>
  <c r="K11" i="35"/>
  <c r="L82" i="35"/>
  <c r="K67" i="35"/>
  <c r="L45" i="35"/>
  <c r="O14" i="35"/>
  <c r="O108" i="35"/>
  <c r="K83" i="35"/>
  <c r="L48" i="35"/>
  <c r="K28" i="35"/>
  <c r="L6" i="35"/>
  <c r="K34" i="35"/>
  <c r="O6" i="35"/>
  <c r="N44" i="35"/>
  <c r="O84" i="35"/>
  <c r="O46" i="35"/>
  <c r="L13" i="35"/>
  <c r="L47" i="35"/>
  <c r="L80" i="35"/>
  <c r="L99" i="35"/>
  <c r="K27" i="35"/>
  <c r="K277" i="35"/>
  <c r="K86" i="35"/>
  <c r="K63" i="35"/>
  <c r="O100" i="35"/>
  <c r="K80" i="35"/>
  <c r="K66" i="35"/>
  <c r="K43" i="35"/>
  <c r="O13" i="35"/>
  <c r="N49" i="35"/>
  <c r="O31" i="35"/>
  <c r="O277" i="35"/>
  <c r="N63" i="35"/>
  <c r="O69" i="35"/>
  <c r="O28" i="35"/>
  <c r="K107" i="35"/>
  <c r="L89" i="35"/>
  <c r="O104" i="35"/>
  <c r="K14" i="35"/>
  <c r="K64" i="35"/>
  <c r="K98" i="35"/>
  <c r="K61" i="35"/>
  <c r="L102" i="35"/>
  <c r="L83" i="35"/>
  <c r="O62" i="35"/>
  <c r="L44" i="35"/>
  <c r="K25" i="35"/>
  <c r="O11" i="35"/>
  <c r="N82" i="35"/>
  <c r="O27" i="35"/>
  <c r="O81" i="35"/>
  <c r="O102" i="35"/>
  <c r="O101" i="35"/>
  <c r="O80" i="35"/>
  <c r="O67" i="35"/>
  <c r="L50" i="35"/>
  <c r="O43" i="35"/>
  <c r="O25" i="35"/>
  <c r="O7" i="35"/>
  <c r="L104" i="35"/>
  <c r="L62" i="35"/>
  <c r="O45" i="35"/>
  <c r="L10" i="35"/>
  <c r="O33" i="35"/>
  <c r="K51" i="35"/>
  <c r="J162" i="35"/>
  <c r="J127" i="35"/>
  <c r="N89" i="35"/>
  <c r="N62" i="35"/>
  <c r="K103" i="35"/>
  <c r="N43" i="35"/>
  <c r="O9" i="35"/>
  <c r="K48" i="35"/>
  <c r="K276" i="35"/>
  <c r="K278" i="35" s="1"/>
  <c r="K102" i="35"/>
  <c r="O99" i="35"/>
  <c r="K62" i="35"/>
  <c r="N48" i="35"/>
  <c r="O63" i="35"/>
  <c r="N51" i="35"/>
  <c r="K15" i="35"/>
  <c r="O8" i="35"/>
  <c r="N69" i="35"/>
  <c r="K9" i="35"/>
  <c r="O48" i="35"/>
  <c r="O107" i="35"/>
  <c r="O89" i="35"/>
  <c r="O86" i="35"/>
  <c r="O66" i="35"/>
  <c r="K46" i="35"/>
  <c r="K30" i="35"/>
  <c r="K100" i="35"/>
  <c r="K50" i="35"/>
  <c r="O29" i="35"/>
  <c r="K12" i="35"/>
  <c r="K33" i="35"/>
  <c r="M146" i="35"/>
  <c r="I146" i="35"/>
  <c r="L146" i="35"/>
  <c r="K146" i="35"/>
  <c r="J146" i="35"/>
  <c r="L127" i="35"/>
  <c r="K127" i="35"/>
  <c r="M127" i="35"/>
  <c r="L162" i="35"/>
  <c r="N27" i="35"/>
  <c r="K10" i="35"/>
  <c r="K44" i="35"/>
  <c r="K68" i="35"/>
  <c r="K85" i="35"/>
  <c r="K106" i="35"/>
  <c r="K101" i="35"/>
  <c r="N84" i="35"/>
  <c r="K53" i="35"/>
  <c r="O32" i="35"/>
  <c r="K65" i="35"/>
  <c r="O53" i="35"/>
  <c r="K26" i="35"/>
  <c r="N10" i="35"/>
  <c r="N45" i="35"/>
  <c r="N106" i="35"/>
  <c r="O10" i="35"/>
  <c r="O44" i="35"/>
  <c r="O68" i="35"/>
  <c r="O276" i="35"/>
  <c r="O98" i="35"/>
  <c r="K88" i="35"/>
  <c r="K82" i="35"/>
  <c r="O65" i="35"/>
  <c r="K47" i="35"/>
  <c r="O26" i="35"/>
  <c r="K7" i="35"/>
  <c r="O70" i="35"/>
  <c r="O47" i="35"/>
  <c r="O30" i="35"/>
  <c r="K6" i="35"/>
  <c r="N12" i="35"/>
  <c r="N81" i="35"/>
  <c r="N25" i="35"/>
  <c r="N11" i="35"/>
  <c r="N65" i="35"/>
  <c r="N277" i="35"/>
  <c r="K162" i="35"/>
  <c r="M162" i="35"/>
  <c r="N85" i="35"/>
  <c r="N50" i="35"/>
  <c r="N33" i="35"/>
  <c r="N9" i="35"/>
  <c r="N53" i="35"/>
  <c r="N105" i="35"/>
  <c r="N103" i="35"/>
  <c r="L106" i="35"/>
  <c r="L32" i="35"/>
  <c r="N8" i="35"/>
  <c r="N101" i="35"/>
  <c r="N80" i="35"/>
  <c r="N68" i="35"/>
  <c r="L12" i="35"/>
  <c r="K245" i="35"/>
  <c r="N108" i="35"/>
  <c r="N26" i="35"/>
  <c r="N47" i="35"/>
  <c r="L52" i="35"/>
  <c r="N7" i="35"/>
  <c r="L34" i="35"/>
  <c r="L63" i="35"/>
  <c r="L84" i="35"/>
  <c r="L98" i="35"/>
  <c r="L277" i="35"/>
  <c r="N102" i="35"/>
  <c r="N87" i="35"/>
  <c r="N70" i="35"/>
  <c r="L64" i="35"/>
  <c r="N46" i="35"/>
  <c r="L81" i="35"/>
  <c r="L69" i="35"/>
  <c r="L46" i="35"/>
  <c r="N34" i="35"/>
  <c r="L27" i="35"/>
  <c r="N32" i="35"/>
  <c r="N61" i="35"/>
  <c r="N104" i="35"/>
  <c r="N86" i="35"/>
  <c r="N276" i="35"/>
  <c r="L103" i="35"/>
  <c r="L33" i="35"/>
  <c r="N13" i="35"/>
  <c r="N67" i="35"/>
  <c r="L108" i="35"/>
  <c r="L15" i="35"/>
  <c r="L25" i="35"/>
  <c r="L14" i="35"/>
  <c r="L8" i="35"/>
  <c r="L7" i="35"/>
  <c r="N100" i="35"/>
  <c r="N29" i="35"/>
  <c r="N6" i="35"/>
  <c r="N31" i="35"/>
  <c r="N30" i="35"/>
  <c r="L245" i="35"/>
  <c r="M243" i="35"/>
  <c r="M239" i="35"/>
  <c r="M242" i="35"/>
  <c r="M241" i="35"/>
  <c r="M244" i="35"/>
  <c r="M240" i="35"/>
  <c r="J242" i="35"/>
  <c r="J241" i="35"/>
  <c r="J244" i="35"/>
  <c r="J240" i="35"/>
  <c r="J243" i="35"/>
  <c r="J239" i="35"/>
  <c r="I162" i="35"/>
  <c r="M277" i="35"/>
  <c r="M108" i="35"/>
  <c r="M104" i="35"/>
  <c r="M100" i="35"/>
  <c r="M87" i="35"/>
  <c r="M276" i="35"/>
  <c r="M103" i="35"/>
  <c r="M102" i="35"/>
  <c r="M101" i="35"/>
  <c r="M89" i="35"/>
  <c r="M88" i="35"/>
  <c r="M83" i="35"/>
  <c r="M66" i="35"/>
  <c r="M62" i="35"/>
  <c r="M50" i="35"/>
  <c r="M46" i="35"/>
  <c r="M33" i="35"/>
  <c r="M29" i="35"/>
  <c r="M25" i="35"/>
  <c r="M15" i="35"/>
  <c r="M12" i="35"/>
  <c r="M63" i="35"/>
  <c r="M14" i="35"/>
  <c r="M27" i="35"/>
  <c r="M105" i="35"/>
  <c r="M98" i="35"/>
  <c r="M82" i="35"/>
  <c r="M81" i="35"/>
  <c r="M80" i="35"/>
  <c r="M69" i="35"/>
  <c r="M68" i="35"/>
  <c r="M67" i="35"/>
  <c r="M44" i="35"/>
  <c r="M26" i="35"/>
  <c r="M106" i="35"/>
  <c r="M99" i="35"/>
  <c r="M84" i="35"/>
  <c r="M70" i="35"/>
  <c r="M49" i="35"/>
  <c r="M48" i="35"/>
  <c r="M47" i="35"/>
  <c r="M32" i="35"/>
  <c r="M31" i="35"/>
  <c r="M30" i="35"/>
  <c r="M6" i="35"/>
  <c r="M107" i="35"/>
  <c r="M85" i="35"/>
  <c r="M61" i="35"/>
  <c r="M53" i="35"/>
  <c r="M52" i="35"/>
  <c r="M51" i="35"/>
  <c r="M34" i="35"/>
  <c r="M11" i="35"/>
  <c r="M10" i="35"/>
  <c r="M9" i="35"/>
  <c r="M86" i="35"/>
  <c r="M65" i="35"/>
  <c r="M64" i="35"/>
  <c r="M13" i="35"/>
  <c r="M8" i="35"/>
  <c r="M45" i="35"/>
  <c r="M43" i="35"/>
  <c r="M28" i="35"/>
  <c r="M7" i="35"/>
  <c r="I243" i="35"/>
  <c r="I239" i="35"/>
  <c r="I242" i="35"/>
  <c r="I241" i="35"/>
  <c r="I244" i="35"/>
  <c r="I240" i="35"/>
  <c r="K270" i="6"/>
  <c r="L270" i="6"/>
  <c r="M270" i="6"/>
  <c r="L278" i="35" l="1"/>
  <c r="O278" i="35"/>
  <c r="M278" i="35"/>
  <c r="M199" i="35"/>
  <c r="M184" i="35"/>
  <c r="O109" i="35"/>
  <c r="O16" i="35"/>
  <c r="L184" i="35"/>
  <c r="K184" i="35"/>
  <c r="K199" i="35"/>
  <c r="N184" i="35"/>
  <c r="O184" i="35"/>
  <c r="O199" i="35"/>
  <c r="L199" i="35"/>
  <c r="N199" i="35"/>
  <c r="L90" i="35"/>
  <c r="K109" i="35"/>
  <c r="O90" i="35"/>
  <c r="N109" i="35"/>
  <c r="O54" i="35"/>
  <c r="K90" i="35"/>
  <c r="K71" i="35"/>
  <c r="K16" i="35"/>
  <c r="K35" i="35"/>
  <c r="K54" i="35"/>
  <c r="O71" i="35"/>
  <c r="O35" i="35"/>
  <c r="N278" i="35"/>
  <c r="N35" i="35"/>
  <c r="N54" i="35"/>
  <c r="L16" i="35"/>
  <c r="N71" i="35"/>
  <c r="L54" i="35"/>
  <c r="L71" i="35"/>
  <c r="L35" i="35"/>
  <c r="L109" i="35"/>
  <c r="N16" i="35"/>
  <c r="N90" i="35"/>
  <c r="M54" i="35"/>
  <c r="M35" i="35"/>
  <c r="M109" i="35"/>
  <c r="M245" i="35"/>
  <c r="M16" i="35"/>
  <c r="M90" i="35"/>
  <c r="I245" i="35"/>
  <c r="M71" i="35"/>
  <c r="J245" i="35"/>
  <c r="J115" i="6" l="1"/>
  <c r="I115" i="6"/>
  <c r="H115" i="6"/>
  <c r="G115" i="6"/>
  <c r="F115" i="6"/>
  <c r="R146" i="33" l="1"/>
  <c r="R145" i="33"/>
  <c r="R144" i="33"/>
  <c r="R143" i="33"/>
  <c r="R142" i="33"/>
  <c r="R134" i="33"/>
  <c r="R133" i="33"/>
  <c r="R132" i="33"/>
  <c r="R131" i="33"/>
  <c r="R130" i="33"/>
  <c r="R122" i="33"/>
  <c r="R121" i="33"/>
  <c r="R120" i="33"/>
  <c r="R119" i="33"/>
  <c r="R118" i="33"/>
  <c r="R70" i="33"/>
  <c r="D75" i="33" s="1"/>
  <c r="P75" i="33" s="1"/>
  <c r="R69" i="33"/>
  <c r="D74" i="33" s="1"/>
  <c r="R68" i="33"/>
  <c r="D73" i="33" s="1"/>
  <c r="J73" i="33" s="1"/>
  <c r="R67" i="33"/>
  <c r="D72" i="33" s="1"/>
  <c r="R66" i="33"/>
  <c r="D71" i="33" s="1"/>
  <c r="R58" i="33"/>
  <c r="D63" i="33" s="1"/>
  <c r="N63" i="33" s="1"/>
  <c r="R57" i="33"/>
  <c r="D62" i="33" s="1"/>
  <c r="R56" i="33"/>
  <c r="D61" i="33" s="1"/>
  <c r="N61" i="33" s="1"/>
  <c r="R55" i="33"/>
  <c r="D60" i="33" s="1"/>
  <c r="O60" i="33" s="1"/>
  <c r="R54" i="33"/>
  <c r="D59" i="33" s="1"/>
  <c r="L59" i="33" s="1"/>
  <c r="R46" i="33"/>
  <c r="D51" i="33" s="1"/>
  <c r="N51" i="33" s="1"/>
  <c r="R45" i="33"/>
  <c r="D50" i="33" s="1"/>
  <c r="Q50" i="33" s="1"/>
  <c r="R44" i="33"/>
  <c r="D49" i="33" s="1"/>
  <c r="R43" i="33"/>
  <c r="D48" i="33" s="1"/>
  <c r="D124" i="33" s="1"/>
  <c r="P124" i="33" s="1"/>
  <c r="R42" i="33"/>
  <c r="D47" i="33" s="1"/>
  <c r="M47" i="33" s="1"/>
  <c r="R32" i="33"/>
  <c r="D37" i="33" s="1"/>
  <c r="N37" i="33" s="1"/>
  <c r="R31" i="33"/>
  <c r="D36" i="33" s="1"/>
  <c r="R30" i="33"/>
  <c r="D35" i="33" s="1"/>
  <c r="R29" i="33"/>
  <c r="D34" i="33" s="1"/>
  <c r="O34" i="33" s="1"/>
  <c r="R28" i="33"/>
  <c r="D33" i="33" s="1"/>
  <c r="P33" i="33" s="1"/>
  <c r="R20" i="33"/>
  <c r="D25" i="33" s="1"/>
  <c r="R19" i="33"/>
  <c r="D24" i="33" s="1"/>
  <c r="R18" i="33"/>
  <c r="D23" i="33" s="1"/>
  <c r="R17" i="33"/>
  <c r="D22" i="33" s="1"/>
  <c r="I22" i="33" s="1"/>
  <c r="R16" i="33"/>
  <c r="D21" i="33" s="1"/>
  <c r="R8" i="33"/>
  <c r="D13" i="33" s="1"/>
  <c r="J13" i="33" s="1"/>
  <c r="R7" i="33"/>
  <c r="D12" i="33" s="1"/>
  <c r="N12" i="33" s="1"/>
  <c r="R6" i="33"/>
  <c r="D11" i="33" s="1"/>
  <c r="R5" i="33"/>
  <c r="D10" i="33" s="1"/>
  <c r="R4" i="33"/>
  <c r="D9" i="33" s="1"/>
  <c r="N9" i="33" s="1"/>
  <c r="G102" i="27"/>
  <c r="J89" i="27" s="1"/>
  <c r="F102" i="27"/>
  <c r="I89" i="27" s="1"/>
  <c r="E102" i="27"/>
  <c r="H89" i="27" s="1"/>
  <c r="M24" i="33" l="1"/>
  <c r="H24" i="33"/>
  <c r="F24" i="33"/>
  <c r="N24" i="33"/>
  <c r="I74" i="33"/>
  <c r="P74" i="33"/>
  <c r="K74" i="33"/>
  <c r="P35" i="33"/>
  <c r="G35" i="33"/>
  <c r="N35" i="33"/>
  <c r="L35" i="33"/>
  <c r="H35" i="33"/>
  <c r="L72" i="33"/>
  <c r="M72" i="33"/>
  <c r="P21" i="33"/>
  <c r="I21" i="33"/>
  <c r="K13" i="33"/>
  <c r="Q33" i="33"/>
  <c r="M34" i="33"/>
  <c r="F37" i="33"/>
  <c r="Q37" i="33"/>
  <c r="J48" i="33"/>
  <c r="L50" i="33"/>
  <c r="P59" i="33"/>
  <c r="K60" i="33"/>
  <c r="F63" i="33"/>
  <c r="Q63" i="33"/>
  <c r="E13" i="33"/>
  <c r="O13" i="33"/>
  <c r="F34" i="33"/>
  <c r="Q34" i="33"/>
  <c r="J37" i="33"/>
  <c r="N48" i="33"/>
  <c r="G51" i="33"/>
  <c r="E59" i="33"/>
  <c r="Q59" i="33"/>
  <c r="M60" i="33"/>
  <c r="J63" i="33"/>
  <c r="F13" i="33"/>
  <c r="Q13" i="33"/>
  <c r="G34" i="33"/>
  <c r="K37" i="33"/>
  <c r="F59" i="33"/>
  <c r="F60" i="33"/>
  <c r="Q60" i="33"/>
  <c r="K63" i="33"/>
  <c r="J75" i="33"/>
  <c r="F33" i="33"/>
  <c r="K34" i="33"/>
  <c r="E37" i="33"/>
  <c r="O37" i="33"/>
  <c r="H50" i="33"/>
  <c r="G60" i="33"/>
  <c r="E63" i="33"/>
  <c r="O63" i="33"/>
  <c r="O36" i="33"/>
  <c r="K36" i="33"/>
  <c r="G36" i="33"/>
  <c r="Q36" i="33"/>
  <c r="L36" i="33"/>
  <c r="F36" i="33"/>
  <c r="M36" i="33"/>
  <c r="H36" i="33"/>
  <c r="N36" i="33"/>
  <c r="J36" i="33"/>
  <c r="I36" i="33"/>
  <c r="P36" i="33"/>
  <c r="E36" i="33"/>
  <c r="O10" i="33"/>
  <c r="K10" i="33"/>
  <c r="G10" i="33"/>
  <c r="N10" i="33"/>
  <c r="J10" i="33"/>
  <c r="Q10" i="33"/>
  <c r="M10" i="33"/>
  <c r="P10" i="33"/>
  <c r="L10" i="33"/>
  <c r="H10" i="33"/>
  <c r="F10" i="33"/>
  <c r="I10" i="33"/>
  <c r="E10" i="33"/>
  <c r="Q23" i="33"/>
  <c r="M23" i="33"/>
  <c r="I23" i="33"/>
  <c r="E23" i="33"/>
  <c r="N23" i="33"/>
  <c r="H23" i="33"/>
  <c r="K23" i="33"/>
  <c r="J23" i="33"/>
  <c r="O23" i="33"/>
  <c r="G23" i="33"/>
  <c r="L23" i="33"/>
  <c r="F23" i="33"/>
  <c r="P23" i="33"/>
  <c r="Q11" i="33"/>
  <c r="M11" i="33"/>
  <c r="I11" i="33"/>
  <c r="E11" i="33"/>
  <c r="O11" i="33"/>
  <c r="J11" i="33"/>
  <c r="H11" i="33"/>
  <c r="L11" i="33"/>
  <c r="P11" i="33"/>
  <c r="K11" i="33"/>
  <c r="F11" i="33"/>
  <c r="N11" i="33"/>
  <c r="G11" i="33"/>
  <c r="D125" i="33"/>
  <c r="Q49" i="33"/>
  <c r="M49" i="33"/>
  <c r="I49" i="33"/>
  <c r="E49" i="33"/>
  <c r="L49" i="33"/>
  <c r="G49" i="33"/>
  <c r="N49" i="33"/>
  <c r="H49" i="33"/>
  <c r="K49" i="33"/>
  <c r="J49" i="33"/>
  <c r="P49" i="33"/>
  <c r="O49" i="33"/>
  <c r="F49" i="33"/>
  <c r="O62" i="33"/>
  <c r="K62" i="33"/>
  <c r="G62" i="33"/>
  <c r="Q62" i="33"/>
  <c r="L62" i="33"/>
  <c r="F62" i="33"/>
  <c r="M62" i="33"/>
  <c r="H62" i="33"/>
  <c r="D138" i="33"/>
  <c r="N62" i="33"/>
  <c r="J62" i="33"/>
  <c r="I62" i="33"/>
  <c r="P62" i="33"/>
  <c r="E62" i="33"/>
  <c r="I12" i="33"/>
  <c r="P25" i="33"/>
  <c r="L25" i="33"/>
  <c r="H25" i="33"/>
  <c r="O25" i="33"/>
  <c r="J25" i="33"/>
  <c r="E25" i="33"/>
  <c r="Q25" i="33"/>
  <c r="K25" i="33"/>
  <c r="F25" i="33"/>
  <c r="O22" i="33"/>
  <c r="G25" i="33"/>
  <c r="N47" i="33"/>
  <c r="D147" i="33"/>
  <c r="O71" i="33"/>
  <c r="K71" i="33"/>
  <c r="G71" i="33"/>
  <c r="P71" i="33"/>
  <c r="J71" i="33"/>
  <c r="E71" i="33"/>
  <c r="Q71" i="33"/>
  <c r="L71" i="33"/>
  <c r="F71" i="33"/>
  <c r="E9" i="33"/>
  <c r="M9" i="33"/>
  <c r="E12" i="33"/>
  <c r="P12" i="33"/>
  <c r="O21" i="33"/>
  <c r="K21" i="33"/>
  <c r="G21" i="33"/>
  <c r="Q21" i="33"/>
  <c r="L21" i="33"/>
  <c r="F21" i="33"/>
  <c r="Q22" i="33"/>
  <c r="I25" i="33"/>
  <c r="H71" i="33"/>
  <c r="O124" i="33"/>
  <c r="K124" i="33"/>
  <c r="G124" i="33"/>
  <c r="M124" i="33"/>
  <c r="H124" i="33"/>
  <c r="L124" i="33"/>
  <c r="E124" i="33"/>
  <c r="N124" i="33"/>
  <c r="F124" i="33"/>
  <c r="P13" i="33"/>
  <c r="L13" i="33"/>
  <c r="H13" i="33"/>
  <c r="G9" i="33"/>
  <c r="K9" i="33"/>
  <c r="O9" i="33"/>
  <c r="H12" i="33"/>
  <c r="M12" i="33"/>
  <c r="I13" i="33"/>
  <c r="N13" i="33"/>
  <c r="H21" i="33"/>
  <c r="N21" i="33"/>
  <c r="F22" i="33"/>
  <c r="N22" i="33"/>
  <c r="O24" i="33"/>
  <c r="K24" i="33"/>
  <c r="G24" i="33"/>
  <c r="P24" i="33"/>
  <c r="J24" i="33"/>
  <c r="E24" i="33"/>
  <c r="L24" i="33"/>
  <c r="N25" i="33"/>
  <c r="E33" i="33"/>
  <c r="P48" i="33"/>
  <c r="L48" i="33"/>
  <c r="H48" i="33"/>
  <c r="Q48" i="33"/>
  <c r="K48" i="33"/>
  <c r="F48" i="33"/>
  <c r="M48" i="33"/>
  <c r="G48" i="33"/>
  <c r="P51" i="33"/>
  <c r="L51" i="33"/>
  <c r="H51" i="33"/>
  <c r="O51" i="33"/>
  <c r="J51" i="33"/>
  <c r="E51" i="33"/>
  <c r="Q51" i="33"/>
  <c r="K51" i="33"/>
  <c r="F51" i="33"/>
  <c r="I48" i="33"/>
  <c r="F50" i="33"/>
  <c r="M51" i="33"/>
  <c r="O75" i="33"/>
  <c r="K75" i="33"/>
  <c r="G75" i="33"/>
  <c r="D151" i="33"/>
  <c r="N75" i="33"/>
  <c r="I75" i="33"/>
  <c r="L75" i="33"/>
  <c r="E75" i="33"/>
  <c r="M75" i="33"/>
  <c r="F75" i="33"/>
  <c r="M71" i="33"/>
  <c r="H75" i="33"/>
  <c r="J124" i="33"/>
  <c r="P9" i="33"/>
  <c r="D149" i="33"/>
  <c r="P73" i="33"/>
  <c r="L73" i="33"/>
  <c r="H73" i="33"/>
  <c r="Q73" i="33"/>
  <c r="K73" i="33"/>
  <c r="F73" i="33"/>
  <c r="N73" i="33"/>
  <c r="G73" i="33"/>
  <c r="O73" i="33"/>
  <c r="I73" i="33"/>
  <c r="M73" i="33"/>
  <c r="L9" i="33"/>
  <c r="O47" i="33"/>
  <c r="K47" i="33"/>
  <c r="G47" i="33"/>
  <c r="P47" i="33"/>
  <c r="J47" i="33"/>
  <c r="E47" i="33"/>
  <c r="Q47" i="33"/>
  <c r="L47" i="33"/>
  <c r="F47" i="33"/>
  <c r="D137" i="33"/>
  <c r="Q61" i="33"/>
  <c r="M61" i="33"/>
  <c r="I61" i="33"/>
  <c r="E61" i="33"/>
  <c r="O61" i="33"/>
  <c r="J61" i="33"/>
  <c r="P61" i="33"/>
  <c r="K61" i="33"/>
  <c r="F61" i="33"/>
  <c r="G61" i="33"/>
  <c r="H47" i="33"/>
  <c r="H9" i="33"/>
  <c r="O12" i="33"/>
  <c r="K12" i="33"/>
  <c r="G12" i="33"/>
  <c r="P22" i="33"/>
  <c r="L22" i="33"/>
  <c r="H22" i="33"/>
  <c r="M22" i="33"/>
  <c r="G22" i="33"/>
  <c r="N71" i="33"/>
  <c r="I9" i="33"/>
  <c r="Q9" i="33"/>
  <c r="J12" i="33"/>
  <c r="J21" i="33"/>
  <c r="J22" i="33"/>
  <c r="O33" i="33"/>
  <c r="K33" i="33"/>
  <c r="G33" i="33"/>
  <c r="M33" i="33"/>
  <c r="H33" i="33"/>
  <c r="N33" i="33"/>
  <c r="I33" i="33"/>
  <c r="J33" i="33"/>
  <c r="H61" i="33"/>
  <c r="O72" i="33"/>
  <c r="K72" i="33"/>
  <c r="G72" i="33"/>
  <c r="D148" i="33"/>
  <c r="P72" i="33"/>
  <c r="J72" i="33"/>
  <c r="E72" i="33"/>
  <c r="N72" i="33"/>
  <c r="H72" i="33"/>
  <c r="Q72" i="33"/>
  <c r="I72" i="33"/>
  <c r="D123" i="33"/>
  <c r="Q124" i="33"/>
  <c r="F9" i="33"/>
  <c r="J9" i="33"/>
  <c r="F12" i="33"/>
  <c r="L12" i="33"/>
  <c r="Q12" i="33"/>
  <c r="G13" i="33"/>
  <c r="M13" i="33"/>
  <c r="E21" i="33"/>
  <c r="M21" i="33"/>
  <c r="E22" i="33"/>
  <c r="K22" i="33"/>
  <c r="I24" i="33"/>
  <c r="Q24" i="33"/>
  <c r="M25" i="33"/>
  <c r="L33" i="33"/>
  <c r="D126" i="33"/>
  <c r="O50" i="33"/>
  <c r="K50" i="33"/>
  <c r="G50" i="33"/>
  <c r="N50" i="33"/>
  <c r="I50" i="33"/>
  <c r="P50" i="33"/>
  <c r="J50" i="33"/>
  <c r="E50" i="33"/>
  <c r="I47" i="33"/>
  <c r="E48" i="33"/>
  <c r="O48" i="33"/>
  <c r="M50" i="33"/>
  <c r="I51" i="33"/>
  <c r="D135" i="33"/>
  <c r="O59" i="33"/>
  <c r="K59" i="33"/>
  <c r="G59" i="33"/>
  <c r="M59" i="33"/>
  <c r="H59" i="33"/>
  <c r="N59" i="33"/>
  <c r="I59" i="33"/>
  <c r="J59" i="33"/>
  <c r="L61" i="33"/>
  <c r="I71" i="33"/>
  <c r="F72" i="33"/>
  <c r="E73" i="33"/>
  <c r="N74" i="33"/>
  <c r="J74" i="33"/>
  <c r="F74" i="33"/>
  <c r="D150" i="33"/>
  <c r="M74" i="33"/>
  <c r="H74" i="33"/>
  <c r="L74" i="33"/>
  <c r="E74" i="33"/>
  <c r="O74" i="33"/>
  <c r="G74" i="33"/>
  <c r="Q74" i="33"/>
  <c r="Q75" i="33"/>
  <c r="I124" i="33"/>
  <c r="D127" i="33"/>
  <c r="E34" i="33"/>
  <c r="J34" i="33"/>
  <c r="F35" i="33"/>
  <c r="K35" i="33"/>
  <c r="I37" i="33"/>
  <c r="E60" i="33"/>
  <c r="J60" i="33"/>
  <c r="I63" i="33"/>
  <c r="P34" i="33"/>
  <c r="L34" i="33"/>
  <c r="H34" i="33"/>
  <c r="P37" i="33"/>
  <c r="L37" i="33"/>
  <c r="H37" i="33"/>
  <c r="I34" i="33"/>
  <c r="N34" i="33"/>
  <c r="Q35" i="33"/>
  <c r="M35" i="33"/>
  <c r="I35" i="33"/>
  <c r="E35" i="33"/>
  <c r="J35" i="33"/>
  <c r="O35" i="33"/>
  <c r="G37" i="33"/>
  <c r="M37" i="33"/>
  <c r="D136" i="33"/>
  <c r="P60" i="33"/>
  <c r="L60" i="33"/>
  <c r="H60" i="33"/>
  <c r="D139" i="33"/>
  <c r="P63" i="33"/>
  <c r="L63" i="33"/>
  <c r="H63" i="33"/>
  <c r="I60" i="33"/>
  <c r="N60" i="33"/>
  <c r="G63" i="33"/>
  <c r="M63" i="33"/>
  <c r="R13" i="33" l="1"/>
  <c r="R63" i="33"/>
  <c r="R74" i="33"/>
  <c r="R37" i="33"/>
  <c r="R71" i="33"/>
  <c r="R59" i="33"/>
  <c r="R10" i="33"/>
  <c r="R60" i="33"/>
  <c r="R72" i="33"/>
  <c r="R34" i="33"/>
  <c r="P149" i="33"/>
  <c r="L149" i="33"/>
  <c r="H149" i="33"/>
  <c r="M149" i="33"/>
  <c r="G149" i="33"/>
  <c r="Q149" i="33"/>
  <c r="K149" i="33"/>
  <c r="F149" i="33"/>
  <c r="O149" i="33"/>
  <c r="J149" i="33"/>
  <c r="E149" i="33"/>
  <c r="N149" i="33"/>
  <c r="I149" i="33"/>
  <c r="R73" i="33"/>
  <c r="N135" i="33"/>
  <c r="J135" i="33"/>
  <c r="F135" i="33"/>
  <c r="M135" i="33"/>
  <c r="H135" i="33"/>
  <c r="O135" i="33"/>
  <c r="I135" i="33"/>
  <c r="K135" i="33"/>
  <c r="L135" i="33"/>
  <c r="P135" i="33"/>
  <c r="E135" i="33"/>
  <c r="Q135" i="33"/>
  <c r="G135" i="33"/>
  <c r="R50" i="33"/>
  <c r="N126" i="33"/>
  <c r="J126" i="33"/>
  <c r="F126" i="33"/>
  <c r="O126" i="33"/>
  <c r="I126" i="33"/>
  <c r="P126" i="33"/>
  <c r="K126" i="33"/>
  <c r="E126" i="33"/>
  <c r="M126" i="33"/>
  <c r="Q126" i="33"/>
  <c r="G126" i="33"/>
  <c r="L126" i="33"/>
  <c r="H126" i="33"/>
  <c r="R22" i="33"/>
  <c r="N123" i="33"/>
  <c r="J123" i="33"/>
  <c r="F123" i="33"/>
  <c r="Q123" i="33"/>
  <c r="L123" i="33"/>
  <c r="G123" i="33"/>
  <c r="M123" i="33"/>
  <c r="E123" i="33"/>
  <c r="O123" i="33"/>
  <c r="H123" i="33"/>
  <c r="I123" i="33"/>
  <c r="K123" i="33"/>
  <c r="P123" i="33"/>
  <c r="O148" i="33"/>
  <c r="K148" i="33"/>
  <c r="G148" i="33"/>
  <c r="Q148" i="33"/>
  <c r="L148" i="33"/>
  <c r="F148" i="33"/>
  <c r="P148" i="33"/>
  <c r="J148" i="33"/>
  <c r="E148" i="33"/>
  <c r="N148" i="33"/>
  <c r="I148" i="33"/>
  <c r="M148" i="33"/>
  <c r="H148" i="33"/>
  <c r="R61" i="33"/>
  <c r="P137" i="33"/>
  <c r="L137" i="33"/>
  <c r="H137" i="33"/>
  <c r="O137" i="33"/>
  <c r="J137" i="33"/>
  <c r="E137" i="33"/>
  <c r="Q137" i="33"/>
  <c r="K137" i="33"/>
  <c r="F137" i="33"/>
  <c r="M137" i="33"/>
  <c r="N137" i="33"/>
  <c r="G137" i="33"/>
  <c r="I137" i="33"/>
  <c r="R47" i="33"/>
  <c r="R25" i="33"/>
  <c r="N138" i="33"/>
  <c r="J138" i="33"/>
  <c r="F138" i="33"/>
  <c r="Q138" i="33"/>
  <c r="L138" i="33"/>
  <c r="G138" i="33"/>
  <c r="P138" i="33"/>
  <c r="K138" i="33"/>
  <c r="E138" i="33"/>
  <c r="M138" i="33"/>
  <c r="H138" i="33"/>
  <c r="O138" i="33"/>
  <c r="I138" i="33"/>
  <c r="R11" i="33"/>
  <c r="N150" i="33"/>
  <c r="J150" i="33"/>
  <c r="F150" i="33"/>
  <c r="O150" i="33"/>
  <c r="I150" i="33"/>
  <c r="M150" i="33"/>
  <c r="H150" i="33"/>
  <c r="Q150" i="33"/>
  <c r="L150" i="33"/>
  <c r="G150" i="33"/>
  <c r="P150" i="33"/>
  <c r="K150" i="33"/>
  <c r="E150" i="33"/>
  <c r="R51" i="33"/>
  <c r="R124" i="33"/>
  <c r="R9" i="33"/>
  <c r="O139" i="33"/>
  <c r="K139" i="33"/>
  <c r="G139" i="33"/>
  <c r="M139" i="33"/>
  <c r="H139" i="33"/>
  <c r="Q139" i="33"/>
  <c r="L139" i="33"/>
  <c r="F139" i="33"/>
  <c r="P139" i="33"/>
  <c r="N139" i="33"/>
  <c r="I139" i="33"/>
  <c r="E139" i="33"/>
  <c r="J139" i="33"/>
  <c r="R21" i="33"/>
  <c r="Q151" i="33"/>
  <c r="O151" i="33"/>
  <c r="K151" i="33"/>
  <c r="G151" i="33"/>
  <c r="P151" i="33"/>
  <c r="J151" i="33"/>
  <c r="E151" i="33"/>
  <c r="N151" i="33"/>
  <c r="I151" i="33"/>
  <c r="M151" i="33"/>
  <c r="H151" i="33"/>
  <c r="L151" i="33"/>
  <c r="F151" i="33"/>
  <c r="R49" i="33"/>
  <c r="P125" i="33"/>
  <c r="L125" i="33"/>
  <c r="H125" i="33"/>
  <c r="M125" i="33"/>
  <c r="N125" i="33"/>
  <c r="I125" i="33"/>
  <c r="K125" i="33"/>
  <c r="E125" i="33"/>
  <c r="O125" i="33"/>
  <c r="F125" i="33"/>
  <c r="G125" i="33"/>
  <c r="Q125" i="33"/>
  <c r="J125" i="33"/>
  <c r="R36" i="33"/>
  <c r="O136" i="33"/>
  <c r="K136" i="33"/>
  <c r="G136" i="33"/>
  <c r="N136" i="33"/>
  <c r="I136" i="33"/>
  <c r="P136" i="33"/>
  <c r="J136" i="33"/>
  <c r="E136" i="33"/>
  <c r="Q136" i="33"/>
  <c r="F136" i="33"/>
  <c r="H136" i="33"/>
  <c r="M136" i="33"/>
  <c r="L136" i="33"/>
  <c r="R48" i="33"/>
  <c r="R75" i="33"/>
  <c r="R24" i="33"/>
  <c r="R35" i="33"/>
  <c r="O127" i="33"/>
  <c r="K127" i="33"/>
  <c r="G127" i="33"/>
  <c r="P127" i="33"/>
  <c r="J127" i="33"/>
  <c r="E127" i="33"/>
  <c r="Q127" i="33"/>
  <c r="L127" i="33"/>
  <c r="F127" i="33"/>
  <c r="I127" i="33"/>
  <c r="M127" i="33"/>
  <c r="N127" i="33"/>
  <c r="H127" i="33"/>
  <c r="R33" i="33"/>
  <c r="R12" i="33"/>
  <c r="N147" i="33"/>
  <c r="J147" i="33"/>
  <c r="F147" i="33"/>
  <c r="P147" i="33"/>
  <c r="K147" i="33"/>
  <c r="E147" i="33"/>
  <c r="O147" i="33"/>
  <c r="I147" i="33"/>
  <c r="M147" i="33"/>
  <c r="H147" i="33"/>
  <c r="Q147" i="33"/>
  <c r="L147" i="33"/>
  <c r="G147" i="33"/>
  <c r="R62" i="33"/>
  <c r="R23" i="33"/>
  <c r="I186" i="6"/>
  <c r="H186" i="6"/>
  <c r="G186" i="6"/>
  <c r="F186" i="6"/>
  <c r="J186" i="6"/>
  <c r="F152" i="6"/>
  <c r="F165" i="6" s="1"/>
  <c r="R151" i="33" l="1"/>
  <c r="R147" i="33"/>
  <c r="R127" i="33"/>
  <c r="R148" i="33"/>
  <c r="R126" i="33"/>
  <c r="R137" i="33"/>
  <c r="R139" i="33"/>
  <c r="R123" i="33"/>
  <c r="R149" i="33"/>
  <c r="R125" i="33"/>
  <c r="R138" i="33"/>
  <c r="R136" i="33"/>
  <c r="R150" i="33"/>
  <c r="R135" i="33"/>
  <c r="F4" i="1"/>
  <c r="I47" i="6" l="1"/>
  <c r="H47" i="6"/>
  <c r="G47" i="6"/>
  <c r="F29" i="26"/>
  <c r="F30" i="26"/>
  <c r="F31" i="26"/>
  <c r="H38" i="6"/>
  <c r="G38" i="6"/>
  <c r="L43" i="6"/>
  <c r="K43" i="6"/>
  <c r="H43" i="6"/>
  <c r="G43" i="6"/>
  <c r="L42" i="6"/>
  <c r="K42" i="6"/>
  <c r="H42" i="6"/>
  <c r="G42" i="6"/>
  <c r="L41" i="6"/>
  <c r="K41" i="6"/>
  <c r="H41" i="6"/>
  <c r="G41" i="6"/>
  <c r="M43" i="6"/>
  <c r="I43" i="6"/>
  <c r="M42" i="6"/>
  <c r="I42" i="6"/>
  <c r="M41" i="6"/>
  <c r="I41" i="6"/>
  <c r="P20" i="6"/>
  <c r="O20" i="6"/>
  <c r="L20" i="6"/>
  <c r="K20" i="6"/>
  <c r="H20" i="6"/>
  <c r="G20" i="6"/>
  <c r="P19" i="6"/>
  <c r="O19" i="6"/>
  <c r="L19" i="6"/>
  <c r="K19" i="6"/>
  <c r="H19" i="6"/>
  <c r="G19" i="6"/>
  <c r="P18" i="6"/>
  <c r="O18" i="6"/>
  <c r="L18" i="6"/>
  <c r="K18" i="6"/>
  <c r="H18" i="6"/>
  <c r="G18" i="6"/>
  <c r="Q20" i="6"/>
  <c r="M20" i="6"/>
  <c r="I20" i="6"/>
  <c r="Q19" i="6"/>
  <c r="M19" i="6"/>
  <c r="I19" i="6"/>
  <c r="Q18" i="6"/>
  <c r="M18" i="6"/>
  <c r="I18" i="6"/>
  <c r="L47" i="6"/>
  <c r="K47" i="6"/>
  <c r="L46" i="6"/>
  <c r="K46" i="6"/>
  <c r="H46" i="6"/>
  <c r="G46" i="6"/>
  <c r="L45" i="6"/>
  <c r="K45" i="6"/>
  <c r="H45" i="6"/>
  <c r="G45" i="6"/>
  <c r="L44" i="6"/>
  <c r="K44" i="6"/>
  <c r="H44" i="6"/>
  <c r="G44" i="6"/>
  <c r="L40" i="6"/>
  <c r="K40" i="6"/>
  <c r="H40" i="6"/>
  <c r="G40" i="6"/>
  <c r="L39" i="6"/>
  <c r="K39" i="6"/>
  <c r="H39" i="6"/>
  <c r="G39" i="6"/>
  <c r="L38" i="6"/>
  <c r="K38" i="6"/>
  <c r="M47" i="6"/>
  <c r="M46" i="6"/>
  <c r="I46" i="6"/>
  <c r="M45" i="6"/>
  <c r="I45" i="6"/>
  <c r="M44" i="6"/>
  <c r="I44" i="6"/>
  <c r="M40" i="6"/>
  <c r="I40" i="6"/>
  <c r="M39" i="6"/>
  <c r="I39" i="6"/>
  <c r="M38" i="6"/>
  <c r="P24" i="6"/>
  <c r="O24" i="6"/>
  <c r="H24" i="6"/>
  <c r="G24" i="6"/>
  <c r="P23" i="6"/>
  <c r="O23" i="6"/>
  <c r="L23" i="6"/>
  <c r="K23" i="6"/>
  <c r="H23" i="6"/>
  <c r="G23" i="6"/>
  <c r="P22" i="6"/>
  <c r="O22" i="6"/>
  <c r="L22" i="6"/>
  <c r="K22" i="6"/>
  <c r="H22" i="6"/>
  <c r="G22" i="6"/>
  <c r="P21" i="6"/>
  <c r="O21" i="6"/>
  <c r="L21" i="6"/>
  <c r="K21" i="6"/>
  <c r="H21" i="6"/>
  <c r="G21" i="6"/>
  <c r="P17" i="6"/>
  <c r="O17" i="6"/>
  <c r="L17" i="6"/>
  <c r="K17" i="6"/>
  <c r="H17" i="6"/>
  <c r="G17" i="6"/>
  <c r="P16" i="6"/>
  <c r="O16" i="6"/>
  <c r="L16" i="6"/>
  <c r="K16" i="6"/>
  <c r="H16" i="6"/>
  <c r="G16" i="6"/>
  <c r="P15" i="6"/>
  <c r="O15" i="6"/>
  <c r="L15" i="6"/>
  <c r="K15" i="6"/>
  <c r="H15" i="6"/>
  <c r="G15" i="6"/>
  <c r="Q24" i="6"/>
  <c r="I24" i="6"/>
  <c r="Q23" i="6"/>
  <c r="M23" i="6"/>
  <c r="I23" i="6"/>
  <c r="Q22" i="6"/>
  <c r="M22" i="6"/>
  <c r="I22" i="6"/>
  <c r="Q21" i="6"/>
  <c r="M21" i="6"/>
  <c r="I21" i="6"/>
  <c r="Q17" i="6"/>
  <c r="M17" i="6"/>
  <c r="I17" i="6"/>
  <c r="Q16" i="6"/>
  <c r="M16" i="6"/>
  <c r="I16" i="6"/>
  <c r="Q15" i="6"/>
  <c r="M15" i="6"/>
  <c r="I15" i="6"/>
  <c r="F45" i="6" l="1"/>
  <c r="F47" i="6"/>
  <c r="I38" i="6"/>
  <c r="F38" i="6" s="1"/>
  <c r="J20" i="6"/>
  <c r="F19" i="6"/>
  <c r="F20" i="6"/>
  <c r="J41" i="6"/>
  <c r="J42" i="6"/>
  <c r="J43" i="6"/>
  <c r="F40" i="6"/>
  <c r="F41" i="6"/>
  <c r="F43" i="6"/>
  <c r="F42" i="6"/>
  <c r="N19" i="6"/>
  <c r="N15" i="6"/>
  <c r="N18" i="6"/>
  <c r="N20" i="6"/>
  <c r="J18" i="6"/>
  <c r="F17" i="6"/>
  <c r="F18" i="6"/>
  <c r="J19" i="6"/>
  <c r="J21" i="6"/>
  <c r="N22" i="6"/>
  <c r="F16" i="6"/>
  <c r="J17" i="6"/>
  <c r="N21" i="6"/>
  <c r="F23" i="6"/>
  <c r="F15" i="6"/>
  <c r="J16" i="6"/>
  <c r="N17" i="6"/>
  <c r="J40" i="6"/>
  <c r="J47" i="6"/>
  <c r="J39" i="6"/>
  <c r="J44" i="6"/>
  <c r="J46" i="6"/>
  <c r="F22" i="6"/>
  <c r="J45" i="6"/>
  <c r="J38" i="6"/>
  <c r="J15" i="6"/>
  <c r="N16" i="6"/>
  <c r="F21" i="6"/>
  <c r="J22" i="6"/>
  <c r="F39" i="6"/>
  <c r="F44" i="6"/>
  <c r="F46" i="6"/>
  <c r="J23" i="6"/>
  <c r="N24" i="6"/>
  <c r="F24" i="6"/>
  <c r="N23" i="6"/>
  <c r="J24" i="6"/>
  <c r="J35" i="26"/>
  <c r="I35" i="26"/>
  <c r="J34" i="26"/>
  <c r="I34" i="26"/>
  <c r="J33" i="26"/>
  <c r="I33" i="26"/>
  <c r="J32" i="26"/>
  <c r="I32" i="26"/>
  <c r="J31" i="26"/>
  <c r="I31" i="26"/>
  <c r="J30" i="26"/>
  <c r="I30" i="26"/>
  <c r="J29" i="26"/>
  <c r="I29" i="26"/>
  <c r="F35" i="26"/>
  <c r="E35" i="26"/>
  <c r="F34" i="26"/>
  <c r="E34" i="26"/>
  <c r="F33" i="26"/>
  <c r="E33" i="26"/>
  <c r="F32" i="26"/>
  <c r="E32" i="26"/>
  <c r="E31" i="26"/>
  <c r="E30" i="26"/>
  <c r="E29" i="26"/>
  <c r="N18" i="26"/>
  <c r="M18" i="26"/>
  <c r="N17" i="26"/>
  <c r="M17" i="26"/>
  <c r="N16" i="26"/>
  <c r="M16" i="26"/>
  <c r="N15" i="26"/>
  <c r="M15" i="26"/>
  <c r="N14" i="26"/>
  <c r="M14" i="26"/>
  <c r="N13" i="26"/>
  <c r="M13" i="26"/>
  <c r="N12" i="26"/>
  <c r="M12" i="26"/>
  <c r="J18" i="26"/>
  <c r="I18" i="26"/>
  <c r="J17" i="26"/>
  <c r="I17" i="26"/>
  <c r="J16" i="26"/>
  <c r="I16" i="26"/>
  <c r="J15" i="26"/>
  <c r="I15" i="26"/>
  <c r="J14" i="26"/>
  <c r="I14" i="26"/>
  <c r="J13" i="26"/>
  <c r="I13" i="26"/>
  <c r="J12" i="26"/>
  <c r="I12" i="26"/>
  <c r="F18" i="26"/>
  <c r="E18" i="26"/>
  <c r="F17" i="26"/>
  <c r="E17" i="26"/>
  <c r="F16" i="26"/>
  <c r="E16" i="26"/>
  <c r="F15" i="26"/>
  <c r="E15" i="26"/>
  <c r="F14" i="26"/>
  <c r="E14" i="26"/>
  <c r="F13" i="26"/>
  <c r="E13" i="26"/>
  <c r="E12" i="26"/>
  <c r="G18" i="26"/>
  <c r="G17" i="26"/>
  <c r="G16" i="26"/>
  <c r="G15" i="26"/>
  <c r="G14" i="26"/>
  <c r="G13" i="26"/>
  <c r="K18" i="26"/>
  <c r="K17" i="26"/>
  <c r="K16" i="26"/>
  <c r="K15" i="26"/>
  <c r="K14" i="26"/>
  <c r="K13" i="26"/>
  <c r="O18" i="26"/>
  <c r="O17" i="26"/>
  <c r="O16" i="26"/>
  <c r="O15" i="26"/>
  <c r="O14" i="26"/>
  <c r="O13" i="26"/>
  <c r="G35" i="26"/>
  <c r="G34" i="26"/>
  <c r="G33" i="26"/>
  <c r="G32" i="26"/>
  <c r="G31" i="26"/>
  <c r="G30" i="26"/>
  <c r="K35" i="26"/>
  <c r="K34" i="26"/>
  <c r="K33" i="26"/>
  <c r="K32" i="26"/>
  <c r="K31" i="26"/>
  <c r="K30" i="26"/>
  <c r="K29" i="26"/>
  <c r="H52" i="1"/>
  <c r="G12" i="26" l="1"/>
  <c r="D12" i="26" s="1"/>
  <c r="K12" i="26"/>
  <c r="H12" i="26" s="1"/>
  <c r="D14" i="26"/>
  <c r="H29" i="26"/>
  <c r="H33" i="26"/>
  <c r="H32" i="26"/>
  <c r="H31" i="26"/>
  <c r="H35" i="26"/>
  <c r="H30" i="26"/>
  <c r="H34" i="26"/>
  <c r="D18" i="26"/>
  <c r="D13" i="26"/>
  <c r="D17" i="26"/>
  <c r="D15" i="26"/>
  <c r="D32" i="26"/>
  <c r="G29" i="26"/>
  <c r="D29" i="26" s="1"/>
  <c r="D31" i="26"/>
  <c r="D35" i="26"/>
  <c r="D30" i="26"/>
  <c r="D34" i="26"/>
  <c r="D33" i="26"/>
  <c r="L14" i="26"/>
  <c r="L13" i="26"/>
  <c r="L17" i="26"/>
  <c r="L16" i="26"/>
  <c r="L15" i="26"/>
  <c r="O12" i="26"/>
  <c r="L12" i="26" s="1"/>
  <c r="L18" i="26"/>
  <c r="H13" i="26"/>
  <c r="H17" i="26"/>
  <c r="H16" i="26"/>
  <c r="H15" i="26"/>
  <c r="H14" i="26"/>
  <c r="H18" i="26"/>
  <c r="D16" i="26"/>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P4"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O52" i="1" l="1"/>
  <c r="P52"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Q5" i="1"/>
  <c r="Q4"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K52" i="1"/>
  <c r="J52" i="1"/>
  <c r="E52" i="1"/>
  <c r="C52" i="1"/>
  <c r="M52" i="1" l="1"/>
  <c r="N52" i="1"/>
  <c r="D52" i="1"/>
  <c r="G52" i="1" s="1"/>
  <c r="I52" i="1"/>
  <c r="F52" i="1"/>
  <c r="Q52" i="1" l="1"/>
  <c r="L52" i="1"/>
  <c r="G21" i="28" l="1"/>
  <c r="H21" i="28"/>
  <c r="I21" i="28"/>
  <c r="J21" i="28"/>
  <c r="K21" i="28"/>
  <c r="E15" i="27" l="1"/>
  <c r="F15" i="27"/>
  <c r="G15" i="27"/>
  <c r="E30" i="27"/>
  <c r="F30" i="27"/>
  <c r="G30" i="27"/>
  <c r="E47" i="27"/>
  <c r="F47" i="27"/>
  <c r="G47" i="27"/>
  <c r="E64" i="27"/>
  <c r="H54" i="27" s="1"/>
  <c r="F64" i="27"/>
  <c r="I54" i="27" s="1"/>
  <c r="G64" i="27"/>
  <c r="J54" i="27" s="1"/>
  <c r="E81" i="27"/>
  <c r="F81" i="27"/>
  <c r="G81" i="27"/>
  <c r="F213" i="34"/>
  <c r="G213" i="34"/>
  <c r="H213" i="34"/>
  <c r="I213" i="34"/>
  <c r="J213" i="34"/>
  <c r="F179" i="34"/>
  <c r="G179" i="34"/>
  <c r="H179" i="34"/>
  <c r="I179" i="34"/>
  <c r="J179" i="34"/>
  <c r="F53" i="34"/>
  <c r="G53" i="34"/>
  <c r="H53" i="34"/>
  <c r="I53" i="34"/>
  <c r="J53" i="34"/>
  <c r="J62" i="27" l="1"/>
  <c r="J58" i="27"/>
  <c r="J63" i="27"/>
  <c r="J59" i="27"/>
  <c r="J55" i="27"/>
  <c r="J60" i="27"/>
  <c r="J56" i="27"/>
  <c r="J61" i="27"/>
  <c r="J57" i="27"/>
  <c r="I61" i="27"/>
  <c r="I57" i="27"/>
  <c r="I62" i="27"/>
  <c r="I58" i="27"/>
  <c r="I63" i="27"/>
  <c r="I59" i="27"/>
  <c r="I55" i="27"/>
  <c r="I60" i="27"/>
  <c r="I56" i="27"/>
  <c r="H60" i="27"/>
  <c r="H56" i="27"/>
  <c r="H61" i="27"/>
  <c r="H57" i="27"/>
  <c r="H62" i="27"/>
  <c r="H58" i="27"/>
  <c r="H63" i="27"/>
  <c r="H59" i="27"/>
  <c r="H55" i="27"/>
  <c r="J70" i="27"/>
  <c r="J75" i="27" s="1"/>
  <c r="I70" i="27"/>
  <c r="I72" i="27" s="1"/>
  <c r="H70" i="27"/>
  <c r="H74" i="27" s="1"/>
  <c r="J6" i="27"/>
  <c r="J21" i="27"/>
  <c r="J37" i="27"/>
  <c r="I37" i="27"/>
  <c r="I6" i="27"/>
  <c r="I21" i="27"/>
  <c r="H37" i="27"/>
  <c r="H6" i="27"/>
  <c r="H21" i="27"/>
  <c r="H77" i="27" l="1"/>
  <c r="I78" i="27"/>
  <c r="I71" i="27"/>
  <c r="J76" i="27"/>
  <c r="I75" i="27"/>
  <c r="H23" i="27"/>
  <c r="H25" i="27"/>
  <c r="H27" i="27"/>
  <c r="H29" i="27"/>
  <c r="H22" i="27"/>
  <c r="H24" i="27"/>
  <c r="H26" i="27"/>
  <c r="H28" i="27"/>
  <c r="I22" i="27"/>
  <c r="I24" i="27"/>
  <c r="I26" i="27"/>
  <c r="I28" i="27"/>
  <c r="I29" i="27"/>
  <c r="I23" i="27"/>
  <c r="I27" i="27"/>
  <c r="I25" i="27"/>
  <c r="H7" i="27"/>
  <c r="H9" i="27"/>
  <c r="H8" i="27"/>
  <c r="I8" i="27"/>
  <c r="I7" i="27"/>
  <c r="I9" i="27"/>
  <c r="J9" i="27"/>
  <c r="J8" i="27"/>
  <c r="J7" i="27"/>
  <c r="H11" i="27"/>
  <c r="H13" i="27"/>
  <c r="H10" i="27"/>
  <c r="H12" i="27"/>
  <c r="I11" i="27"/>
  <c r="I13" i="27"/>
  <c r="I10" i="27"/>
  <c r="I12" i="27"/>
  <c r="J71" i="27"/>
  <c r="J79" i="27"/>
  <c r="H72" i="27"/>
  <c r="J80" i="27"/>
  <c r="H73" i="27"/>
  <c r="H80" i="27"/>
  <c r="J77" i="27"/>
  <c r="J72" i="27"/>
  <c r="I93" i="27"/>
  <c r="I99" i="27"/>
  <c r="I96" i="27"/>
  <c r="I98" i="27"/>
  <c r="I95" i="27"/>
  <c r="I92" i="27"/>
  <c r="I101" i="27"/>
  <c r="I94" i="27"/>
  <c r="I91" i="27"/>
  <c r="I97" i="27"/>
  <c r="I90" i="27"/>
  <c r="I100" i="27"/>
  <c r="I77" i="27"/>
  <c r="I79" i="27"/>
  <c r="I74" i="27"/>
  <c r="I80" i="27"/>
  <c r="I73" i="27"/>
  <c r="I76" i="27"/>
  <c r="H92" i="27"/>
  <c r="H98" i="27"/>
  <c r="H95" i="27"/>
  <c r="H101" i="27"/>
  <c r="H94" i="27"/>
  <c r="H91" i="27"/>
  <c r="H100" i="27"/>
  <c r="H97" i="27"/>
  <c r="H90" i="27"/>
  <c r="H96" i="27"/>
  <c r="H93" i="27"/>
  <c r="H99" i="27"/>
  <c r="J98" i="27"/>
  <c r="J101" i="27"/>
  <c r="J91" i="27"/>
  <c r="J94" i="27"/>
  <c r="J95" i="27"/>
  <c r="J99" i="27"/>
  <c r="J93" i="27"/>
  <c r="J97" i="27"/>
  <c r="J100" i="27"/>
  <c r="J90" i="27"/>
  <c r="J92" i="27"/>
  <c r="J96" i="27"/>
  <c r="H71" i="27"/>
  <c r="H75" i="27"/>
  <c r="H78" i="27"/>
  <c r="H76" i="27"/>
  <c r="H79" i="27"/>
  <c r="J74" i="27"/>
  <c r="J73" i="27"/>
  <c r="J78" i="27"/>
  <c r="J14" i="27"/>
  <c r="J44" i="27"/>
  <c r="J40" i="27"/>
  <c r="J28" i="27"/>
  <c r="J24" i="27"/>
  <c r="J12" i="27"/>
  <c r="J45" i="27"/>
  <c r="J41" i="27"/>
  <c r="J29" i="27"/>
  <c r="J25" i="27"/>
  <c r="J13" i="27"/>
  <c r="J46" i="27"/>
  <c r="J42" i="27"/>
  <c r="J38" i="27"/>
  <c r="J26" i="27"/>
  <c r="J22" i="27"/>
  <c r="J11" i="27"/>
  <c r="J43" i="27"/>
  <c r="J39" i="27"/>
  <c r="J27" i="27"/>
  <c r="J23" i="27"/>
  <c r="J10" i="27"/>
  <c r="H14" i="27"/>
  <c r="H46" i="27"/>
  <c r="H42" i="27"/>
  <c r="H38" i="27"/>
  <c r="H43" i="27"/>
  <c r="H39" i="27"/>
  <c r="H44" i="27"/>
  <c r="H40" i="27"/>
  <c r="H45" i="27"/>
  <c r="H41" i="27"/>
  <c r="I14" i="27"/>
  <c r="I43" i="27"/>
  <c r="I39" i="27"/>
  <c r="I44" i="27"/>
  <c r="I40" i="27"/>
  <c r="I45" i="27"/>
  <c r="I41" i="27"/>
  <c r="I46" i="27"/>
  <c r="I42" i="27"/>
  <c r="I38" i="27"/>
  <c r="J81" i="27" l="1"/>
  <c r="H81" i="27"/>
  <c r="I81" i="27"/>
  <c r="I47" i="27"/>
  <c r="J102" i="27"/>
  <c r="H102" i="27"/>
  <c r="I102" i="27"/>
  <c r="I15" i="27"/>
  <c r="I64" i="27"/>
  <c r="J15" i="27"/>
  <c r="I30" i="27"/>
  <c r="H30" i="27"/>
  <c r="J64" i="27"/>
  <c r="J47" i="27"/>
  <c r="H15" i="27"/>
  <c r="H47" i="27"/>
  <c r="H64" i="27"/>
  <c r="J30" i="27"/>
  <c r="E112" i="26"/>
  <c r="F16" i="34" l="1"/>
  <c r="G16" i="34"/>
  <c r="H16" i="34"/>
  <c r="I16" i="34"/>
  <c r="J16" i="34"/>
  <c r="F35" i="34"/>
  <c r="G35" i="34"/>
  <c r="H35" i="34"/>
  <c r="I35" i="34"/>
  <c r="J35" i="34"/>
  <c r="F72" i="34"/>
  <c r="G72" i="34"/>
  <c r="H72" i="34"/>
  <c r="I72" i="34"/>
  <c r="J72" i="34"/>
  <c r="F93" i="34"/>
  <c r="G93" i="34"/>
  <c r="H93" i="34"/>
  <c r="I93" i="34"/>
  <c r="J93" i="34"/>
  <c r="F109" i="34"/>
  <c r="G109" i="34"/>
  <c r="H109" i="34"/>
  <c r="I109" i="34"/>
  <c r="J109" i="34"/>
  <c r="F127" i="34"/>
  <c r="G127" i="34"/>
  <c r="H127" i="34"/>
  <c r="I127" i="34"/>
  <c r="J127" i="34"/>
  <c r="F144" i="34"/>
  <c r="G144" i="34"/>
  <c r="H144" i="34"/>
  <c r="I144" i="34"/>
  <c r="J144" i="34"/>
  <c r="F162" i="34"/>
  <c r="G162" i="34"/>
  <c r="H162" i="34"/>
  <c r="I162" i="34"/>
  <c r="J162" i="34"/>
  <c r="F197" i="34"/>
  <c r="G197" i="34"/>
  <c r="H197" i="34"/>
  <c r="I197" i="34"/>
  <c r="J197" i="34"/>
  <c r="K205" i="34"/>
  <c r="K209" i="34" s="1"/>
  <c r="L205" i="34"/>
  <c r="M205" i="34"/>
  <c r="N205" i="34"/>
  <c r="O205" i="34"/>
  <c r="O208" i="34" s="1"/>
  <c r="I225" i="34"/>
  <c r="J225" i="34"/>
  <c r="K225" i="34"/>
  <c r="L225" i="34"/>
  <c r="M225" i="34"/>
  <c r="N5" i="34" l="1"/>
  <c r="N68" i="34" s="1"/>
  <c r="O42" i="34"/>
  <c r="K42" i="34"/>
  <c r="K212" i="34"/>
  <c r="N6" i="34"/>
  <c r="M187" i="34"/>
  <c r="M152" i="34"/>
  <c r="M117" i="34"/>
  <c r="M80" i="34"/>
  <c r="M61" i="34"/>
  <c r="M99" i="34"/>
  <c r="M105" i="34" s="1"/>
  <c r="M169" i="34"/>
  <c r="M134" i="34"/>
  <c r="K24" i="34"/>
  <c r="O24" i="34"/>
  <c r="L5" i="34"/>
  <c r="L187" i="34"/>
  <c r="L152" i="34"/>
  <c r="L117" i="34"/>
  <c r="L80" i="34"/>
  <c r="L61" i="34"/>
  <c r="L99" i="34"/>
  <c r="L169" i="34"/>
  <c r="L134" i="34"/>
  <c r="L24" i="34"/>
  <c r="L42" i="34"/>
  <c r="O5" i="34"/>
  <c r="O169" i="34"/>
  <c r="O134" i="34"/>
  <c r="O187" i="34"/>
  <c r="O152" i="34"/>
  <c r="O117" i="34"/>
  <c r="O80" i="34"/>
  <c r="O61" i="34"/>
  <c r="O99" i="34"/>
  <c r="K5" i="34"/>
  <c r="K169" i="34"/>
  <c r="K134" i="34"/>
  <c r="K187" i="34"/>
  <c r="K152" i="34"/>
  <c r="K117" i="34"/>
  <c r="K80" i="34"/>
  <c r="K61" i="34"/>
  <c r="K99" i="34"/>
  <c r="M24" i="34"/>
  <c r="M42" i="34"/>
  <c r="N99" i="34"/>
  <c r="N169" i="34"/>
  <c r="N134" i="34"/>
  <c r="N187" i="34"/>
  <c r="N152" i="34"/>
  <c r="N117" i="34"/>
  <c r="N80" i="34"/>
  <c r="N61" i="34"/>
  <c r="M5" i="34"/>
  <c r="N24" i="34"/>
  <c r="N42" i="34"/>
  <c r="M209" i="34"/>
  <c r="M211" i="34"/>
  <c r="M212" i="34"/>
  <c r="M206" i="34"/>
  <c r="M207" i="34"/>
  <c r="M208" i="34"/>
  <c r="M210" i="34"/>
  <c r="N206" i="34"/>
  <c r="N210" i="34"/>
  <c r="N207" i="34"/>
  <c r="N212" i="34"/>
  <c r="N209" i="34"/>
  <c r="N211" i="34"/>
  <c r="N208" i="34"/>
  <c r="L207" i="34"/>
  <c r="L212" i="34"/>
  <c r="L209" i="34"/>
  <c r="L206" i="34"/>
  <c r="L211" i="34"/>
  <c r="L208" i="34"/>
  <c r="L210" i="34"/>
  <c r="O211" i="34"/>
  <c r="K207" i="34"/>
  <c r="K210" i="34"/>
  <c r="O206" i="34"/>
  <c r="O209" i="34"/>
  <c r="O212" i="34"/>
  <c r="K208" i="34"/>
  <c r="K211" i="34"/>
  <c r="O207" i="34"/>
  <c r="K206" i="34"/>
  <c r="O210" i="34"/>
  <c r="M108" i="34" l="1"/>
  <c r="M106" i="34"/>
  <c r="M104" i="34"/>
  <c r="M102" i="34"/>
  <c r="M103" i="34"/>
  <c r="M101" i="34"/>
  <c r="M107" i="34"/>
  <c r="N29" i="34"/>
  <c r="N34" i="34"/>
  <c r="N12" i="34"/>
  <c r="N7" i="34"/>
  <c r="N13" i="34"/>
  <c r="N66" i="34"/>
  <c r="N33" i="34"/>
  <c r="N50" i="34"/>
  <c r="N10" i="34"/>
  <c r="N43" i="34"/>
  <c r="N11" i="34"/>
  <c r="N44" i="34"/>
  <c r="N15" i="34"/>
  <c r="N45" i="34"/>
  <c r="N28" i="34"/>
  <c r="N65" i="34"/>
  <c r="N70" i="34"/>
  <c r="N52" i="34"/>
  <c r="N71" i="34"/>
  <c r="N14" i="34"/>
  <c r="N47" i="34"/>
  <c r="N26" i="34"/>
  <c r="N48" i="34"/>
  <c r="N27" i="34"/>
  <c r="N49" i="34"/>
  <c r="N32" i="34"/>
  <c r="N69" i="34"/>
  <c r="N63" i="34"/>
  <c r="N64" i="34"/>
  <c r="Q219" i="34"/>
  <c r="N25" i="34"/>
  <c r="N51" i="34"/>
  <c r="N30" i="34"/>
  <c r="N8" i="34"/>
  <c r="N31" i="34"/>
  <c r="N9" i="34"/>
  <c r="N46" i="34"/>
  <c r="N62" i="34"/>
  <c r="N67" i="34"/>
  <c r="O901" i="34"/>
  <c r="N874" i="34"/>
  <c r="K213" i="34"/>
  <c r="K177" i="34"/>
  <c r="K142" i="34"/>
  <c r="N142" i="34"/>
  <c r="N177" i="34"/>
  <c r="O177" i="34"/>
  <c r="O142" i="34"/>
  <c r="M142" i="34"/>
  <c r="M177" i="34"/>
  <c r="L177" i="34"/>
  <c r="L142" i="34"/>
  <c r="K100" i="34"/>
  <c r="K193" i="34"/>
  <c r="K189" i="34"/>
  <c r="K173" i="34"/>
  <c r="K158" i="34"/>
  <c r="K154" i="34"/>
  <c r="K138" i="34"/>
  <c r="K123" i="34"/>
  <c r="K119" i="34"/>
  <c r="K196" i="34"/>
  <c r="K192" i="34"/>
  <c r="K188" i="34"/>
  <c r="K176" i="34"/>
  <c r="K172" i="34"/>
  <c r="K161" i="34"/>
  <c r="K157" i="34"/>
  <c r="K153" i="34"/>
  <c r="K141" i="34"/>
  <c r="K137" i="34"/>
  <c r="K126" i="34"/>
  <c r="K122" i="34"/>
  <c r="K118" i="34"/>
  <c r="K195" i="34"/>
  <c r="K191" i="34"/>
  <c r="K175" i="34"/>
  <c r="K171" i="34"/>
  <c r="K160" i="34"/>
  <c r="K156" i="34"/>
  <c r="K140" i="34"/>
  <c r="K136" i="34"/>
  <c r="K125" i="34"/>
  <c r="K121" i="34"/>
  <c r="K194" i="34"/>
  <c r="K190" i="34"/>
  <c r="K178" i="34"/>
  <c r="K174" i="34"/>
  <c r="K170" i="34"/>
  <c r="K159" i="34"/>
  <c r="K155" i="34"/>
  <c r="K143" i="34"/>
  <c r="K139" i="34"/>
  <c r="K135" i="34"/>
  <c r="K124" i="34"/>
  <c r="K120" i="34"/>
  <c r="N219" i="34"/>
  <c r="N224" i="34" s="1"/>
  <c r="K67" i="34"/>
  <c r="K63" i="34"/>
  <c r="K70" i="34"/>
  <c r="K66" i="34"/>
  <c r="K62" i="34"/>
  <c r="K69" i="34"/>
  <c r="K65" i="34"/>
  <c r="K71" i="34"/>
  <c r="K68" i="34"/>
  <c r="K64" i="34"/>
  <c r="K52" i="34"/>
  <c r="K49" i="34"/>
  <c r="K45" i="34"/>
  <c r="K34" i="34"/>
  <c r="K31" i="34"/>
  <c r="K27" i="34"/>
  <c r="K15" i="34"/>
  <c r="K12" i="34"/>
  <c r="K8" i="34"/>
  <c r="K48" i="34"/>
  <c r="K44" i="34"/>
  <c r="K33" i="34"/>
  <c r="K30" i="34"/>
  <c r="K26" i="34"/>
  <c r="K11" i="34"/>
  <c r="K7" i="34"/>
  <c r="K51" i="34"/>
  <c r="K47" i="34"/>
  <c r="K43" i="34"/>
  <c r="K29" i="34"/>
  <c r="K25" i="34"/>
  <c r="K14" i="34"/>
  <c r="K10" i="34"/>
  <c r="K6" i="34"/>
  <c r="K50" i="34"/>
  <c r="K46" i="34"/>
  <c r="K32" i="34"/>
  <c r="K28" i="34"/>
  <c r="K13" i="34"/>
  <c r="K9" i="34"/>
  <c r="L70" i="34"/>
  <c r="L66" i="34"/>
  <c r="L62" i="34"/>
  <c r="L69" i="34"/>
  <c r="L65" i="34"/>
  <c r="L71" i="34"/>
  <c r="L68" i="34"/>
  <c r="L64" i="34"/>
  <c r="L52" i="34"/>
  <c r="O219" i="34"/>
  <c r="L67" i="34"/>
  <c r="L63" i="34"/>
  <c r="L48" i="34"/>
  <c r="L44" i="34"/>
  <c r="L33" i="34"/>
  <c r="L30" i="34"/>
  <c r="L26" i="34"/>
  <c r="L11" i="34"/>
  <c r="L7" i="34"/>
  <c r="L51" i="34"/>
  <c r="L47" i="34"/>
  <c r="L43" i="34"/>
  <c r="L29" i="34"/>
  <c r="L25" i="34"/>
  <c r="L14" i="34"/>
  <c r="L10" i="34"/>
  <c r="L6" i="34"/>
  <c r="L50" i="34"/>
  <c r="L46" i="34"/>
  <c r="L32" i="34"/>
  <c r="L28" i="34"/>
  <c r="L13" i="34"/>
  <c r="L9" i="34"/>
  <c r="L49" i="34"/>
  <c r="L45" i="34"/>
  <c r="L34" i="34"/>
  <c r="L31" i="34"/>
  <c r="L27" i="34"/>
  <c r="L15" i="34"/>
  <c r="L12" i="34"/>
  <c r="L8" i="34"/>
  <c r="M69" i="34"/>
  <c r="M65" i="34"/>
  <c r="M71" i="34"/>
  <c r="M68" i="34"/>
  <c r="M64" i="34"/>
  <c r="M52" i="34"/>
  <c r="P219" i="34"/>
  <c r="M67" i="34"/>
  <c r="M63" i="34"/>
  <c r="M70" i="34"/>
  <c r="M66" i="34"/>
  <c r="M62" i="34"/>
  <c r="M51" i="34"/>
  <c r="M47" i="34"/>
  <c r="M43" i="34"/>
  <c r="M29" i="34"/>
  <c r="M25" i="34"/>
  <c r="M14" i="34"/>
  <c r="M10" i="34"/>
  <c r="M6" i="34"/>
  <c r="M50" i="34"/>
  <c r="M46" i="34"/>
  <c r="M32" i="34"/>
  <c r="M28" i="34"/>
  <c r="M13" i="34"/>
  <c r="M9" i="34"/>
  <c r="M49" i="34"/>
  <c r="M45" i="34"/>
  <c r="M34" i="34"/>
  <c r="M31" i="34"/>
  <c r="M27" i="34"/>
  <c r="M15" i="34"/>
  <c r="M12" i="34"/>
  <c r="M8" i="34"/>
  <c r="M48" i="34"/>
  <c r="M44" i="34"/>
  <c r="M33" i="34"/>
  <c r="M30" i="34"/>
  <c r="M26" i="34"/>
  <c r="M11" i="34"/>
  <c r="M7" i="34"/>
  <c r="N194" i="34"/>
  <c r="N190" i="34"/>
  <c r="N178" i="34"/>
  <c r="N174" i="34"/>
  <c r="N170" i="34"/>
  <c r="N159" i="34"/>
  <c r="N155" i="34"/>
  <c r="N143" i="34"/>
  <c r="N139" i="34"/>
  <c r="N135" i="34"/>
  <c r="N124" i="34"/>
  <c r="N120" i="34"/>
  <c r="N100" i="34"/>
  <c r="N193" i="34"/>
  <c r="N189" i="34"/>
  <c r="N173" i="34"/>
  <c r="N158" i="34"/>
  <c r="N154" i="34"/>
  <c r="N138" i="34"/>
  <c r="N123" i="34"/>
  <c r="N119" i="34"/>
  <c r="N196" i="34"/>
  <c r="N192" i="34"/>
  <c r="N188" i="34"/>
  <c r="N176" i="34"/>
  <c r="N172" i="34"/>
  <c r="N161" i="34"/>
  <c r="N157" i="34"/>
  <c r="N153" i="34"/>
  <c r="N141" i="34"/>
  <c r="N137" i="34"/>
  <c r="N126" i="34"/>
  <c r="N122" i="34"/>
  <c r="N118" i="34"/>
  <c r="N195" i="34"/>
  <c r="N191" i="34"/>
  <c r="N175" i="34"/>
  <c r="N171" i="34"/>
  <c r="N160" i="34"/>
  <c r="N156" i="34"/>
  <c r="N140" i="34"/>
  <c r="N136" i="34"/>
  <c r="N125" i="34"/>
  <c r="N121" i="34"/>
  <c r="O100" i="34"/>
  <c r="O193" i="34"/>
  <c r="O189" i="34"/>
  <c r="O173" i="34"/>
  <c r="O158" i="34"/>
  <c r="O154" i="34"/>
  <c r="O138" i="34"/>
  <c r="O123" i="34"/>
  <c r="O119" i="34"/>
  <c r="O196" i="34"/>
  <c r="O192" i="34"/>
  <c r="O188" i="34"/>
  <c r="O176" i="34"/>
  <c r="O172" i="34"/>
  <c r="O161" i="34"/>
  <c r="O157" i="34"/>
  <c r="O153" i="34"/>
  <c r="O141" i="34"/>
  <c r="O137" i="34"/>
  <c r="O126" i="34"/>
  <c r="O122" i="34"/>
  <c r="O118" i="34"/>
  <c r="O195" i="34"/>
  <c r="O191" i="34"/>
  <c r="O175" i="34"/>
  <c r="O171" i="34"/>
  <c r="O160" i="34"/>
  <c r="O156" i="34"/>
  <c r="O140" i="34"/>
  <c r="O136" i="34"/>
  <c r="O125" i="34"/>
  <c r="O121" i="34"/>
  <c r="O194" i="34"/>
  <c r="O190" i="34"/>
  <c r="O178" i="34"/>
  <c r="O174" i="34"/>
  <c r="O170" i="34"/>
  <c r="O159" i="34"/>
  <c r="O155" i="34"/>
  <c r="O143" i="34"/>
  <c r="O139" i="34"/>
  <c r="O135" i="34"/>
  <c r="O124" i="34"/>
  <c r="O120" i="34"/>
  <c r="R219" i="34"/>
  <c r="O67" i="34"/>
  <c r="O63" i="34"/>
  <c r="O70" i="34"/>
  <c r="O66" i="34"/>
  <c r="O62" i="34"/>
  <c r="O69" i="34"/>
  <c r="O65" i="34"/>
  <c r="O71" i="34"/>
  <c r="O68" i="34"/>
  <c r="O64" i="34"/>
  <c r="O52" i="34"/>
  <c r="O49" i="34"/>
  <c r="O45" i="34"/>
  <c r="O34" i="34"/>
  <c r="O31" i="34"/>
  <c r="O27" i="34"/>
  <c r="O15" i="34"/>
  <c r="O12" i="34"/>
  <c r="O8" i="34"/>
  <c r="O48" i="34"/>
  <c r="O44" i="34"/>
  <c r="O33" i="34"/>
  <c r="O30" i="34"/>
  <c r="O26" i="34"/>
  <c r="O11" i="34"/>
  <c r="O7" i="34"/>
  <c r="O51" i="34"/>
  <c r="O47" i="34"/>
  <c r="O43" i="34"/>
  <c r="O29" i="34"/>
  <c r="O25" i="34"/>
  <c r="O14" i="34"/>
  <c r="O10" i="34"/>
  <c r="O6" i="34"/>
  <c r="O50" i="34"/>
  <c r="O46" i="34"/>
  <c r="O32" i="34"/>
  <c r="O28" i="34"/>
  <c r="O13" i="34"/>
  <c r="O9" i="34"/>
  <c r="M100" i="34"/>
  <c r="M195" i="34"/>
  <c r="M191" i="34"/>
  <c r="M175" i="34"/>
  <c r="M171" i="34"/>
  <c r="M160" i="34"/>
  <c r="M156" i="34"/>
  <c r="M140" i="34"/>
  <c r="M136" i="34"/>
  <c r="M125" i="34"/>
  <c r="M121" i="34"/>
  <c r="M194" i="34"/>
  <c r="M190" i="34"/>
  <c r="M178" i="34"/>
  <c r="M174" i="34"/>
  <c r="M170" i="34"/>
  <c r="M159" i="34"/>
  <c r="M155" i="34"/>
  <c r="M143" i="34"/>
  <c r="M139" i="34"/>
  <c r="M135" i="34"/>
  <c r="M124" i="34"/>
  <c r="M120" i="34"/>
  <c r="M193" i="34"/>
  <c r="M189" i="34"/>
  <c r="M173" i="34"/>
  <c r="M158" i="34"/>
  <c r="M154" i="34"/>
  <c r="M138" i="34"/>
  <c r="M123" i="34"/>
  <c r="M119" i="34"/>
  <c r="M196" i="34"/>
  <c r="M192" i="34"/>
  <c r="M188" i="34"/>
  <c r="M176" i="34"/>
  <c r="M172" i="34"/>
  <c r="M161" i="34"/>
  <c r="M157" i="34"/>
  <c r="M153" i="34"/>
  <c r="M141" i="34"/>
  <c r="M137" i="34"/>
  <c r="M126" i="34"/>
  <c r="M122" i="34"/>
  <c r="M118" i="34"/>
  <c r="L196" i="34"/>
  <c r="L192" i="34"/>
  <c r="L188" i="34"/>
  <c r="L176" i="34"/>
  <c r="L172" i="34"/>
  <c r="L161" i="34"/>
  <c r="L157" i="34"/>
  <c r="L153" i="34"/>
  <c r="L141" i="34"/>
  <c r="L137" i="34"/>
  <c r="L126" i="34"/>
  <c r="L122" i="34"/>
  <c r="L118" i="34"/>
  <c r="L195" i="34"/>
  <c r="L191" i="34"/>
  <c r="L175" i="34"/>
  <c r="L171" i="34"/>
  <c r="L160" i="34"/>
  <c r="L156" i="34"/>
  <c r="L140" i="34"/>
  <c r="L136" i="34"/>
  <c r="L125" i="34"/>
  <c r="L121" i="34"/>
  <c r="L100" i="34"/>
  <c r="L194" i="34"/>
  <c r="L190" i="34"/>
  <c r="L178" i="34"/>
  <c r="L174" i="34"/>
  <c r="L170" i="34"/>
  <c r="L159" i="34"/>
  <c r="L155" i="34"/>
  <c r="L143" i="34"/>
  <c r="L139" i="34"/>
  <c r="L135" i="34"/>
  <c r="L124" i="34"/>
  <c r="L120" i="34"/>
  <c r="L193" i="34"/>
  <c r="L189" i="34"/>
  <c r="L173" i="34"/>
  <c r="L158" i="34"/>
  <c r="L154" i="34"/>
  <c r="L138" i="34"/>
  <c r="L123" i="34"/>
  <c r="L119" i="34"/>
  <c r="M213" i="34"/>
  <c r="M86" i="34"/>
  <c r="M83" i="34"/>
  <c r="M91" i="34"/>
  <c r="M88" i="34"/>
  <c r="M85" i="34"/>
  <c r="M82" i="34"/>
  <c r="M90" i="34"/>
  <c r="M87" i="34"/>
  <c r="M84" i="34"/>
  <c r="M92" i="34"/>
  <c r="M81" i="34"/>
  <c r="M89" i="34"/>
  <c r="L213" i="34"/>
  <c r="O103" i="34"/>
  <c r="O107" i="34"/>
  <c r="O108" i="34"/>
  <c r="O104" i="34"/>
  <c r="O106" i="34"/>
  <c r="O102" i="34"/>
  <c r="O105" i="34"/>
  <c r="O101" i="34"/>
  <c r="N108" i="34"/>
  <c r="N104" i="34"/>
  <c r="N106" i="34"/>
  <c r="N102" i="34"/>
  <c r="N105" i="34"/>
  <c r="N107" i="34"/>
  <c r="N101" i="34"/>
  <c r="N103" i="34"/>
  <c r="O84" i="34"/>
  <c r="O92" i="34"/>
  <c r="O81" i="34"/>
  <c r="O89" i="34"/>
  <c r="O86" i="34"/>
  <c r="O83" i="34"/>
  <c r="O91" i="34"/>
  <c r="O88" i="34"/>
  <c r="O85" i="34"/>
  <c r="O82" i="34"/>
  <c r="O90" i="34"/>
  <c r="O87" i="34"/>
  <c r="L83" i="34"/>
  <c r="L91" i="34"/>
  <c r="L88" i="34"/>
  <c r="L85" i="34"/>
  <c r="L82" i="34"/>
  <c r="L90" i="34"/>
  <c r="L87" i="34"/>
  <c r="L84" i="34"/>
  <c r="L92" i="34"/>
  <c r="L81" i="34"/>
  <c r="L89" i="34"/>
  <c r="L86" i="34"/>
  <c r="L102" i="34"/>
  <c r="L106" i="34"/>
  <c r="L107" i="34"/>
  <c r="L103" i="34"/>
  <c r="L105" i="34"/>
  <c r="L101" i="34"/>
  <c r="L108" i="34"/>
  <c r="L104" i="34"/>
  <c r="K107" i="34"/>
  <c r="K103" i="34"/>
  <c r="K105" i="34"/>
  <c r="K101" i="34"/>
  <c r="K108" i="34"/>
  <c r="K104" i="34"/>
  <c r="K106" i="34"/>
  <c r="K102" i="34"/>
  <c r="K88" i="34"/>
  <c r="K85" i="34"/>
  <c r="K82" i="34"/>
  <c r="K90" i="34"/>
  <c r="K87" i="34"/>
  <c r="K84" i="34"/>
  <c r="K92" i="34"/>
  <c r="K81" i="34"/>
  <c r="K89" i="34"/>
  <c r="K86" i="34"/>
  <c r="K83" i="34"/>
  <c r="K91" i="34"/>
  <c r="O213" i="34"/>
  <c r="N213" i="34"/>
  <c r="N81" i="34"/>
  <c r="N89" i="34"/>
  <c r="N86" i="34"/>
  <c r="N83" i="34"/>
  <c r="N91" i="34"/>
  <c r="N88" i="34"/>
  <c r="N85" i="34"/>
  <c r="N82" i="34"/>
  <c r="N90" i="34"/>
  <c r="N87" i="34"/>
  <c r="N84" i="34"/>
  <c r="N92" i="34"/>
  <c r="M109" i="34" l="1"/>
  <c r="K179" i="34"/>
  <c r="N220" i="34"/>
  <c r="K162" i="34"/>
  <c r="N223" i="34"/>
  <c r="N221" i="34"/>
  <c r="N222" i="34"/>
  <c r="L901" i="34"/>
  <c r="O874" i="34"/>
  <c r="M874" i="34"/>
  <c r="N901" i="34"/>
  <c r="O892" i="34"/>
  <c r="M901" i="34"/>
  <c r="L892" i="34"/>
  <c r="K874" i="34"/>
  <c r="N892" i="34"/>
  <c r="L874" i="34"/>
  <c r="K901" i="34"/>
  <c r="K892" i="34"/>
  <c r="M892" i="34"/>
  <c r="O53" i="34"/>
  <c r="M35" i="34"/>
  <c r="K197" i="34"/>
  <c r="K144" i="34"/>
  <c r="L144" i="34"/>
  <c r="O144" i="34"/>
  <c r="L127" i="34"/>
  <c r="L162" i="34"/>
  <c r="K35" i="34"/>
  <c r="K53" i="34"/>
  <c r="K72" i="34"/>
  <c r="K127" i="34"/>
  <c r="K16" i="34"/>
  <c r="O162" i="34"/>
  <c r="K109" i="34"/>
  <c r="O109" i="34"/>
  <c r="K93" i="34"/>
  <c r="L197" i="34"/>
  <c r="L179" i="34"/>
  <c r="R220" i="34"/>
  <c r="R222" i="34"/>
  <c r="R224" i="34"/>
  <c r="R221" i="34"/>
  <c r="R223" i="34"/>
  <c r="N109" i="34"/>
  <c r="M93" i="34"/>
  <c r="N53" i="34"/>
  <c r="N144" i="34"/>
  <c r="N72" i="34"/>
  <c r="M144" i="34"/>
  <c r="O127" i="34"/>
  <c r="Q222" i="34"/>
  <c r="Q224" i="34"/>
  <c r="Q221" i="34"/>
  <c r="Q223" i="34"/>
  <c r="Q220" i="34"/>
  <c r="N162" i="34"/>
  <c r="M179" i="34"/>
  <c r="L93" i="34"/>
  <c r="O16" i="34"/>
  <c r="M16" i="34"/>
  <c r="L16" i="34"/>
  <c r="L109" i="34"/>
  <c r="O35" i="34"/>
  <c r="O72" i="34"/>
  <c r="M197" i="34"/>
  <c r="M53" i="34"/>
  <c r="L53" i="34"/>
  <c r="N127" i="34"/>
  <c r="M72" i="34"/>
  <c r="L35" i="34"/>
  <c r="L72" i="34"/>
  <c r="O93" i="34"/>
  <c r="O197" i="34"/>
  <c r="N179" i="34"/>
  <c r="O224" i="34"/>
  <c r="O221" i="34"/>
  <c r="O223" i="34"/>
  <c r="O220" i="34"/>
  <c r="O222" i="34"/>
  <c r="O179" i="34"/>
  <c r="N197" i="34"/>
  <c r="N35" i="34"/>
  <c r="N93" i="34"/>
  <c r="N16" i="34"/>
  <c r="M127" i="34"/>
  <c r="M162" i="34"/>
  <c r="P222" i="34"/>
  <c r="P224" i="34"/>
  <c r="P221" i="34"/>
  <c r="P223" i="34"/>
  <c r="P220" i="34"/>
  <c r="N225" i="34" l="1"/>
  <c r="Q225" i="34"/>
  <c r="P225" i="34"/>
  <c r="O225" i="34"/>
  <c r="R225" i="34"/>
  <c r="N387" i="6" l="1"/>
  <c r="N388" i="6"/>
  <c r="N389" i="6"/>
  <c r="F399" i="6" s="1"/>
  <c r="N390" i="6"/>
  <c r="F400" i="6" s="1"/>
  <c r="N391" i="6"/>
  <c r="N392" i="6"/>
  <c r="F402" i="6" s="1"/>
  <c r="N393" i="6"/>
  <c r="F403" i="6" s="1"/>
  <c r="N281" i="6"/>
  <c r="N486" i="6"/>
  <c r="F496" i="6" s="1"/>
  <c r="N485" i="6"/>
  <c r="F495" i="6" s="1"/>
  <c r="N484" i="6"/>
  <c r="F494" i="6" s="1"/>
  <c r="N483" i="6"/>
  <c r="F493" i="6" s="1"/>
  <c r="N482" i="6"/>
  <c r="F492" i="6" s="1"/>
  <c r="N481" i="6"/>
  <c r="F491" i="6" s="1"/>
  <c r="N480" i="6"/>
  <c r="F490" i="6" s="1"/>
  <c r="N479" i="6"/>
  <c r="F489" i="6" s="1"/>
  <c r="N478" i="6"/>
  <c r="F488" i="6" s="1"/>
  <c r="N477" i="6"/>
  <c r="F487" i="6" s="1"/>
  <c r="N464" i="6"/>
  <c r="F474" i="6" s="1"/>
  <c r="N463" i="6"/>
  <c r="F473" i="6" s="1"/>
  <c r="N462" i="6"/>
  <c r="F472" i="6" s="1"/>
  <c r="N461" i="6"/>
  <c r="F471" i="6" s="1"/>
  <c r="N460" i="6"/>
  <c r="F470" i="6" s="1"/>
  <c r="N459" i="6"/>
  <c r="F469" i="6" s="1"/>
  <c r="N458" i="6"/>
  <c r="F468" i="6" s="1"/>
  <c r="N457" i="6"/>
  <c r="F467" i="6" s="1"/>
  <c r="N456" i="6"/>
  <c r="F466" i="6" s="1"/>
  <c r="N455" i="6"/>
  <c r="F465" i="6" s="1"/>
  <c r="N440" i="6"/>
  <c r="F450" i="6" s="1"/>
  <c r="N439" i="6"/>
  <c r="F449" i="6" s="1"/>
  <c r="N438" i="6"/>
  <c r="F448" i="6" s="1"/>
  <c r="N437" i="6"/>
  <c r="F447" i="6" s="1"/>
  <c r="N436" i="6"/>
  <c r="F446" i="6" s="1"/>
  <c r="N435" i="6"/>
  <c r="F445" i="6" s="1"/>
  <c r="N434" i="6"/>
  <c r="F444" i="6" s="1"/>
  <c r="N433" i="6"/>
  <c r="F443" i="6" s="1"/>
  <c r="N432" i="6"/>
  <c r="F442" i="6" s="1"/>
  <c r="N431" i="6"/>
  <c r="F441" i="6" s="1"/>
  <c r="N418" i="6"/>
  <c r="F428" i="6" s="1"/>
  <c r="N417" i="6"/>
  <c r="F427" i="6" s="1"/>
  <c r="N416" i="6"/>
  <c r="F426" i="6" s="1"/>
  <c r="N415" i="6"/>
  <c r="F425" i="6" s="1"/>
  <c r="N414" i="6"/>
  <c r="F424" i="6" s="1"/>
  <c r="N413" i="6"/>
  <c r="F423" i="6" s="1"/>
  <c r="N412" i="6"/>
  <c r="F422" i="6" s="1"/>
  <c r="N411" i="6"/>
  <c r="F421" i="6" s="1"/>
  <c r="N410" i="6"/>
  <c r="F420" i="6" s="1"/>
  <c r="N409" i="6"/>
  <c r="F419" i="6" s="1"/>
  <c r="N396" i="6"/>
  <c r="F406" i="6" s="1"/>
  <c r="N395" i="6"/>
  <c r="F405" i="6" s="1"/>
  <c r="N394" i="6"/>
  <c r="F404" i="6" s="1"/>
  <c r="F401" i="6"/>
  <c r="F398" i="6"/>
  <c r="M398" i="6" s="1"/>
  <c r="F397" i="6"/>
  <c r="H397" i="6" s="1"/>
  <c r="J419" i="6" l="1"/>
  <c r="M469" i="6"/>
  <c r="I469" i="6"/>
  <c r="G469" i="6"/>
  <c r="M406" i="6"/>
  <c r="L406" i="6"/>
  <c r="I406" i="6"/>
  <c r="G406" i="6"/>
  <c r="H472" i="6"/>
  <c r="I472" i="6"/>
  <c r="G472" i="6"/>
  <c r="H443" i="6"/>
  <c r="I443" i="6"/>
  <c r="G443" i="6"/>
  <c r="J427" i="6"/>
  <c r="K427" i="6"/>
  <c r="I427" i="6"/>
  <c r="H427" i="6"/>
  <c r="J446" i="6"/>
  <c r="K446" i="6"/>
  <c r="I446" i="6"/>
  <c r="H446" i="6"/>
  <c r="M488" i="6"/>
  <c r="I488" i="6"/>
  <c r="G488" i="6"/>
  <c r="M496" i="6"/>
  <c r="G496" i="6"/>
  <c r="G398" i="6"/>
  <c r="I398" i="6"/>
  <c r="L398" i="6"/>
  <c r="G397" i="6"/>
  <c r="H419" i="6"/>
  <c r="I397" i="6"/>
  <c r="I419" i="6"/>
  <c r="K397" i="6"/>
  <c r="K419" i="6"/>
  <c r="K404" i="6"/>
  <c r="J404" i="6"/>
  <c r="I404" i="6"/>
  <c r="H404" i="6"/>
  <c r="G404" i="6"/>
  <c r="M404" i="6"/>
  <c r="L404" i="6"/>
  <c r="L426" i="6"/>
  <c r="K426" i="6"/>
  <c r="J426" i="6"/>
  <c r="I426" i="6"/>
  <c r="H426" i="6"/>
  <c r="G426" i="6"/>
  <c r="M426" i="6"/>
  <c r="G444" i="6"/>
  <c r="M444" i="6"/>
  <c r="L444" i="6"/>
  <c r="K444" i="6"/>
  <c r="J444" i="6"/>
  <c r="I444" i="6"/>
  <c r="H444" i="6"/>
  <c r="L466" i="6"/>
  <c r="K466" i="6"/>
  <c r="J466" i="6"/>
  <c r="I466" i="6"/>
  <c r="H466" i="6"/>
  <c r="G466" i="6"/>
  <c r="M466" i="6"/>
  <c r="L474" i="6"/>
  <c r="K474" i="6"/>
  <c r="J474" i="6"/>
  <c r="I474" i="6"/>
  <c r="H474" i="6"/>
  <c r="G474" i="6"/>
  <c r="M474" i="6"/>
  <c r="I487" i="6"/>
  <c r="H487" i="6"/>
  <c r="G487" i="6"/>
  <c r="M487" i="6"/>
  <c r="L487" i="6"/>
  <c r="K487" i="6"/>
  <c r="J487" i="6"/>
  <c r="I495" i="6"/>
  <c r="H495" i="6"/>
  <c r="G495" i="6"/>
  <c r="M495" i="6"/>
  <c r="L495" i="6"/>
  <c r="K495" i="6"/>
  <c r="J495" i="6"/>
  <c r="I405" i="6"/>
  <c r="H405" i="6"/>
  <c r="G405" i="6"/>
  <c r="M405" i="6"/>
  <c r="L405" i="6"/>
  <c r="K405" i="6"/>
  <c r="J405" i="6"/>
  <c r="L445" i="6"/>
  <c r="K445" i="6"/>
  <c r="J445" i="6"/>
  <c r="I445" i="6"/>
  <c r="H445" i="6"/>
  <c r="G445" i="6"/>
  <c r="M445" i="6"/>
  <c r="K467" i="6"/>
  <c r="J467" i="6"/>
  <c r="I467" i="6"/>
  <c r="H467" i="6"/>
  <c r="G467" i="6"/>
  <c r="M467" i="6"/>
  <c r="L467" i="6"/>
  <c r="I420" i="6"/>
  <c r="H420" i="6"/>
  <c r="G420" i="6"/>
  <c r="M420" i="6"/>
  <c r="L420" i="6"/>
  <c r="K420" i="6"/>
  <c r="J420" i="6"/>
  <c r="I428" i="6"/>
  <c r="H428" i="6"/>
  <c r="G428" i="6"/>
  <c r="M428" i="6"/>
  <c r="L428" i="6"/>
  <c r="K428" i="6"/>
  <c r="J428" i="6"/>
  <c r="I468" i="6"/>
  <c r="H468" i="6"/>
  <c r="G468" i="6"/>
  <c r="M468" i="6"/>
  <c r="L468" i="6"/>
  <c r="K468" i="6"/>
  <c r="J468" i="6"/>
  <c r="L489" i="6"/>
  <c r="K489" i="6"/>
  <c r="J489" i="6"/>
  <c r="I489" i="6"/>
  <c r="H489" i="6"/>
  <c r="G489" i="6"/>
  <c r="M489" i="6"/>
  <c r="L399" i="6"/>
  <c r="K399" i="6"/>
  <c r="J399" i="6"/>
  <c r="I399" i="6"/>
  <c r="H399" i="6"/>
  <c r="G399" i="6"/>
  <c r="M399" i="6"/>
  <c r="G421" i="6"/>
  <c r="M421" i="6"/>
  <c r="L421" i="6"/>
  <c r="K421" i="6"/>
  <c r="J421" i="6"/>
  <c r="I421" i="6"/>
  <c r="H421" i="6"/>
  <c r="I447" i="6"/>
  <c r="H447" i="6"/>
  <c r="G447" i="6"/>
  <c r="M447" i="6"/>
  <c r="L447" i="6"/>
  <c r="K447" i="6"/>
  <c r="J447" i="6"/>
  <c r="K490" i="6"/>
  <c r="J490" i="6"/>
  <c r="I490" i="6"/>
  <c r="H490" i="6"/>
  <c r="G490" i="6"/>
  <c r="M490" i="6"/>
  <c r="L490" i="6"/>
  <c r="K400" i="6"/>
  <c r="J400" i="6"/>
  <c r="I400" i="6"/>
  <c r="H400" i="6"/>
  <c r="G400" i="6"/>
  <c r="M400" i="6"/>
  <c r="L400" i="6"/>
  <c r="L422" i="6"/>
  <c r="K422" i="6"/>
  <c r="J422" i="6"/>
  <c r="I422" i="6"/>
  <c r="H422" i="6"/>
  <c r="G422" i="6"/>
  <c r="M422" i="6"/>
  <c r="G448" i="6"/>
  <c r="M448" i="6"/>
  <c r="L448" i="6"/>
  <c r="K448" i="6"/>
  <c r="J448" i="6"/>
  <c r="I448" i="6"/>
  <c r="H448" i="6"/>
  <c r="L470" i="6"/>
  <c r="K470" i="6"/>
  <c r="J470" i="6"/>
  <c r="I470" i="6"/>
  <c r="H470" i="6"/>
  <c r="G470" i="6"/>
  <c r="M470" i="6"/>
  <c r="I491" i="6"/>
  <c r="H491" i="6"/>
  <c r="G491" i="6"/>
  <c r="M491" i="6"/>
  <c r="L491" i="6"/>
  <c r="K491" i="6"/>
  <c r="J491" i="6"/>
  <c r="I401" i="6"/>
  <c r="H401" i="6"/>
  <c r="G401" i="6"/>
  <c r="M401" i="6"/>
  <c r="L401" i="6"/>
  <c r="K401" i="6"/>
  <c r="J401" i="6"/>
  <c r="K423" i="6"/>
  <c r="J423" i="6"/>
  <c r="I423" i="6"/>
  <c r="H423" i="6"/>
  <c r="G423" i="6"/>
  <c r="M423" i="6"/>
  <c r="L423" i="6"/>
  <c r="L441" i="6"/>
  <c r="K441" i="6"/>
  <c r="J441" i="6"/>
  <c r="I441" i="6"/>
  <c r="H441" i="6"/>
  <c r="G441" i="6"/>
  <c r="M441" i="6"/>
  <c r="L449" i="6"/>
  <c r="K449" i="6"/>
  <c r="J449" i="6"/>
  <c r="I449" i="6"/>
  <c r="H449" i="6"/>
  <c r="G449" i="6"/>
  <c r="M449" i="6"/>
  <c r="K471" i="6"/>
  <c r="J471" i="6"/>
  <c r="I471" i="6"/>
  <c r="H471" i="6"/>
  <c r="G471" i="6"/>
  <c r="M471" i="6"/>
  <c r="L471" i="6"/>
  <c r="G492" i="6"/>
  <c r="M492" i="6"/>
  <c r="L492" i="6"/>
  <c r="K492" i="6"/>
  <c r="J492" i="6"/>
  <c r="I492" i="6"/>
  <c r="H492" i="6"/>
  <c r="G402" i="6"/>
  <c r="M402" i="6"/>
  <c r="L402" i="6"/>
  <c r="K402" i="6"/>
  <c r="J402" i="6"/>
  <c r="I402" i="6"/>
  <c r="H402" i="6"/>
  <c r="I424" i="6"/>
  <c r="H424" i="6"/>
  <c r="G424" i="6"/>
  <c r="M424" i="6"/>
  <c r="L424" i="6"/>
  <c r="K424" i="6"/>
  <c r="J424" i="6"/>
  <c r="K442" i="6"/>
  <c r="J442" i="6"/>
  <c r="I442" i="6"/>
  <c r="H442" i="6"/>
  <c r="G442" i="6"/>
  <c r="M442" i="6"/>
  <c r="L442" i="6"/>
  <c r="K450" i="6"/>
  <c r="J450" i="6"/>
  <c r="I450" i="6"/>
  <c r="H450" i="6"/>
  <c r="G450" i="6"/>
  <c r="M450" i="6"/>
  <c r="L450" i="6"/>
  <c r="L493" i="6"/>
  <c r="K493" i="6"/>
  <c r="J493" i="6"/>
  <c r="I493" i="6"/>
  <c r="H493" i="6"/>
  <c r="G493" i="6"/>
  <c r="M493" i="6"/>
  <c r="L403" i="6"/>
  <c r="K403" i="6"/>
  <c r="J403" i="6"/>
  <c r="I403" i="6"/>
  <c r="H403" i="6"/>
  <c r="G403" i="6"/>
  <c r="M403" i="6"/>
  <c r="G425" i="6"/>
  <c r="M425" i="6"/>
  <c r="L425" i="6"/>
  <c r="K425" i="6"/>
  <c r="J425" i="6"/>
  <c r="I425" i="6"/>
  <c r="H425" i="6"/>
  <c r="G465" i="6"/>
  <c r="M465" i="6"/>
  <c r="L465" i="6"/>
  <c r="K465" i="6"/>
  <c r="J465" i="6"/>
  <c r="I465" i="6"/>
  <c r="H465" i="6"/>
  <c r="G473" i="6"/>
  <c r="M473" i="6"/>
  <c r="L473" i="6"/>
  <c r="K473" i="6"/>
  <c r="J473" i="6"/>
  <c r="I473" i="6"/>
  <c r="H473" i="6"/>
  <c r="K494" i="6"/>
  <c r="J494" i="6"/>
  <c r="I494" i="6"/>
  <c r="H494" i="6"/>
  <c r="G494" i="6"/>
  <c r="M494" i="6"/>
  <c r="L494" i="6"/>
  <c r="J397" i="6"/>
  <c r="H398" i="6"/>
  <c r="H406" i="6"/>
  <c r="L419" i="6"/>
  <c r="L427" i="6"/>
  <c r="J443" i="6"/>
  <c r="L446" i="6"/>
  <c r="H469" i="6"/>
  <c r="J472" i="6"/>
  <c r="H488" i="6"/>
  <c r="H496" i="6"/>
  <c r="K443" i="6"/>
  <c r="K472" i="6"/>
  <c r="I496" i="6"/>
  <c r="L397" i="6"/>
  <c r="J398" i="6"/>
  <c r="J406" i="6"/>
  <c r="M419" i="6"/>
  <c r="M427" i="6"/>
  <c r="L443" i="6"/>
  <c r="M446" i="6"/>
  <c r="J469" i="6"/>
  <c r="L472" i="6"/>
  <c r="J488" i="6"/>
  <c r="J496" i="6"/>
  <c r="K398" i="6"/>
  <c r="K406" i="6"/>
  <c r="G419" i="6"/>
  <c r="G427" i="6"/>
  <c r="G446" i="6"/>
  <c r="K469" i="6"/>
  <c r="K488" i="6"/>
  <c r="K496" i="6"/>
  <c r="M397" i="6"/>
  <c r="M443" i="6"/>
  <c r="L469" i="6"/>
  <c r="M472" i="6"/>
  <c r="L488" i="6"/>
  <c r="L496" i="6"/>
  <c r="N472" i="6" l="1"/>
  <c r="N443" i="6"/>
  <c r="N469" i="6"/>
  <c r="N450" i="6"/>
  <c r="N442" i="6"/>
  <c r="N471" i="6"/>
  <c r="N423" i="6"/>
  <c r="N496" i="6"/>
  <c r="N406" i="6"/>
  <c r="N488" i="6"/>
  <c r="N398" i="6"/>
  <c r="N397" i="6"/>
  <c r="N444" i="6"/>
  <c r="N489" i="6"/>
  <c r="N400" i="6"/>
  <c r="N445" i="6"/>
  <c r="N474" i="6"/>
  <c r="N466" i="6"/>
  <c r="N446" i="6"/>
  <c r="N473" i="6"/>
  <c r="N465" i="6"/>
  <c r="N425" i="6"/>
  <c r="N401" i="6"/>
  <c r="N491" i="6"/>
  <c r="N490" i="6"/>
  <c r="N426" i="6"/>
  <c r="N402" i="6"/>
  <c r="N492" i="6"/>
  <c r="N467" i="6"/>
  <c r="N447" i="6"/>
  <c r="N427" i="6"/>
  <c r="N493" i="6"/>
  <c r="N449" i="6"/>
  <c r="N403" i="6"/>
  <c r="N448" i="6"/>
  <c r="N419" i="6"/>
  <c r="N441" i="6"/>
  <c r="N468" i="6"/>
  <c r="N428" i="6"/>
  <c r="N420" i="6"/>
  <c r="N405" i="6"/>
  <c r="N495" i="6"/>
  <c r="N487" i="6"/>
  <c r="N404" i="6"/>
  <c r="N494" i="6"/>
  <c r="N470" i="6"/>
  <c r="N422" i="6"/>
  <c r="N421" i="6"/>
  <c r="N399" i="6"/>
  <c r="N424" i="6"/>
  <c r="G112" i="26" l="1"/>
  <c r="F112" i="26"/>
  <c r="N598" i="6" l="1"/>
  <c r="F608" i="6" s="1"/>
  <c r="L608" i="6" s="1"/>
  <c r="N597" i="6"/>
  <c r="F607" i="6" s="1"/>
  <c r="N596" i="6"/>
  <c r="F606" i="6" s="1"/>
  <c r="H606" i="6" s="1"/>
  <c r="N595" i="6"/>
  <c r="F605" i="6" s="1"/>
  <c r="N594" i="6"/>
  <c r="F604" i="6" s="1"/>
  <c r="L604" i="6" s="1"/>
  <c r="N593" i="6"/>
  <c r="F603" i="6" s="1"/>
  <c r="N592" i="6"/>
  <c r="F602" i="6" s="1"/>
  <c r="H602" i="6" s="1"/>
  <c r="N591" i="6"/>
  <c r="F601" i="6" s="1"/>
  <c r="N590" i="6"/>
  <c r="F600" i="6" s="1"/>
  <c r="M600" i="6" s="1"/>
  <c r="N589" i="6"/>
  <c r="F599" i="6" s="1"/>
  <c r="N576" i="6"/>
  <c r="F586" i="6" s="1"/>
  <c r="K586" i="6" s="1"/>
  <c r="N575" i="6"/>
  <c r="F585" i="6" s="1"/>
  <c r="M585" i="6" s="1"/>
  <c r="N574" i="6"/>
  <c r="F584" i="6" s="1"/>
  <c r="N573" i="6"/>
  <c r="F583" i="6" s="1"/>
  <c r="I583" i="6" s="1"/>
  <c r="N572" i="6"/>
  <c r="F582" i="6" s="1"/>
  <c r="K582" i="6" s="1"/>
  <c r="N571" i="6"/>
  <c r="F581" i="6" s="1"/>
  <c r="M581" i="6" s="1"/>
  <c r="N570" i="6"/>
  <c r="F580" i="6" s="1"/>
  <c r="N569" i="6"/>
  <c r="F579" i="6" s="1"/>
  <c r="I579" i="6" s="1"/>
  <c r="N568" i="6"/>
  <c r="F578" i="6" s="1"/>
  <c r="K578" i="6" s="1"/>
  <c r="N567" i="6"/>
  <c r="F577" i="6" s="1"/>
  <c r="M577" i="6" s="1"/>
  <c r="N553" i="6"/>
  <c r="F563" i="6" s="1"/>
  <c r="H563" i="6" s="1"/>
  <c r="N552" i="6"/>
  <c r="F562" i="6" s="1"/>
  <c r="N551" i="6"/>
  <c r="F561" i="6" s="1"/>
  <c r="H561" i="6" s="1"/>
  <c r="N550" i="6"/>
  <c r="F560" i="6" s="1"/>
  <c r="N549" i="6"/>
  <c r="F559" i="6" s="1"/>
  <c r="H559" i="6" s="1"/>
  <c r="N548" i="6"/>
  <c r="F558" i="6" s="1"/>
  <c r="N547" i="6"/>
  <c r="F557" i="6" s="1"/>
  <c r="H557" i="6" s="1"/>
  <c r="N546" i="6"/>
  <c r="F556" i="6" s="1"/>
  <c r="N545" i="6"/>
  <c r="F555" i="6" s="1"/>
  <c r="L555" i="6" s="1"/>
  <c r="N544" i="6"/>
  <c r="F554" i="6" s="1"/>
  <c r="N531" i="6"/>
  <c r="F541" i="6" s="1"/>
  <c r="N530" i="6"/>
  <c r="F540" i="6" s="1"/>
  <c r="M540" i="6" s="1"/>
  <c r="N529" i="6"/>
  <c r="F539" i="6" s="1"/>
  <c r="N528" i="6"/>
  <c r="F538" i="6" s="1"/>
  <c r="I538" i="6" s="1"/>
  <c r="N527" i="6"/>
  <c r="F537" i="6" s="1"/>
  <c r="N526" i="6"/>
  <c r="F536" i="6" s="1"/>
  <c r="N525" i="6"/>
  <c r="F535" i="6" s="1"/>
  <c r="L535" i="6" s="1"/>
  <c r="N524" i="6"/>
  <c r="F534" i="6" s="1"/>
  <c r="N523" i="6"/>
  <c r="F533" i="6" s="1"/>
  <c r="N522" i="6"/>
  <c r="F532" i="6" s="1"/>
  <c r="N509" i="6"/>
  <c r="F519" i="6" s="1"/>
  <c r="N508" i="6"/>
  <c r="F518" i="6" s="1"/>
  <c r="N507" i="6"/>
  <c r="F517" i="6" s="1"/>
  <c r="N506" i="6"/>
  <c r="F516" i="6" s="1"/>
  <c r="N505" i="6"/>
  <c r="F515" i="6" s="1"/>
  <c r="N504" i="6"/>
  <c r="F514" i="6" s="1"/>
  <c r="N503" i="6"/>
  <c r="F513" i="6" s="1"/>
  <c r="N502" i="6"/>
  <c r="F512" i="6" s="1"/>
  <c r="N501" i="6"/>
  <c r="F511" i="6" s="1"/>
  <c r="N500" i="6"/>
  <c r="F510" i="6" s="1"/>
  <c r="I577" i="6" l="1"/>
  <c r="I581" i="6"/>
  <c r="L563" i="6"/>
  <c r="H581" i="6"/>
  <c r="I585" i="6"/>
  <c r="M563" i="6"/>
  <c r="H585" i="6"/>
  <c r="H511" i="6"/>
  <c r="M511" i="6"/>
  <c r="L511" i="6"/>
  <c r="I511" i="6"/>
  <c r="H515" i="6"/>
  <c r="M515" i="6"/>
  <c r="L515" i="6"/>
  <c r="I515" i="6"/>
  <c r="M519" i="6"/>
  <c r="L519" i="6"/>
  <c r="I519" i="6"/>
  <c r="H519" i="6"/>
  <c r="G539" i="6"/>
  <c r="K539" i="6"/>
  <c r="J539" i="6"/>
  <c r="K554" i="6"/>
  <c r="G554" i="6"/>
  <c r="K558" i="6"/>
  <c r="G558" i="6"/>
  <c r="K562" i="6"/>
  <c r="G562" i="6"/>
  <c r="K599" i="6"/>
  <c r="G599" i="6"/>
  <c r="K603" i="6"/>
  <c r="G603" i="6"/>
  <c r="J607" i="6"/>
  <c r="L510" i="6"/>
  <c r="K510" i="6"/>
  <c r="G510" i="6"/>
  <c r="L514" i="6"/>
  <c r="K514" i="6"/>
  <c r="G514" i="6"/>
  <c r="G580" i="6"/>
  <c r="J580" i="6"/>
  <c r="K580" i="6"/>
  <c r="G584" i="6"/>
  <c r="J584" i="6"/>
  <c r="K584" i="6"/>
  <c r="K535" i="6"/>
  <c r="M555" i="6"/>
  <c r="L559" i="6"/>
  <c r="G578" i="6"/>
  <c r="G582" i="6"/>
  <c r="G586" i="6"/>
  <c r="L538" i="6"/>
  <c r="M559" i="6"/>
  <c r="H577" i="6"/>
  <c r="M579" i="6"/>
  <c r="M583" i="6"/>
  <c r="H600" i="6"/>
  <c r="M538" i="6"/>
  <c r="H555" i="6"/>
  <c r="L600" i="6"/>
  <c r="H604" i="6"/>
  <c r="H608" i="6"/>
  <c r="G535" i="6"/>
  <c r="J513" i="6"/>
  <c r="M513" i="6"/>
  <c r="I513" i="6"/>
  <c r="L513" i="6"/>
  <c r="H513" i="6"/>
  <c r="K513" i="6"/>
  <c r="G513" i="6"/>
  <c r="J517" i="6"/>
  <c r="M517" i="6"/>
  <c r="I517" i="6"/>
  <c r="L517" i="6"/>
  <c r="H517" i="6"/>
  <c r="K517" i="6"/>
  <c r="G517" i="6"/>
  <c r="J532" i="6"/>
  <c r="M532" i="6"/>
  <c r="I532" i="6"/>
  <c r="L532" i="6"/>
  <c r="H532" i="6"/>
  <c r="K532" i="6"/>
  <c r="G532" i="6"/>
  <c r="J536" i="6"/>
  <c r="M536" i="6"/>
  <c r="I536" i="6"/>
  <c r="L536" i="6"/>
  <c r="H536" i="6"/>
  <c r="K536" i="6"/>
  <c r="G536" i="6"/>
  <c r="M556" i="6"/>
  <c r="I556" i="6"/>
  <c r="L556" i="6"/>
  <c r="H556" i="6"/>
  <c r="K556" i="6"/>
  <c r="J556" i="6"/>
  <c r="G556" i="6"/>
  <c r="M560" i="6"/>
  <c r="I560" i="6"/>
  <c r="L560" i="6"/>
  <c r="H560" i="6"/>
  <c r="K560" i="6"/>
  <c r="J560" i="6"/>
  <c r="G560" i="6"/>
  <c r="L518" i="6"/>
  <c r="H518" i="6"/>
  <c r="K518" i="6"/>
  <c r="G518" i="6"/>
  <c r="J518" i="6"/>
  <c r="M518" i="6"/>
  <c r="I518" i="6"/>
  <c r="L533" i="6"/>
  <c r="H533" i="6"/>
  <c r="K533" i="6"/>
  <c r="G533" i="6"/>
  <c r="J533" i="6"/>
  <c r="M533" i="6"/>
  <c r="I533" i="6"/>
  <c r="L537" i="6"/>
  <c r="H537" i="6"/>
  <c r="K537" i="6"/>
  <c r="G537" i="6"/>
  <c r="J537" i="6"/>
  <c r="M537" i="6"/>
  <c r="I537" i="6"/>
  <c r="M541" i="6"/>
  <c r="I541" i="6"/>
  <c r="L541" i="6"/>
  <c r="H541" i="6"/>
  <c r="J541" i="6"/>
  <c r="G541" i="6"/>
  <c r="K541" i="6"/>
  <c r="J534" i="6"/>
  <c r="M534" i="6"/>
  <c r="I534" i="6"/>
  <c r="L534" i="6"/>
  <c r="H534" i="6"/>
  <c r="K534" i="6"/>
  <c r="G534" i="6"/>
  <c r="L512" i="6"/>
  <c r="H512" i="6"/>
  <c r="K512" i="6"/>
  <c r="G512" i="6"/>
  <c r="J512" i="6"/>
  <c r="M512" i="6"/>
  <c r="I512" i="6"/>
  <c r="L516" i="6"/>
  <c r="H516" i="6"/>
  <c r="K516" i="6"/>
  <c r="G516" i="6"/>
  <c r="J516" i="6"/>
  <c r="M516" i="6"/>
  <c r="I516" i="6"/>
  <c r="M601" i="6"/>
  <c r="I601" i="6"/>
  <c r="L601" i="6"/>
  <c r="H601" i="6"/>
  <c r="K601" i="6"/>
  <c r="J601" i="6"/>
  <c r="G601" i="6"/>
  <c r="M605" i="6"/>
  <c r="I605" i="6"/>
  <c r="L605" i="6"/>
  <c r="H605" i="6"/>
  <c r="K605" i="6"/>
  <c r="G605" i="6"/>
  <c r="J605" i="6"/>
  <c r="I510" i="6"/>
  <c r="M510" i="6"/>
  <c r="G511" i="6"/>
  <c r="K511" i="6"/>
  <c r="I514" i="6"/>
  <c r="M514" i="6"/>
  <c r="G515" i="6"/>
  <c r="K515" i="6"/>
  <c r="G519" i="6"/>
  <c r="K519" i="6"/>
  <c r="I535" i="6"/>
  <c r="M535" i="6"/>
  <c r="K555" i="6"/>
  <c r="G555" i="6"/>
  <c r="J555" i="6"/>
  <c r="K559" i="6"/>
  <c r="G559" i="6"/>
  <c r="J559" i="6"/>
  <c r="K563" i="6"/>
  <c r="G563" i="6"/>
  <c r="J563" i="6"/>
  <c r="I555" i="6"/>
  <c r="M557" i="6"/>
  <c r="I559" i="6"/>
  <c r="M561" i="6"/>
  <c r="I563" i="6"/>
  <c r="K600" i="6"/>
  <c r="G600" i="6"/>
  <c r="J600" i="6"/>
  <c r="K604" i="6"/>
  <c r="G604" i="6"/>
  <c r="J604" i="6"/>
  <c r="M604" i="6"/>
  <c r="K608" i="6"/>
  <c r="G608" i="6"/>
  <c r="J608" i="6"/>
  <c r="M608" i="6"/>
  <c r="I608" i="6"/>
  <c r="I600" i="6"/>
  <c r="M602" i="6"/>
  <c r="I604" i="6"/>
  <c r="J510" i="6"/>
  <c r="J514" i="6"/>
  <c r="K540" i="6"/>
  <c r="G540" i="6"/>
  <c r="J540" i="6"/>
  <c r="J535" i="6"/>
  <c r="H540" i="6"/>
  <c r="M554" i="6"/>
  <c r="I554" i="6"/>
  <c r="L554" i="6"/>
  <c r="H554" i="6"/>
  <c r="M558" i="6"/>
  <c r="I558" i="6"/>
  <c r="L558" i="6"/>
  <c r="H558" i="6"/>
  <c r="M562" i="6"/>
  <c r="I562" i="6"/>
  <c r="L562" i="6"/>
  <c r="H562" i="6"/>
  <c r="K579" i="6"/>
  <c r="G579" i="6"/>
  <c r="J579" i="6"/>
  <c r="K583" i="6"/>
  <c r="G583" i="6"/>
  <c r="J583" i="6"/>
  <c r="M578" i="6"/>
  <c r="I578" i="6"/>
  <c r="L578" i="6"/>
  <c r="H578" i="6"/>
  <c r="L579" i="6"/>
  <c r="M582" i="6"/>
  <c r="I582" i="6"/>
  <c r="L582" i="6"/>
  <c r="H582" i="6"/>
  <c r="L583" i="6"/>
  <c r="M586" i="6"/>
  <c r="I586" i="6"/>
  <c r="L586" i="6"/>
  <c r="H586" i="6"/>
  <c r="M599" i="6"/>
  <c r="I599" i="6"/>
  <c r="L599" i="6"/>
  <c r="H599" i="6"/>
  <c r="M603" i="6"/>
  <c r="I603" i="6"/>
  <c r="L603" i="6"/>
  <c r="H603" i="6"/>
  <c r="I540" i="6"/>
  <c r="K557" i="6"/>
  <c r="G557" i="6"/>
  <c r="J557" i="6"/>
  <c r="K561" i="6"/>
  <c r="G561" i="6"/>
  <c r="J561" i="6"/>
  <c r="I557" i="6"/>
  <c r="I561" i="6"/>
  <c r="K602" i="6"/>
  <c r="G602" i="6"/>
  <c r="J602" i="6"/>
  <c r="K606" i="6"/>
  <c r="G606" i="6"/>
  <c r="J606" i="6"/>
  <c r="M606" i="6"/>
  <c r="I606" i="6"/>
  <c r="I602" i="6"/>
  <c r="L606" i="6"/>
  <c r="H510" i="6"/>
  <c r="J511" i="6"/>
  <c r="H514" i="6"/>
  <c r="J515" i="6"/>
  <c r="J519" i="6"/>
  <c r="K538" i="6"/>
  <c r="G538" i="6"/>
  <c r="J538" i="6"/>
  <c r="H535" i="6"/>
  <c r="H538" i="6"/>
  <c r="M539" i="6"/>
  <c r="I539" i="6"/>
  <c r="L539" i="6"/>
  <c r="H539" i="6"/>
  <c r="L540" i="6"/>
  <c r="J554" i="6"/>
  <c r="L557" i="6"/>
  <c r="J558" i="6"/>
  <c r="L561" i="6"/>
  <c r="J562" i="6"/>
  <c r="K577" i="6"/>
  <c r="G577" i="6"/>
  <c r="J577" i="6"/>
  <c r="K581" i="6"/>
  <c r="G581" i="6"/>
  <c r="J581" i="6"/>
  <c r="K585" i="6"/>
  <c r="G585" i="6"/>
  <c r="J585" i="6"/>
  <c r="L577" i="6"/>
  <c r="J578" i="6"/>
  <c r="H579" i="6"/>
  <c r="M580" i="6"/>
  <c r="I580" i="6"/>
  <c r="L580" i="6"/>
  <c r="H580" i="6"/>
  <c r="L581" i="6"/>
  <c r="J582" i="6"/>
  <c r="H583" i="6"/>
  <c r="M584" i="6"/>
  <c r="I584" i="6"/>
  <c r="L584" i="6"/>
  <c r="H584" i="6"/>
  <c r="L585" i="6"/>
  <c r="J586" i="6"/>
  <c r="J599" i="6"/>
  <c r="L602" i="6"/>
  <c r="J603" i="6"/>
  <c r="M607" i="6"/>
  <c r="I607" i="6"/>
  <c r="L607" i="6"/>
  <c r="H607" i="6"/>
  <c r="K607" i="6"/>
  <c r="G607" i="6"/>
  <c r="N601" i="6" l="1"/>
  <c r="N584" i="6"/>
  <c r="N535" i="6"/>
  <c r="N532" i="6"/>
  <c r="N510" i="6"/>
  <c r="N514" i="6"/>
  <c r="N536" i="6"/>
  <c r="N556" i="6"/>
  <c r="N607" i="6"/>
  <c r="N539" i="6"/>
  <c r="N560" i="6"/>
  <c r="N580" i="6"/>
  <c r="N562" i="6"/>
  <c r="N603" i="6"/>
  <c r="N582" i="6"/>
  <c r="N558" i="6"/>
  <c r="N599" i="6"/>
  <c r="N554" i="6"/>
  <c r="N586" i="6"/>
  <c r="N578" i="6"/>
  <c r="N538" i="6"/>
  <c r="N563" i="6"/>
  <c r="N559" i="6"/>
  <c r="N555" i="6"/>
  <c r="N605" i="6"/>
  <c r="N534" i="6"/>
  <c r="N541" i="6"/>
  <c r="N517" i="6"/>
  <c r="N513" i="6"/>
  <c r="N606" i="6"/>
  <c r="N602" i="6"/>
  <c r="N540" i="6"/>
  <c r="N519" i="6"/>
  <c r="N516" i="6"/>
  <c r="N512" i="6"/>
  <c r="N608" i="6"/>
  <c r="N537" i="6"/>
  <c r="N533" i="6"/>
  <c r="N518" i="6"/>
  <c r="N585" i="6"/>
  <c r="N581" i="6"/>
  <c r="N577" i="6"/>
  <c r="N561" i="6"/>
  <c r="N557" i="6"/>
  <c r="N583" i="6"/>
  <c r="N579" i="6"/>
  <c r="N604" i="6"/>
  <c r="N600" i="6"/>
  <c r="N515" i="6"/>
  <c r="N511" i="6"/>
  <c r="J152" i="6" l="1"/>
  <c r="J165" i="6" s="1"/>
  <c r="I152" i="6"/>
  <c r="I165" i="6" s="1"/>
  <c r="H152" i="6"/>
  <c r="H165" i="6" s="1"/>
  <c r="G152" i="6"/>
  <c r="G165" i="6" s="1"/>
  <c r="E642" i="26" l="1"/>
  <c r="J673" i="26" s="1"/>
  <c r="E664" i="26"/>
  <c r="E702" i="26"/>
  <c r="E721" i="26"/>
  <c r="E740" i="26"/>
  <c r="E762" i="26"/>
  <c r="E782" i="26"/>
  <c r="E802" i="26"/>
  <c r="E822" i="26"/>
  <c r="E842" i="26"/>
  <c r="E862" i="26"/>
  <c r="E882" i="26"/>
  <c r="J872" i="26" s="1"/>
  <c r="E901" i="26"/>
  <c r="E918" i="26"/>
  <c r="F342" i="26"/>
  <c r="F343" i="26"/>
  <c r="F344" i="26"/>
  <c r="F345" i="26"/>
  <c r="F346" i="26"/>
  <c r="F347" i="26"/>
  <c r="F348" i="26"/>
  <c r="F349" i="26"/>
  <c r="F350" i="26"/>
  <c r="F351" i="26"/>
  <c r="F352" i="26"/>
  <c r="F353" i="26"/>
  <c r="F370" i="26"/>
  <c r="F371" i="26"/>
  <c r="F372" i="26"/>
  <c r="F373" i="26"/>
  <c r="F374" i="26"/>
  <c r="F375" i="26"/>
  <c r="F376" i="26"/>
  <c r="F377" i="26"/>
  <c r="F378" i="26"/>
  <c r="F379" i="26"/>
  <c r="F380" i="26"/>
  <c r="F381" i="26"/>
  <c r="F396" i="26"/>
  <c r="F397" i="26"/>
  <c r="F398" i="26"/>
  <c r="F399" i="26"/>
  <c r="F400" i="26"/>
  <c r="F401" i="26"/>
  <c r="F402" i="26"/>
  <c r="F403" i="26"/>
  <c r="F404" i="26"/>
  <c r="F405" i="26"/>
  <c r="F406" i="26"/>
  <c r="F407" i="26"/>
  <c r="F424" i="26"/>
  <c r="F425" i="26"/>
  <c r="F426" i="26"/>
  <c r="F427" i="26"/>
  <c r="F428" i="26"/>
  <c r="F429" i="26"/>
  <c r="F430" i="26"/>
  <c r="F431" i="26"/>
  <c r="F432" i="26"/>
  <c r="F433" i="26"/>
  <c r="F434" i="26"/>
  <c r="F435" i="26"/>
  <c r="F450" i="26"/>
  <c r="F451" i="26"/>
  <c r="F452" i="26"/>
  <c r="F453" i="26"/>
  <c r="F454" i="26"/>
  <c r="F455" i="26"/>
  <c r="F456" i="26"/>
  <c r="F457" i="26"/>
  <c r="F458" i="26"/>
  <c r="F459" i="26"/>
  <c r="F460" i="26"/>
  <c r="F461" i="26"/>
  <c r="F478" i="26"/>
  <c r="F479" i="26"/>
  <c r="F480" i="26"/>
  <c r="F481" i="26"/>
  <c r="F482" i="26"/>
  <c r="F483" i="26"/>
  <c r="F484" i="26"/>
  <c r="F485" i="26"/>
  <c r="F486" i="26"/>
  <c r="F487" i="26"/>
  <c r="F488" i="26"/>
  <c r="F489" i="26"/>
  <c r="F504" i="26"/>
  <c r="F505" i="26"/>
  <c r="F506" i="26"/>
  <c r="F507" i="26"/>
  <c r="F508" i="26"/>
  <c r="F509" i="26"/>
  <c r="F510" i="26"/>
  <c r="F511" i="26"/>
  <c r="F512" i="26"/>
  <c r="F513" i="26"/>
  <c r="F514" i="26"/>
  <c r="F515" i="26"/>
  <c r="F532" i="26"/>
  <c r="F533" i="26"/>
  <c r="F534" i="26"/>
  <c r="F535" i="26"/>
  <c r="F536" i="26"/>
  <c r="F537" i="26"/>
  <c r="F538" i="26"/>
  <c r="F539" i="26"/>
  <c r="F540" i="26"/>
  <c r="F541" i="26"/>
  <c r="F542" i="26"/>
  <c r="F543" i="26"/>
  <c r="F558" i="26"/>
  <c r="F559" i="26"/>
  <c r="F560" i="26"/>
  <c r="F561" i="26"/>
  <c r="F562" i="26"/>
  <c r="F563" i="26"/>
  <c r="F564" i="26"/>
  <c r="F565" i="26"/>
  <c r="F566" i="26"/>
  <c r="F567" i="26"/>
  <c r="F568" i="26"/>
  <c r="F569" i="26"/>
  <c r="F586" i="26"/>
  <c r="F587" i="26"/>
  <c r="F588" i="26"/>
  <c r="F589" i="26"/>
  <c r="F590" i="26"/>
  <c r="F591" i="26"/>
  <c r="F592" i="26"/>
  <c r="F593" i="26"/>
  <c r="F594" i="26"/>
  <c r="F595" i="26"/>
  <c r="F596" i="26"/>
  <c r="F597" i="26"/>
  <c r="J652" i="26" l="1"/>
  <c r="J631" i="26"/>
  <c r="J681" i="26" l="1"/>
  <c r="J677" i="26"/>
  <c r="J680" i="26"/>
  <c r="J676" i="26"/>
  <c r="J679" i="26"/>
  <c r="J675" i="26"/>
  <c r="J678" i="26"/>
  <c r="J674" i="26"/>
  <c r="J682" i="26" s="1"/>
  <c r="J661" i="26"/>
  <c r="J639" i="26"/>
  <c r="J638" i="26"/>
  <c r="J662" i="26"/>
  <c r="J657" i="26"/>
  <c r="J653" i="26"/>
  <c r="J659" i="26"/>
  <c r="J663" i="26"/>
  <c r="J654" i="26"/>
  <c r="J660" i="26"/>
  <c r="J656" i="26"/>
  <c r="J655" i="26"/>
  <c r="J658" i="26"/>
  <c r="J633" i="26"/>
  <c r="J640" i="26"/>
  <c r="J636" i="26"/>
  <c r="J634" i="26"/>
  <c r="J641" i="26"/>
  <c r="J637" i="26"/>
  <c r="J635" i="26"/>
  <c r="J632" i="26"/>
  <c r="F721" i="26"/>
  <c r="G721" i="26"/>
  <c r="H721" i="26"/>
  <c r="I721" i="26"/>
  <c r="E622" i="26"/>
  <c r="F622" i="26"/>
  <c r="G622" i="26"/>
  <c r="H622" i="26"/>
  <c r="I622" i="26"/>
  <c r="E147" i="26"/>
  <c r="F147" i="26"/>
  <c r="G147" i="26"/>
  <c r="H147" i="26"/>
  <c r="I147" i="26"/>
  <c r="S244" i="6" l="1"/>
  <c r="R244" i="6"/>
  <c r="Q244" i="6"/>
  <c r="P244" i="6"/>
  <c r="O244" i="6"/>
  <c r="R133" i="6"/>
  <c r="Q133" i="6"/>
  <c r="P133" i="6"/>
  <c r="O133" i="6"/>
  <c r="G529" i="7"/>
  <c r="H529" i="7"/>
  <c r="I529" i="7"/>
  <c r="J529" i="7"/>
  <c r="K529" i="7"/>
  <c r="N318" i="6" l="1"/>
  <c r="N319" i="6"/>
  <c r="N320" i="6"/>
  <c r="N321" i="6"/>
  <c r="N322" i="6"/>
  <c r="N323" i="6"/>
  <c r="N324" i="6"/>
  <c r="N325" i="6"/>
  <c r="N282" i="6"/>
  <c r="N283" i="6"/>
  <c r="E244" i="6"/>
  <c r="F244" i="6"/>
  <c r="G244" i="6"/>
  <c r="H244" i="6"/>
  <c r="I244" i="6"/>
  <c r="D67" i="1"/>
  <c r="E67" i="1"/>
  <c r="F67" i="1"/>
  <c r="G67" i="1"/>
  <c r="H67" i="1"/>
  <c r="F199" i="6" l="1"/>
  <c r="F198" i="6"/>
  <c r="F196" i="6"/>
  <c r="F195" i="6"/>
  <c r="F194" i="6"/>
  <c r="F193" i="6"/>
  <c r="F184" i="6"/>
  <c r="D133" i="6"/>
  <c r="J686" i="6"/>
  <c r="I686" i="6"/>
  <c r="H686" i="6"/>
  <c r="G686" i="6"/>
  <c r="F686" i="6"/>
  <c r="J672" i="6"/>
  <c r="I672" i="6"/>
  <c r="H672" i="6"/>
  <c r="G672" i="6"/>
  <c r="F672" i="6"/>
  <c r="J652" i="6"/>
  <c r="I652" i="6"/>
  <c r="H652" i="6"/>
  <c r="G652" i="6"/>
  <c r="F652" i="6"/>
  <c r="F293" i="6"/>
  <c r="F292" i="6"/>
  <c r="F290" i="6"/>
  <c r="F287" i="6"/>
  <c r="F286" i="6"/>
  <c r="F285" i="6"/>
  <c r="F284" i="6"/>
  <c r="F315" i="6"/>
  <c r="F314" i="6"/>
  <c r="F313" i="6"/>
  <c r="F312" i="6"/>
  <c r="F310" i="6"/>
  <c r="F309" i="6"/>
  <c r="F308" i="6"/>
  <c r="F306" i="6"/>
  <c r="N327" i="6"/>
  <c r="F337" i="6" s="1"/>
  <c r="N326" i="6"/>
  <c r="F336" i="6" s="1"/>
  <c r="F335" i="6"/>
  <c r="F334" i="6"/>
  <c r="F333" i="6"/>
  <c r="F332" i="6"/>
  <c r="F331" i="6"/>
  <c r="F330" i="6"/>
  <c r="F329" i="6"/>
  <c r="F328" i="6"/>
  <c r="N372" i="6"/>
  <c r="F382" i="6" s="1"/>
  <c r="N371" i="6"/>
  <c r="F381" i="6" s="1"/>
  <c r="N370" i="6"/>
  <c r="F380" i="6" s="1"/>
  <c r="N369" i="6"/>
  <c r="F379" i="6" s="1"/>
  <c r="N368" i="6"/>
  <c r="F378" i="6" s="1"/>
  <c r="N367" i="6"/>
  <c r="F377" i="6" s="1"/>
  <c r="N366" i="6"/>
  <c r="F376" i="6" s="1"/>
  <c r="N365" i="6"/>
  <c r="F375" i="6" s="1"/>
  <c r="N364" i="6"/>
  <c r="F374" i="6" s="1"/>
  <c r="N363" i="6"/>
  <c r="F373" i="6" s="1"/>
  <c r="N350" i="6"/>
  <c r="F360" i="6" s="1"/>
  <c r="N349" i="6"/>
  <c r="F359" i="6" s="1"/>
  <c r="N348" i="6"/>
  <c r="F358" i="6" s="1"/>
  <c r="N347" i="6"/>
  <c r="F357" i="6" s="1"/>
  <c r="N346" i="6"/>
  <c r="F356" i="6" s="1"/>
  <c r="N345" i="6"/>
  <c r="F355" i="6" s="1"/>
  <c r="N344" i="6"/>
  <c r="F354" i="6" s="1"/>
  <c r="N343" i="6"/>
  <c r="F353" i="6" s="1"/>
  <c r="N342" i="6"/>
  <c r="F352" i="6" s="1"/>
  <c r="N341" i="6"/>
  <c r="F351" i="6" s="1"/>
  <c r="F307" i="6"/>
  <c r="F311" i="6"/>
  <c r="F291" i="6"/>
  <c r="F288" i="6"/>
  <c r="F289" i="6"/>
  <c r="J196" i="6"/>
  <c r="I196" i="6"/>
  <c r="H196" i="6"/>
  <c r="G196" i="6"/>
  <c r="J195" i="6"/>
  <c r="I195" i="6"/>
  <c r="H195" i="6"/>
  <c r="G195" i="6"/>
  <c r="J194" i="6"/>
  <c r="I194" i="6"/>
  <c r="H194" i="6"/>
  <c r="G194" i="6"/>
  <c r="J193" i="6"/>
  <c r="I193" i="6"/>
  <c r="H193" i="6"/>
  <c r="G193" i="6"/>
  <c r="J164" i="6"/>
  <c r="I164" i="6"/>
  <c r="H164" i="6"/>
  <c r="G164" i="6"/>
  <c r="F164" i="6"/>
  <c r="J162" i="6"/>
  <c r="I162" i="6"/>
  <c r="H162" i="6"/>
  <c r="G162" i="6"/>
  <c r="J161" i="6"/>
  <c r="I161" i="6"/>
  <c r="H161" i="6"/>
  <c r="G161" i="6"/>
  <c r="J160" i="6"/>
  <c r="I160" i="6"/>
  <c r="H160" i="6"/>
  <c r="G160" i="6"/>
  <c r="J159" i="6"/>
  <c r="I159" i="6"/>
  <c r="H159" i="6"/>
  <c r="G159" i="6"/>
  <c r="F162" i="6"/>
  <c r="F161" i="6"/>
  <c r="F160" i="6"/>
  <c r="F159" i="6"/>
  <c r="J352" i="6" l="1"/>
  <c r="J356" i="6"/>
  <c r="J329" i="6"/>
  <c r="J333" i="6"/>
  <c r="J337" i="6"/>
  <c r="J285" i="6"/>
  <c r="J306" i="6"/>
  <c r="J310" i="6"/>
  <c r="H286" i="6"/>
  <c r="J293" i="6"/>
  <c r="J289" i="6"/>
  <c r="J307" i="6"/>
  <c r="J374" i="6"/>
  <c r="H284" i="6"/>
  <c r="H290" i="6"/>
  <c r="F197" i="6"/>
  <c r="K192" i="6" s="1"/>
  <c r="K196" i="6" s="1"/>
  <c r="K314" i="6"/>
  <c r="G314" i="6"/>
  <c r="J373" i="6"/>
  <c r="K373" i="6"/>
  <c r="G373" i="6"/>
  <c r="J377" i="6"/>
  <c r="K377" i="6"/>
  <c r="G377" i="6"/>
  <c r="J381" i="6"/>
  <c r="K381" i="6"/>
  <c r="G381" i="6"/>
  <c r="J351" i="6"/>
  <c r="K351" i="6"/>
  <c r="G351" i="6"/>
  <c r="J355" i="6"/>
  <c r="K355" i="6"/>
  <c r="G355" i="6"/>
  <c r="J359" i="6"/>
  <c r="K359" i="6"/>
  <c r="G359" i="6"/>
  <c r="I293" i="6"/>
  <c r="I285" i="6"/>
  <c r="I289" i="6"/>
  <c r="M293" i="6"/>
  <c r="M285" i="6"/>
  <c r="M289" i="6"/>
  <c r="G306" i="6"/>
  <c r="G310" i="6"/>
  <c r="K306" i="6"/>
  <c r="K310" i="6"/>
  <c r="J360" i="6"/>
  <c r="M360" i="6"/>
  <c r="I360" i="6"/>
  <c r="L360" i="6"/>
  <c r="H360" i="6"/>
  <c r="K360" i="6"/>
  <c r="G360" i="6"/>
  <c r="M353" i="6"/>
  <c r="I353" i="6"/>
  <c r="L353" i="6"/>
  <c r="H353" i="6"/>
  <c r="K353" i="6"/>
  <c r="G353" i="6"/>
  <c r="J353" i="6"/>
  <c r="M357" i="6"/>
  <c r="I357" i="6"/>
  <c r="L357" i="6"/>
  <c r="H357" i="6"/>
  <c r="K357" i="6"/>
  <c r="G357" i="6"/>
  <c r="J357" i="6"/>
  <c r="J378" i="6"/>
  <c r="M378" i="6"/>
  <c r="I378" i="6"/>
  <c r="L378" i="6"/>
  <c r="H378" i="6"/>
  <c r="K378" i="6"/>
  <c r="G378" i="6"/>
  <c r="J382" i="6"/>
  <c r="M382" i="6"/>
  <c r="I382" i="6"/>
  <c r="L382" i="6"/>
  <c r="H382" i="6"/>
  <c r="K382" i="6"/>
  <c r="G382" i="6"/>
  <c r="L354" i="6"/>
  <c r="H354" i="6"/>
  <c r="K354" i="6"/>
  <c r="G354" i="6"/>
  <c r="J354" i="6"/>
  <c r="M354" i="6"/>
  <c r="I354" i="6"/>
  <c r="L358" i="6"/>
  <c r="H358" i="6"/>
  <c r="K358" i="6"/>
  <c r="G358" i="6"/>
  <c r="J358" i="6"/>
  <c r="M358" i="6"/>
  <c r="I358" i="6"/>
  <c r="M375" i="6"/>
  <c r="I375" i="6"/>
  <c r="L375" i="6"/>
  <c r="H375" i="6"/>
  <c r="K375" i="6"/>
  <c r="G375" i="6"/>
  <c r="J375" i="6"/>
  <c r="M379" i="6"/>
  <c r="I379" i="6"/>
  <c r="L379" i="6"/>
  <c r="H379" i="6"/>
  <c r="K379" i="6"/>
  <c r="G379" i="6"/>
  <c r="J379" i="6"/>
  <c r="L376" i="6"/>
  <c r="H376" i="6"/>
  <c r="K376" i="6"/>
  <c r="G376" i="6"/>
  <c r="J376" i="6"/>
  <c r="M376" i="6"/>
  <c r="I376" i="6"/>
  <c r="L380" i="6"/>
  <c r="H380" i="6"/>
  <c r="K380" i="6"/>
  <c r="G380" i="6"/>
  <c r="J380" i="6"/>
  <c r="M380" i="6"/>
  <c r="I380" i="6"/>
  <c r="H351" i="6"/>
  <c r="L351" i="6"/>
  <c r="G352" i="6"/>
  <c r="K352" i="6"/>
  <c r="H355" i="6"/>
  <c r="L355" i="6"/>
  <c r="G356" i="6"/>
  <c r="K356" i="6"/>
  <c r="H359" i="6"/>
  <c r="L359" i="6"/>
  <c r="H373" i="6"/>
  <c r="L373" i="6"/>
  <c r="G374" i="6"/>
  <c r="K374" i="6"/>
  <c r="H377" i="6"/>
  <c r="L377" i="6"/>
  <c r="H381" i="6"/>
  <c r="L381" i="6"/>
  <c r="I351" i="6"/>
  <c r="M351" i="6"/>
  <c r="H352" i="6"/>
  <c r="L352" i="6"/>
  <c r="I355" i="6"/>
  <c r="M355" i="6"/>
  <c r="H356" i="6"/>
  <c r="L356" i="6"/>
  <c r="I359" i="6"/>
  <c r="M359" i="6"/>
  <c r="I373" i="6"/>
  <c r="M373" i="6"/>
  <c r="H374" i="6"/>
  <c r="L374" i="6"/>
  <c r="I377" i="6"/>
  <c r="M377" i="6"/>
  <c r="I381" i="6"/>
  <c r="M381" i="6"/>
  <c r="I352" i="6"/>
  <c r="M352" i="6"/>
  <c r="I356" i="6"/>
  <c r="M356" i="6"/>
  <c r="I374" i="6"/>
  <c r="M374" i="6"/>
  <c r="M330" i="6"/>
  <c r="I330" i="6"/>
  <c r="L330" i="6"/>
  <c r="H330" i="6"/>
  <c r="K330" i="6"/>
  <c r="G330" i="6"/>
  <c r="J330" i="6"/>
  <c r="M334" i="6"/>
  <c r="I334" i="6"/>
  <c r="L334" i="6"/>
  <c r="H334" i="6"/>
  <c r="K334" i="6"/>
  <c r="G334" i="6"/>
  <c r="J334" i="6"/>
  <c r="L331" i="6"/>
  <c r="H331" i="6"/>
  <c r="K331" i="6"/>
  <c r="G331" i="6"/>
  <c r="J331" i="6"/>
  <c r="M331" i="6"/>
  <c r="I331" i="6"/>
  <c r="L335" i="6"/>
  <c r="H335" i="6"/>
  <c r="K335" i="6"/>
  <c r="G335" i="6"/>
  <c r="J335" i="6"/>
  <c r="M335" i="6"/>
  <c r="I335" i="6"/>
  <c r="K328" i="6"/>
  <c r="G328" i="6"/>
  <c r="J328" i="6"/>
  <c r="M328" i="6"/>
  <c r="I328" i="6"/>
  <c r="L328" i="6"/>
  <c r="H328" i="6"/>
  <c r="K332" i="6"/>
  <c r="G332" i="6"/>
  <c r="J332" i="6"/>
  <c r="M332" i="6"/>
  <c r="I332" i="6"/>
  <c r="L332" i="6"/>
  <c r="H332" i="6"/>
  <c r="K336" i="6"/>
  <c r="G336" i="6"/>
  <c r="J336" i="6"/>
  <c r="M336" i="6"/>
  <c r="I336" i="6"/>
  <c r="L336" i="6"/>
  <c r="H336" i="6"/>
  <c r="G329" i="6"/>
  <c r="K329" i="6"/>
  <c r="G333" i="6"/>
  <c r="K333" i="6"/>
  <c r="G337" i="6"/>
  <c r="K337" i="6"/>
  <c r="H329" i="6"/>
  <c r="L329" i="6"/>
  <c r="H333" i="6"/>
  <c r="L333" i="6"/>
  <c r="H337" i="6"/>
  <c r="L337" i="6"/>
  <c r="I329" i="6"/>
  <c r="M329" i="6"/>
  <c r="I333" i="6"/>
  <c r="M333" i="6"/>
  <c r="I337" i="6"/>
  <c r="M337" i="6"/>
  <c r="L309" i="6"/>
  <c r="H309" i="6"/>
  <c r="K309" i="6"/>
  <c r="G309" i="6"/>
  <c r="J309" i="6"/>
  <c r="M309" i="6"/>
  <c r="I309" i="6"/>
  <c r="L313" i="6"/>
  <c r="H313" i="6"/>
  <c r="K313" i="6"/>
  <c r="G313" i="6"/>
  <c r="J313" i="6"/>
  <c r="M313" i="6"/>
  <c r="I313" i="6"/>
  <c r="J311" i="6"/>
  <c r="M311" i="6"/>
  <c r="I311" i="6"/>
  <c r="L311" i="6"/>
  <c r="H311" i="6"/>
  <c r="K311" i="6"/>
  <c r="G311" i="6"/>
  <c r="J315" i="6"/>
  <c r="M315" i="6"/>
  <c r="I315" i="6"/>
  <c r="L315" i="6"/>
  <c r="H315" i="6"/>
  <c r="K315" i="6"/>
  <c r="G315" i="6"/>
  <c r="M308" i="6"/>
  <c r="I308" i="6"/>
  <c r="L308" i="6"/>
  <c r="H308" i="6"/>
  <c r="K308" i="6"/>
  <c r="G308" i="6"/>
  <c r="J308" i="6"/>
  <c r="M312" i="6"/>
  <c r="I312" i="6"/>
  <c r="L312" i="6"/>
  <c r="H312" i="6"/>
  <c r="K312" i="6"/>
  <c r="G312" i="6"/>
  <c r="J312" i="6"/>
  <c r="H306" i="6"/>
  <c r="L306" i="6"/>
  <c r="G307" i="6"/>
  <c r="K307" i="6"/>
  <c r="H310" i="6"/>
  <c r="L310" i="6"/>
  <c r="H314" i="6"/>
  <c r="L314" i="6"/>
  <c r="I306" i="6"/>
  <c r="M306" i="6"/>
  <c r="H307" i="6"/>
  <c r="L307" i="6"/>
  <c r="I310" i="6"/>
  <c r="M310" i="6"/>
  <c r="I314" i="6"/>
  <c r="M314" i="6"/>
  <c r="I307" i="6"/>
  <c r="M307" i="6"/>
  <c r="J314" i="6"/>
  <c r="H288" i="6"/>
  <c r="L288" i="6"/>
  <c r="I288" i="6"/>
  <c r="M288" i="6"/>
  <c r="G288" i="6"/>
  <c r="J288" i="6"/>
  <c r="K288" i="6"/>
  <c r="H292" i="6"/>
  <c r="L292" i="6"/>
  <c r="I292" i="6"/>
  <c r="M292" i="6"/>
  <c r="G292" i="6"/>
  <c r="J292" i="6"/>
  <c r="K292" i="6"/>
  <c r="J287" i="6"/>
  <c r="K287" i="6"/>
  <c r="H287" i="6"/>
  <c r="L287" i="6"/>
  <c r="G287" i="6"/>
  <c r="I287" i="6"/>
  <c r="M287" i="6"/>
  <c r="J291" i="6"/>
  <c r="K291" i="6"/>
  <c r="M291" i="6"/>
  <c r="H291" i="6"/>
  <c r="L291" i="6"/>
  <c r="G291" i="6"/>
  <c r="I291" i="6"/>
  <c r="K286" i="6"/>
  <c r="K284" i="6"/>
  <c r="L293" i="6"/>
  <c r="H293" i="6"/>
  <c r="J290" i="6"/>
  <c r="L289" i="6"/>
  <c r="H289" i="6"/>
  <c r="J286" i="6"/>
  <c r="L285" i="6"/>
  <c r="H285" i="6"/>
  <c r="J284" i="6"/>
  <c r="G286" i="6"/>
  <c r="G290" i="6"/>
  <c r="G284" i="6"/>
  <c r="K293" i="6"/>
  <c r="M290" i="6"/>
  <c r="I290" i="6"/>
  <c r="K289" i="6"/>
  <c r="M286" i="6"/>
  <c r="I286" i="6"/>
  <c r="K285" i="6"/>
  <c r="M284" i="6"/>
  <c r="I284" i="6"/>
  <c r="K290" i="6"/>
  <c r="G285" i="6"/>
  <c r="G289" i="6"/>
  <c r="G293" i="6"/>
  <c r="L290" i="6"/>
  <c r="L286" i="6"/>
  <c r="L284" i="6"/>
  <c r="H197" i="6"/>
  <c r="M192" i="6" s="1"/>
  <c r="I197" i="6"/>
  <c r="N192" i="6" s="1"/>
  <c r="J197" i="6"/>
  <c r="O192" i="6" s="1"/>
  <c r="G197" i="6"/>
  <c r="L192" i="6" s="1"/>
  <c r="N289" i="6" l="1"/>
  <c r="N293" i="6"/>
  <c r="N285" i="6"/>
  <c r="N375" i="6"/>
  <c r="N312" i="6"/>
  <c r="N311" i="6"/>
  <c r="N382" i="6"/>
  <c r="N380" i="6"/>
  <c r="N379" i="6"/>
  <c r="N358" i="6"/>
  <c r="N330" i="6"/>
  <c r="N288" i="6"/>
  <c r="N376" i="6"/>
  <c r="N373" i="6"/>
  <c r="N374" i="6"/>
  <c r="N377" i="6"/>
  <c r="N381" i="6"/>
  <c r="N378" i="6"/>
  <c r="N352" i="6"/>
  <c r="N357" i="6"/>
  <c r="N354" i="6"/>
  <c r="N360" i="6"/>
  <c r="N355" i="6"/>
  <c r="N359" i="6"/>
  <c r="N353" i="6"/>
  <c r="N356" i="6"/>
  <c r="N351" i="6"/>
  <c r="N336" i="6"/>
  <c r="N337" i="6"/>
  <c r="N331" i="6"/>
  <c r="N334" i="6"/>
  <c r="N333" i="6"/>
  <c r="N329" i="6"/>
  <c r="N328" i="6"/>
  <c r="N332" i="6"/>
  <c r="N335" i="6"/>
  <c r="N315" i="6"/>
  <c r="N309" i="6"/>
  <c r="N310" i="6"/>
  <c r="N313" i="6"/>
  <c r="N306" i="6"/>
  <c r="N307" i="6"/>
  <c r="N308" i="6"/>
  <c r="N314" i="6"/>
  <c r="N284" i="6"/>
  <c r="N290" i="6"/>
  <c r="N286" i="6"/>
  <c r="N292" i="6"/>
  <c r="N291" i="6"/>
  <c r="N287" i="6"/>
  <c r="K195" i="6"/>
  <c r="K194" i="6"/>
  <c r="K193" i="6"/>
  <c r="J881" i="26"/>
  <c r="J880" i="26"/>
  <c r="J879" i="26"/>
  <c r="J878" i="26"/>
  <c r="J877" i="26"/>
  <c r="J876" i="26"/>
  <c r="J875" i="26"/>
  <c r="J874" i="26"/>
  <c r="J873" i="26"/>
  <c r="K197" i="6" l="1"/>
  <c r="H546" i="7" l="1"/>
  <c r="I546" i="7"/>
  <c r="J546" i="7"/>
  <c r="K546" i="7"/>
  <c r="H558" i="7"/>
  <c r="M553" i="7" s="1"/>
  <c r="I558" i="7"/>
  <c r="N553" i="7" s="1"/>
  <c r="J558" i="7"/>
  <c r="O553" i="7" s="1"/>
  <c r="K558" i="7"/>
  <c r="P553" i="7" s="1"/>
  <c r="L558" i="7"/>
  <c r="Q553" i="7" s="1"/>
  <c r="J571" i="7"/>
  <c r="K571" i="7"/>
  <c r="L571" i="7"/>
  <c r="M571" i="7"/>
  <c r="N571" i="7"/>
  <c r="H585" i="7"/>
  <c r="I585" i="7"/>
  <c r="J585" i="7"/>
  <c r="K585" i="7"/>
  <c r="L585" i="7"/>
  <c r="P557" i="7" l="1"/>
  <c r="P556" i="7"/>
  <c r="P555" i="7"/>
  <c r="P554" i="7"/>
  <c r="O554" i="7"/>
  <c r="O557" i="7"/>
  <c r="O556" i="7"/>
  <c r="O555" i="7"/>
  <c r="N555" i="7"/>
  <c r="N554" i="7"/>
  <c r="N557" i="7"/>
  <c r="N556" i="7"/>
  <c r="Q556" i="7"/>
  <c r="Q555" i="7"/>
  <c r="Q554" i="7"/>
  <c r="Q557" i="7"/>
  <c r="M556" i="7"/>
  <c r="M555" i="7"/>
  <c r="M554" i="7"/>
  <c r="M557" i="7"/>
  <c r="M528" i="7"/>
  <c r="M526" i="7"/>
  <c r="M522" i="7"/>
  <c r="M525" i="7"/>
  <c r="M521" i="7"/>
  <c r="M524" i="7"/>
  <c r="M527" i="7"/>
  <c r="M523" i="7"/>
  <c r="P527" i="7"/>
  <c r="P523" i="7"/>
  <c r="P528" i="7"/>
  <c r="P526" i="7"/>
  <c r="P522" i="7"/>
  <c r="P525" i="7"/>
  <c r="P521" i="7"/>
  <c r="P524" i="7"/>
  <c r="L527" i="7"/>
  <c r="L523" i="7"/>
  <c r="L528" i="7"/>
  <c r="L526" i="7"/>
  <c r="L522" i="7"/>
  <c r="L525" i="7"/>
  <c r="L521" i="7"/>
  <c r="L524" i="7"/>
  <c r="O524" i="7"/>
  <c r="O527" i="7"/>
  <c r="O523" i="7"/>
  <c r="O528" i="7"/>
  <c r="O526" i="7"/>
  <c r="O522" i="7"/>
  <c r="O525" i="7"/>
  <c r="O521" i="7"/>
  <c r="N525" i="7"/>
  <c r="N524" i="7"/>
  <c r="N527" i="7"/>
  <c r="N523" i="7"/>
  <c r="N528" i="7"/>
  <c r="N526" i="7"/>
  <c r="N522" i="7"/>
  <c r="N521" i="7"/>
  <c r="M546" i="7" l="1"/>
  <c r="N558" i="7"/>
  <c r="Q558" i="7"/>
  <c r="Q585" i="7"/>
  <c r="O529" i="7"/>
  <c r="M529" i="7"/>
  <c r="P546" i="7"/>
  <c r="O546" i="7"/>
  <c r="O585" i="7"/>
  <c r="P558" i="7"/>
  <c r="P571" i="7"/>
  <c r="R571" i="7"/>
  <c r="M585" i="7"/>
  <c r="S571" i="7"/>
  <c r="L546" i="7"/>
  <c r="N585" i="7"/>
  <c r="P529" i="7"/>
  <c r="N546" i="7"/>
  <c r="P585" i="7"/>
  <c r="O558" i="7"/>
  <c r="M558" i="7"/>
  <c r="Q571" i="7"/>
  <c r="L529" i="7"/>
  <c r="N529" i="7"/>
  <c r="O571" i="7"/>
  <c r="L35" i="28"/>
  <c r="K35" i="28"/>
  <c r="J35" i="28"/>
  <c r="I35" i="28"/>
  <c r="H35" i="28"/>
  <c r="K10" i="28"/>
  <c r="P132" i="28" s="1"/>
  <c r="J10" i="28"/>
  <c r="O132" i="28" s="1"/>
  <c r="I10" i="28"/>
  <c r="N132" i="28" s="1"/>
  <c r="H10" i="28"/>
  <c r="M132" i="28" s="1"/>
  <c r="G10" i="28"/>
  <c r="L132" i="28" s="1"/>
  <c r="I578" i="28" l="1"/>
  <c r="I574" i="28"/>
  <c r="J574" i="28" s="1"/>
  <c r="I570" i="28"/>
  <c r="J570" i="28" s="1"/>
  <c r="I566" i="28"/>
  <c r="I562" i="28"/>
  <c r="I571" i="28"/>
  <c r="I563" i="28"/>
  <c r="I581" i="28"/>
  <c r="J581" i="28" s="1"/>
  <c r="I577" i="28"/>
  <c r="I573" i="28"/>
  <c r="I569" i="28"/>
  <c r="J569" i="28" s="1"/>
  <c r="I565" i="28"/>
  <c r="J565" i="28" s="1"/>
  <c r="I561" i="28"/>
  <c r="I580" i="28"/>
  <c r="I576" i="28"/>
  <c r="J576" i="28" s="1"/>
  <c r="I572" i="28"/>
  <c r="J572" i="28" s="1"/>
  <c r="I568" i="28"/>
  <c r="I564" i="28"/>
  <c r="J564" i="28" s="1"/>
  <c r="I560" i="28"/>
  <c r="I579" i="28"/>
  <c r="I575" i="28"/>
  <c r="I567" i="28"/>
  <c r="J567" i="28" s="1"/>
  <c r="I559" i="28"/>
  <c r="J559" i="28" s="1"/>
  <c r="I431" i="28"/>
  <c r="J431" i="28" s="1"/>
  <c r="I427" i="28"/>
  <c r="I423" i="28"/>
  <c r="J423" i="28" s="1"/>
  <c r="I419" i="28"/>
  <c r="J419" i="28" s="1"/>
  <c r="I415" i="28"/>
  <c r="J415" i="28" s="1"/>
  <c r="I411" i="28"/>
  <c r="I428" i="28"/>
  <c r="I424" i="28"/>
  <c r="J424" i="28" s="1"/>
  <c r="I420" i="28"/>
  <c r="J420" i="28" s="1"/>
  <c r="I416" i="28"/>
  <c r="I412" i="28"/>
  <c r="J412" i="28" s="1"/>
  <c r="I430" i="28"/>
  <c r="J430" i="28" s="1"/>
  <c r="I426" i="28"/>
  <c r="J426" i="28" s="1"/>
  <c r="I422" i="28"/>
  <c r="I418" i="28"/>
  <c r="J418" i="28" s="1"/>
  <c r="I414" i="28"/>
  <c r="I410" i="28"/>
  <c r="J410" i="28" s="1"/>
  <c r="I429" i="28"/>
  <c r="I425" i="28"/>
  <c r="J425" i="28" s="1"/>
  <c r="I421" i="28"/>
  <c r="J421" i="28" s="1"/>
  <c r="I417" i="28"/>
  <c r="J417" i="28" s="1"/>
  <c r="I413" i="28"/>
  <c r="I409" i="28"/>
  <c r="J409" i="28" s="1"/>
  <c r="K409" i="28" s="1"/>
  <c r="L409" i="28" s="1"/>
  <c r="I628" i="28"/>
  <c r="I624" i="28"/>
  <c r="J624" i="28" s="1"/>
  <c r="I620" i="28"/>
  <c r="I616" i="28"/>
  <c r="I612" i="28"/>
  <c r="J612" i="28" s="1"/>
  <c r="I621" i="28"/>
  <c r="J621" i="28" s="1"/>
  <c r="I631" i="28"/>
  <c r="I627" i="28"/>
  <c r="J627" i="28" s="1"/>
  <c r="I623" i="28"/>
  <c r="J623" i="28" s="1"/>
  <c r="I619" i="28"/>
  <c r="J619" i="28" s="1"/>
  <c r="I615" i="28"/>
  <c r="I611" i="28"/>
  <c r="J611" i="28" s="1"/>
  <c r="I630" i="28"/>
  <c r="I626" i="28"/>
  <c r="J626" i="28" s="1"/>
  <c r="I622" i="28"/>
  <c r="I618" i="28"/>
  <c r="J618" i="28" s="1"/>
  <c r="I614" i="28"/>
  <c r="I610" i="28"/>
  <c r="J610" i="28" s="1"/>
  <c r="I629" i="28"/>
  <c r="I625" i="28"/>
  <c r="J625" i="28" s="1"/>
  <c r="K625" i="28" s="1"/>
  <c r="I617" i="28"/>
  <c r="J617" i="28" s="1"/>
  <c r="I613" i="28"/>
  <c r="J613" i="28" s="1"/>
  <c r="I609" i="28"/>
  <c r="I481" i="28"/>
  <c r="J481" i="28" s="1"/>
  <c r="I477" i="28"/>
  <c r="J477" i="28" s="1"/>
  <c r="I473" i="28"/>
  <c r="J473" i="28" s="1"/>
  <c r="I469" i="28"/>
  <c r="I465" i="28"/>
  <c r="J465" i="28" s="1"/>
  <c r="I461" i="28"/>
  <c r="J461" i="28" s="1"/>
  <c r="I478" i="28"/>
  <c r="J478" i="28" s="1"/>
  <c r="I470" i="28"/>
  <c r="I462" i="28"/>
  <c r="J462" i="28" s="1"/>
  <c r="I480" i="28"/>
  <c r="J480" i="28" s="1"/>
  <c r="I476" i="28"/>
  <c r="J476" i="28" s="1"/>
  <c r="I472" i="28"/>
  <c r="I468" i="28"/>
  <c r="I464" i="28"/>
  <c r="J464" i="28" s="1"/>
  <c r="I460" i="28"/>
  <c r="J460" i="28" s="1"/>
  <c r="I479" i="28"/>
  <c r="I475" i="28"/>
  <c r="I471" i="28"/>
  <c r="J471" i="28" s="1"/>
  <c r="I467" i="28"/>
  <c r="J467" i="28" s="1"/>
  <c r="I463" i="28"/>
  <c r="I459" i="28"/>
  <c r="I474" i="28"/>
  <c r="J474" i="28" s="1"/>
  <c r="I466" i="28"/>
  <c r="I528" i="28"/>
  <c r="I524" i="28"/>
  <c r="J524" i="28" s="1"/>
  <c r="I520" i="28"/>
  <c r="J520" i="28" s="1"/>
  <c r="I516" i="28"/>
  <c r="J516" i="28" s="1"/>
  <c r="I512" i="28"/>
  <c r="I529" i="28"/>
  <c r="J529" i="28" s="1"/>
  <c r="K529" i="28" s="1"/>
  <c r="I521" i="28"/>
  <c r="J521" i="28" s="1"/>
  <c r="I513" i="28"/>
  <c r="J513" i="28" s="1"/>
  <c r="K513" i="28" s="1"/>
  <c r="I531" i="28"/>
  <c r="I527" i="28"/>
  <c r="J527" i="28" s="1"/>
  <c r="I523" i="28"/>
  <c r="I519" i="28"/>
  <c r="J519" i="28" s="1"/>
  <c r="I515" i="28"/>
  <c r="I511" i="28"/>
  <c r="J511" i="28" s="1"/>
  <c r="I530" i="28"/>
  <c r="J530" i="28" s="1"/>
  <c r="I526" i="28"/>
  <c r="J526" i="28" s="1"/>
  <c r="I522" i="28"/>
  <c r="I518" i="28"/>
  <c r="J518" i="28" s="1"/>
  <c r="I514" i="28"/>
  <c r="J514" i="28" s="1"/>
  <c r="I510" i="28"/>
  <c r="J510" i="28" s="1"/>
  <c r="I525" i="28"/>
  <c r="I517" i="28"/>
  <c r="I509" i="28"/>
  <c r="J509" i="28" s="1"/>
  <c r="J579" i="28"/>
  <c r="J571" i="28"/>
  <c r="J563" i="28"/>
  <c r="I332" i="28"/>
  <c r="J332" i="28" s="1"/>
  <c r="I328" i="28"/>
  <c r="J328" i="28" s="1"/>
  <c r="I324" i="28"/>
  <c r="J324" i="28" s="1"/>
  <c r="I320" i="28"/>
  <c r="J320" i="28" s="1"/>
  <c r="I316" i="28"/>
  <c r="J316" i="28" s="1"/>
  <c r="I312" i="28"/>
  <c r="J312" i="28" s="1"/>
  <c r="J578" i="28"/>
  <c r="J573" i="28"/>
  <c r="J568" i="28"/>
  <c r="J562" i="28"/>
  <c r="J560" i="28"/>
  <c r="I331" i="28"/>
  <c r="J331" i="28" s="1"/>
  <c r="I327" i="28"/>
  <c r="J327" i="28" s="1"/>
  <c r="I323" i="28"/>
  <c r="J323" i="28" s="1"/>
  <c r="I319" i="28"/>
  <c r="J319" i="28" s="1"/>
  <c r="I315" i="28"/>
  <c r="J315" i="28" s="1"/>
  <c r="I311" i="28"/>
  <c r="J311" i="28" s="1"/>
  <c r="J580" i="28"/>
  <c r="J575" i="28"/>
  <c r="I330" i="28"/>
  <c r="J330" i="28" s="1"/>
  <c r="I326" i="28"/>
  <c r="J326" i="28" s="1"/>
  <c r="I322" i="28"/>
  <c r="J322" i="28" s="1"/>
  <c r="I318" i="28"/>
  <c r="J318" i="28" s="1"/>
  <c r="I314" i="28"/>
  <c r="J314" i="28" s="1"/>
  <c r="I310" i="28"/>
  <c r="J310" i="28" s="1"/>
  <c r="J577" i="28"/>
  <c r="J566" i="28"/>
  <c r="J561" i="28"/>
  <c r="I329" i="28"/>
  <c r="J329" i="28" s="1"/>
  <c r="I325" i="28"/>
  <c r="J325" i="28" s="1"/>
  <c r="I321" i="28"/>
  <c r="J321" i="28" s="1"/>
  <c r="I317" i="28"/>
  <c r="J317" i="28" s="1"/>
  <c r="I313" i="28"/>
  <c r="J313" i="28" s="1"/>
  <c r="L15" i="28"/>
  <c r="J429" i="28"/>
  <c r="J427" i="28"/>
  <c r="J428" i="28"/>
  <c r="K428" i="28" s="1"/>
  <c r="J416" i="28"/>
  <c r="J411" i="28"/>
  <c r="J422" i="28"/>
  <c r="J414" i="28"/>
  <c r="J413" i="28"/>
  <c r="I185" i="28"/>
  <c r="J185" i="28" s="1"/>
  <c r="I181" i="28"/>
  <c r="J181" i="28" s="1"/>
  <c r="I177" i="28"/>
  <c r="J177" i="28" s="1"/>
  <c r="I173" i="28"/>
  <c r="J173" i="28" s="1"/>
  <c r="I169" i="28"/>
  <c r="J169" i="28" s="1"/>
  <c r="I165" i="28"/>
  <c r="J165" i="28" s="1"/>
  <c r="I184" i="28"/>
  <c r="J184" i="28" s="1"/>
  <c r="I180" i="28"/>
  <c r="J180" i="28" s="1"/>
  <c r="I176" i="28"/>
  <c r="J176" i="28" s="1"/>
  <c r="I172" i="28"/>
  <c r="J172" i="28" s="1"/>
  <c r="I168" i="28"/>
  <c r="J168" i="28" s="1"/>
  <c r="I164" i="28"/>
  <c r="J164" i="28" s="1"/>
  <c r="I183" i="28"/>
  <c r="J183" i="28" s="1"/>
  <c r="I179" i="28"/>
  <c r="J179" i="28" s="1"/>
  <c r="I175" i="28"/>
  <c r="J175" i="28" s="1"/>
  <c r="I171" i="28"/>
  <c r="J171" i="28" s="1"/>
  <c r="I167" i="28"/>
  <c r="J167" i="28" s="1"/>
  <c r="I163" i="28"/>
  <c r="J163" i="28" s="1"/>
  <c r="I182" i="28"/>
  <c r="J182" i="28" s="1"/>
  <c r="I178" i="28"/>
  <c r="J178" i="28" s="1"/>
  <c r="I174" i="28"/>
  <c r="J174" i="28" s="1"/>
  <c r="I170" i="28"/>
  <c r="J170" i="28" s="1"/>
  <c r="I166" i="28"/>
  <c r="J166" i="28" s="1"/>
  <c r="P15" i="28"/>
  <c r="J631" i="28"/>
  <c r="I378" i="28"/>
  <c r="J378" i="28" s="1"/>
  <c r="I374" i="28"/>
  <c r="J374" i="28" s="1"/>
  <c r="I370" i="28"/>
  <c r="J370" i="28" s="1"/>
  <c r="I366" i="28"/>
  <c r="J366" i="28" s="1"/>
  <c r="I362" i="28"/>
  <c r="J362" i="28" s="1"/>
  <c r="J628" i="28"/>
  <c r="J615" i="28"/>
  <c r="J609" i="28"/>
  <c r="I381" i="28"/>
  <c r="J381" i="28" s="1"/>
  <c r="I377" i="28"/>
  <c r="J377" i="28" s="1"/>
  <c r="I373" i="28"/>
  <c r="J373" i="28" s="1"/>
  <c r="I369" i="28"/>
  <c r="J369" i="28" s="1"/>
  <c r="I365" i="28"/>
  <c r="J365" i="28" s="1"/>
  <c r="I361" i="28"/>
  <c r="J361" i="28" s="1"/>
  <c r="J630" i="28"/>
  <c r="I380" i="28"/>
  <c r="J380" i="28" s="1"/>
  <c r="I376" i="28"/>
  <c r="J376" i="28" s="1"/>
  <c r="I372" i="28"/>
  <c r="J372" i="28" s="1"/>
  <c r="I368" i="28"/>
  <c r="J368" i="28" s="1"/>
  <c r="I364" i="28"/>
  <c r="J364" i="28" s="1"/>
  <c r="I360" i="28"/>
  <c r="J360" i="28" s="1"/>
  <c r="J629" i="28"/>
  <c r="J622" i="28"/>
  <c r="J620" i="28"/>
  <c r="J616" i="28"/>
  <c r="J614" i="28"/>
  <c r="I379" i="28"/>
  <c r="J379" i="28" s="1"/>
  <c r="I375" i="28"/>
  <c r="J375" i="28" s="1"/>
  <c r="I371" i="28"/>
  <c r="J371" i="28" s="1"/>
  <c r="I367" i="28"/>
  <c r="J367" i="28" s="1"/>
  <c r="I363" i="28"/>
  <c r="J363" i="28" s="1"/>
  <c r="I359" i="28"/>
  <c r="J359" i="28" s="1"/>
  <c r="M5" i="28"/>
  <c r="N34" i="28" s="1"/>
  <c r="J469" i="28"/>
  <c r="I232" i="28"/>
  <c r="J232" i="28" s="1"/>
  <c r="I228" i="28"/>
  <c r="J228" i="28" s="1"/>
  <c r="I224" i="28"/>
  <c r="J224" i="28" s="1"/>
  <c r="I220" i="28"/>
  <c r="J220" i="28" s="1"/>
  <c r="I216" i="28"/>
  <c r="J216" i="28" s="1"/>
  <c r="I212" i="28"/>
  <c r="J212" i="28" s="1"/>
  <c r="J472" i="28"/>
  <c r="J468" i="28"/>
  <c r="I231" i="28"/>
  <c r="J231" i="28" s="1"/>
  <c r="I227" i="28"/>
  <c r="J227" i="28" s="1"/>
  <c r="I223" i="28"/>
  <c r="J223" i="28" s="1"/>
  <c r="I219" i="28"/>
  <c r="J219" i="28" s="1"/>
  <c r="I215" i="28"/>
  <c r="J215" i="28" s="1"/>
  <c r="J479" i="28"/>
  <c r="J475" i="28"/>
  <c r="J463" i="28"/>
  <c r="I234" i="28"/>
  <c r="J234" i="28" s="1"/>
  <c r="I230" i="28"/>
  <c r="J230" i="28" s="1"/>
  <c r="I226" i="28"/>
  <c r="J226" i="28" s="1"/>
  <c r="I222" i="28"/>
  <c r="J222" i="28" s="1"/>
  <c r="I218" i="28"/>
  <c r="J218" i="28" s="1"/>
  <c r="I214" i="28"/>
  <c r="J214" i="28" s="1"/>
  <c r="J470" i="28"/>
  <c r="J466" i="28"/>
  <c r="J459" i="28"/>
  <c r="I233" i="28"/>
  <c r="J233" i="28" s="1"/>
  <c r="I229" i="28"/>
  <c r="J229" i="28" s="1"/>
  <c r="I225" i="28"/>
  <c r="J225" i="28" s="1"/>
  <c r="I221" i="28"/>
  <c r="J221" i="28" s="1"/>
  <c r="I217" i="28"/>
  <c r="J217" i="28" s="1"/>
  <c r="I213" i="28"/>
  <c r="J213" i="28" s="1"/>
  <c r="J531" i="28"/>
  <c r="J523" i="28"/>
  <c r="J515" i="28"/>
  <c r="I282" i="28"/>
  <c r="J282" i="28" s="1"/>
  <c r="I278" i="28"/>
  <c r="J278" i="28" s="1"/>
  <c r="I274" i="28"/>
  <c r="J274" i="28" s="1"/>
  <c r="I270" i="28"/>
  <c r="J270" i="28" s="1"/>
  <c r="I266" i="28"/>
  <c r="J266" i="28" s="1"/>
  <c r="I262" i="28"/>
  <c r="J262" i="28" s="1"/>
  <c r="I281" i="28"/>
  <c r="J281" i="28" s="1"/>
  <c r="I277" i="28"/>
  <c r="J277" i="28" s="1"/>
  <c r="I273" i="28"/>
  <c r="J273" i="28" s="1"/>
  <c r="I269" i="28"/>
  <c r="J269" i="28" s="1"/>
  <c r="I265" i="28"/>
  <c r="J265" i="28" s="1"/>
  <c r="I261" i="28"/>
  <c r="J261" i="28" s="1"/>
  <c r="J522" i="28"/>
  <c r="I280" i="28"/>
  <c r="J280" i="28" s="1"/>
  <c r="I276" i="28"/>
  <c r="J276" i="28" s="1"/>
  <c r="I272" i="28"/>
  <c r="J272" i="28" s="1"/>
  <c r="I268" i="28"/>
  <c r="J268" i="28" s="1"/>
  <c r="I264" i="28"/>
  <c r="J264" i="28" s="1"/>
  <c r="J528" i="28"/>
  <c r="J525" i="28"/>
  <c r="J517" i="28"/>
  <c r="K517" i="28" s="1"/>
  <c r="J512" i="28"/>
  <c r="I283" i="28"/>
  <c r="J283" i="28" s="1"/>
  <c r="I279" i="28"/>
  <c r="J279" i="28" s="1"/>
  <c r="I275" i="28"/>
  <c r="J275" i="28" s="1"/>
  <c r="I271" i="28"/>
  <c r="J271" i="28" s="1"/>
  <c r="I267" i="28"/>
  <c r="J267" i="28" s="1"/>
  <c r="I263" i="28"/>
  <c r="J263" i="28" s="1"/>
  <c r="N33" i="28"/>
  <c r="M20" i="28"/>
  <c r="N5" i="28"/>
  <c r="M15" i="28"/>
  <c r="M26" i="28"/>
  <c r="Q26" i="28"/>
  <c r="O5" i="28"/>
  <c r="N15" i="28"/>
  <c r="N26" i="28"/>
  <c r="L5" i="28"/>
  <c r="P5" i="28"/>
  <c r="O15" i="28"/>
  <c r="O26" i="28"/>
  <c r="P26" i="28"/>
  <c r="J254" i="6"/>
  <c r="I254" i="6"/>
  <c r="H254" i="6"/>
  <c r="G254" i="6"/>
  <c r="F254" i="6"/>
  <c r="N236" i="6"/>
  <c r="M236" i="6"/>
  <c r="L236" i="6"/>
  <c r="K236" i="6"/>
  <c r="J236" i="6"/>
  <c r="J230" i="6"/>
  <c r="I230" i="6"/>
  <c r="H230" i="6"/>
  <c r="G230" i="6"/>
  <c r="F230" i="6"/>
  <c r="J215" i="6"/>
  <c r="I215" i="6"/>
  <c r="H215" i="6"/>
  <c r="G215" i="6"/>
  <c r="F215" i="6"/>
  <c r="O196" i="6"/>
  <c r="M194" i="6"/>
  <c r="N193" i="6"/>
  <c r="J184" i="6"/>
  <c r="O172" i="6" s="1"/>
  <c r="I184" i="6"/>
  <c r="N172" i="6" s="1"/>
  <c r="N180" i="6" s="1"/>
  <c r="H184" i="6"/>
  <c r="H198" i="6" s="1"/>
  <c r="G184" i="6"/>
  <c r="L172" i="6" s="1"/>
  <c r="L182" i="6" s="1"/>
  <c r="K172" i="6"/>
  <c r="J163" i="6"/>
  <c r="I163" i="6"/>
  <c r="N158" i="6" s="1"/>
  <c r="H163" i="6"/>
  <c r="G163" i="6"/>
  <c r="F163" i="6"/>
  <c r="J150" i="6"/>
  <c r="I150" i="6"/>
  <c r="H150" i="6"/>
  <c r="G150" i="6"/>
  <c r="F150" i="6"/>
  <c r="H133" i="6"/>
  <c r="M123" i="6" s="1"/>
  <c r="M132" i="6" s="1"/>
  <c r="G133" i="6"/>
  <c r="L123" i="6" s="1"/>
  <c r="F133" i="6"/>
  <c r="K123" i="6" s="1"/>
  <c r="E133" i="6"/>
  <c r="J123" i="6" s="1"/>
  <c r="I123" i="6"/>
  <c r="I597" i="26"/>
  <c r="G596" i="26"/>
  <c r="H595" i="26"/>
  <c r="G594" i="26"/>
  <c r="I593" i="26"/>
  <c r="G592" i="26"/>
  <c r="H591" i="26"/>
  <c r="I590" i="26"/>
  <c r="I589" i="26"/>
  <c r="G588" i="26"/>
  <c r="H587" i="26"/>
  <c r="I586" i="26"/>
  <c r="J585" i="26"/>
  <c r="J584" i="26"/>
  <c r="J583" i="26"/>
  <c r="J582" i="26"/>
  <c r="J581" i="26"/>
  <c r="J580" i="26"/>
  <c r="J579" i="26"/>
  <c r="J578" i="26"/>
  <c r="J577" i="26"/>
  <c r="J576" i="26"/>
  <c r="J575" i="26"/>
  <c r="J574" i="26"/>
  <c r="G569" i="26"/>
  <c r="G568" i="26"/>
  <c r="H567" i="26"/>
  <c r="G566" i="26"/>
  <c r="G565" i="26"/>
  <c r="G564" i="26"/>
  <c r="H563" i="26"/>
  <c r="I562" i="26"/>
  <c r="G561" i="26"/>
  <c r="G560" i="26"/>
  <c r="H559" i="26"/>
  <c r="G558" i="26"/>
  <c r="J557" i="26"/>
  <c r="J556" i="26"/>
  <c r="J555" i="26"/>
  <c r="J554" i="26"/>
  <c r="J553" i="26"/>
  <c r="J552" i="26"/>
  <c r="J551" i="26"/>
  <c r="J550" i="26"/>
  <c r="J549" i="26"/>
  <c r="J548" i="26"/>
  <c r="J547" i="26"/>
  <c r="J546" i="26"/>
  <c r="G543" i="26"/>
  <c r="G542" i="26"/>
  <c r="H541" i="26"/>
  <c r="I540" i="26"/>
  <c r="G539" i="26"/>
  <c r="G538" i="26"/>
  <c r="H537" i="26"/>
  <c r="G536" i="26"/>
  <c r="G535" i="26"/>
  <c r="G534" i="26"/>
  <c r="H533" i="26"/>
  <c r="I532" i="26"/>
  <c r="J531" i="26"/>
  <c r="J530" i="26"/>
  <c r="J529" i="26"/>
  <c r="J528" i="26"/>
  <c r="J527" i="26"/>
  <c r="J526" i="26"/>
  <c r="J525" i="26"/>
  <c r="J524" i="26"/>
  <c r="J523" i="26"/>
  <c r="J522" i="26"/>
  <c r="J521" i="26"/>
  <c r="J520" i="26"/>
  <c r="G515" i="26"/>
  <c r="G514" i="26"/>
  <c r="H513" i="26"/>
  <c r="G512" i="26"/>
  <c r="G511" i="26"/>
  <c r="G510" i="26"/>
  <c r="H509" i="26"/>
  <c r="I508" i="26"/>
  <c r="G507" i="26"/>
  <c r="G506" i="26"/>
  <c r="H505" i="26"/>
  <c r="G504" i="26"/>
  <c r="J503" i="26"/>
  <c r="J502" i="26"/>
  <c r="J501" i="26"/>
  <c r="J500" i="26"/>
  <c r="J499" i="26"/>
  <c r="J498" i="26"/>
  <c r="J497" i="26"/>
  <c r="J496" i="26"/>
  <c r="J495" i="26"/>
  <c r="J494" i="26"/>
  <c r="J493" i="26"/>
  <c r="J492" i="26"/>
  <c r="G489" i="26"/>
  <c r="G488" i="26"/>
  <c r="H487" i="26"/>
  <c r="I486" i="26"/>
  <c r="G485" i="26"/>
  <c r="G484" i="26"/>
  <c r="H483" i="26"/>
  <c r="G482" i="26"/>
  <c r="G481" i="26"/>
  <c r="G480" i="26"/>
  <c r="I479" i="26"/>
  <c r="I478" i="26"/>
  <c r="J477" i="26"/>
  <c r="J476" i="26"/>
  <c r="J475" i="26"/>
  <c r="J474" i="26"/>
  <c r="J473" i="26"/>
  <c r="J472" i="26"/>
  <c r="J471" i="26"/>
  <c r="J470" i="26"/>
  <c r="J469" i="26"/>
  <c r="J468" i="26"/>
  <c r="J467" i="26"/>
  <c r="J466" i="26"/>
  <c r="J449" i="26"/>
  <c r="J448" i="26"/>
  <c r="J447" i="26"/>
  <c r="J446" i="26"/>
  <c r="J445" i="26"/>
  <c r="J444" i="26"/>
  <c r="J443" i="26"/>
  <c r="J442" i="26"/>
  <c r="J441" i="26"/>
  <c r="J440" i="26"/>
  <c r="J439" i="26"/>
  <c r="J438" i="26"/>
  <c r="J423" i="26"/>
  <c r="J422" i="26"/>
  <c r="J421" i="26"/>
  <c r="J420" i="26"/>
  <c r="J419" i="26"/>
  <c r="J418" i="26"/>
  <c r="J417" i="26"/>
  <c r="J416" i="26"/>
  <c r="J415" i="26"/>
  <c r="J414" i="26"/>
  <c r="J413" i="26"/>
  <c r="J412" i="26"/>
  <c r="J395" i="26"/>
  <c r="J394" i="26"/>
  <c r="J393" i="26"/>
  <c r="J392" i="26"/>
  <c r="J391" i="26"/>
  <c r="J390" i="26"/>
  <c r="J389" i="26"/>
  <c r="J388" i="26"/>
  <c r="J387" i="26"/>
  <c r="J386" i="26"/>
  <c r="J385" i="26"/>
  <c r="J384" i="26"/>
  <c r="J369" i="26"/>
  <c r="J368" i="26"/>
  <c r="J367" i="26"/>
  <c r="J366" i="26"/>
  <c r="J365" i="26"/>
  <c r="J364" i="26"/>
  <c r="J363" i="26"/>
  <c r="J362" i="26"/>
  <c r="J361" i="26"/>
  <c r="J360" i="26"/>
  <c r="J359" i="26"/>
  <c r="J358" i="26"/>
  <c r="J341" i="26"/>
  <c r="J340" i="26"/>
  <c r="J339" i="26"/>
  <c r="J338" i="26"/>
  <c r="J337" i="26"/>
  <c r="J336" i="26"/>
  <c r="J335" i="26"/>
  <c r="J334" i="26"/>
  <c r="J333" i="26"/>
  <c r="J332" i="26"/>
  <c r="J331" i="26"/>
  <c r="J330" i="26"/>
  <c r="K313" i="26"/>
  <c r="K312" i="26"/>
  <c r="K311" i="26"/>
  <c r="K310" i="26"/>
  <c r="K309" i="26"/>
  <c r="K308" i="26"/>
  <c r="K307" i="26"/>
  <c r="K306" i="26"/>
  <c r="K305" i="26"/>
  <c r="K304" i="26"/>
  <c r="K303" i="26"/>
  <c r="K302" i="26"/>
  <c r="K286" i="26"/>
  <c r="K285" i="26"/>
  <c r="K284" i="26"/>
  <c r="K283" i="26"/>
  <c r="K282" i="26"/>
  <c r="K281" i="26"/>
  <c r="K280" i="26"/>
  <c r="K279" i="26"/>
  <c r="K278" i="26"/>
  <c r="K277" i="26"/>
  <c r="K276" i="26"/>
  <c r="K275" i="26"/>
  <c r="K260" i="26"/>
  <c r="K259" i="26"/>
  <c r="K258" i="26"/>
  <c r="K257" i="26"/>
  <c r="K256" i="26"/>
  <c r="K255" i="26"/>
  <c r="K254" i="26"/>
  <c r="K253" i="26"/>
  <c r="K252" i="26"/>
  <c r="K251" i="26"/>
  <c r="K250" i="26"/>
  <c r="K249" i="26"/>
  <c r="K233" i="26"/>
  <c r="K232" i="26"/>
  <c r="K231" i="26"/>
  <c r="K230" i="26"/>
  <c r="K229" i="26"/>
  <c r="K228" i="26"/>
  <c r="K227" i="26"/>
  <c r="K226" i="26"/>
  <c r="K225" i="26"/>
  <c r="K224" i="26"/>
  <c r="K223" i="26"/>
  <c r="K222" i="26"/>
  <c r="K207" i="26"/>
  <c r="K206" i="26"/>
  <c r="K205" i="26"/>
  <c r="K204" i="26"/>
  <c r="K203" i="26"/>
  <c r="K202" i="26"/>
  <c r="K201" i="26"/>
  <c r="K200" i="26"/>
  <c r="K199" i="26"/>
  <c r="K198" i="26"/>
  <c r="K197" i="26"/>
  <c r="K196" i="26"/>
  <c r="I918" i="26"/>
  <c r="H918" i="26"/>
  <c r="G918" i="26"/>
  <c r="F918" i="26"/>
  <c r="I901" i="26"/>
  <c r="H901" i="26"/>
  <c r="G901" i="26"/>
  <c r="F901" i="26"/>
  <c r="I882" i="26"/>
  <c r="N872" i="26" s="1"/>
  <c r="H882" i="26"/>
  <c r="M872" i="26" s="1"/>
  <c r="G882" i="26"/>
  <c r="L872" i="26" s="1"/>
  <c r="F882" i="26"/>
  <c r="K872" i="26" s="1"/>
  <c r="I862" i="26"/>
  <c r="H862" i="26"/>
  <c r="G862" i="26"/>
  <c r="F862" i="26"/>
  <c r="M7" i="28" l="1"/>
  <c r="M19" i="28"/>
  <c r="N30" i="28"/>
  <c r="M17" i="28"/>
  <c r="N32" i="28"/>
  <c r="P135" i="28"/>
  <c r="P134" i="28"/>
  <c r="P133" i="28"/>
  <c r="O133" i="28"/>
  <c r="O135" i="28"/>
  <c r="O134" i="28"/>
  <c r="N134" i="28"/>
  <c r="N133" i="28"/>
  <c r="N135" i="28"/>
  <c r="L135" i="28"/>
  <c r="L134" i="28"/>
  <c r="L133" i="28"/>
  <c r="N29" i="28"/>
  <c r="M135" i="28"/>
  <c r="M134" i="28"/>
  <c r="M133" i="28"/>
  <c r="M18" i="28"/>
  <c r="M8" i="28"/>
  <c r="M9" i="28"/>
  <c r="N31" i="28"/>
  <c r="M6" i="28"/>
  <c r="M16" i="28"/>
  <c r="M21" i="28" s="1"/>
  <c r="N27" i="28"/>
  <c r="N28" i="28"/>
  <c r="L513" i="28"/>
  <c r="M513" i="28" s="1"/>
  <c r="L529" i="28"/>
  <c r="M529" i="28" s="1"/>
  <c r="L625" i="28"/>
  <c r="M625" i="28" s="1"/>
  <c r="L428" i="28"/>
  <c r="M428" i="28" s="1"/>
  <c r="L517" i="28"/>
  <c r="M517" i="28" s="1"/>
  <c r="K267" i="28"/>
  <c r="L267" i="28" s="1"/>
  <c r="M267" i="28" s="1"/>
  <c r="K283" i="28"/>
  <c r="L283" i="28" s="1"/>
  <c r="M283" i="28" s="1"/>
  <c r="K520" i="28"/>
  <c r="L520" i="28" s="1"/>
  <c r="K268" i="28"/>
  <c r="L268" i="28" s="1"/>
  <c r="M268" i="28" s="1"/>
  <c r="K511" i="28"/>
  <c r="L511" i="28" s="1"/>
  <c r="K527" i="28"/>
  <c r="K269" i="28"/>
  <c r="L269" i="28" s="1"/>
  <c r="M269" i="28" s="1"/>
  <c r="K274" i="28"/>
  <c r="L274" i="28" s="1"/>
  <c r="M274" i="28" s="1"/>
  <c r="K515" i="28"/>
  <c r="L515" i="28" s="1"/>
  <c r="K531" i="28"/>
  <c r="L531" i="28" s="1"/>
  <c r="K225" i="28"/>
  <c r="L225" i="28" s="1"/>
  <c r="M225" i="28" s="1"/>
  <c r="K462" i="28"/>
  <c r="L462" i="28" s="1"/>
  <c r="K478" i="28"/>
  <c r="L478" i="28" s="1"/>
  <c r="K226" i="28"/>
  <c r="L226" i="28" s="1"/>
  <c r="M226" i="28" s="1"/>
  <c r="K463" i="28"/>
  <c r="L463" i="28" s="1"/>
  <c r="K479" i="28"/>
  <c r="L479" i="28" s="1"/>
  <c r="K227" i="28"/>
  <c r="L227" i="28" s="1"/>
  <c r="M227" i="28" s="1"/>
  <c r="K472" i="28"/>
  <c r="L472" i="28" s="1"/>
  <c r="K216" i="28"/>
  <c r="L216" i="28" s="1"/>
  <c r="M216" i="28" s="1"/>
  <c r="K232" i="28"/>
  <c r="L232" i="28" s="1"/>
  <c r="M232" i="28" s="1"/>
  <c r="K473" i="28"/>
  <c r="L473" i="28" s="1"/>
  <c r="K359" i="28"/>
  <c r="L359" i="28" s="1"/>
  <c r="M359" i="28" s="1"/>
  <c r="K375" i="28"/>
  <c r="L375" i="28" s="1"/>
  <c r="M375" i="28" s="1"/>
  <c r="K614" i="28"/>
  <c r="L614" i="28" s="1"/>
  <c r="K622" i="28"/>
  <c r="L622" i="28" s="1"/>
  <c r="K364" i="28"/>
  <c r="L364" i="28" s="1"/>
  <c r="M364" i="28" s="1"/>
  <c r="K380" i="28"/>
  <c r="L380" i="28" s="1"/>
  <c r="M380" i="28" s="1"/>
  <c r="K365" i="28"/>
  <c r="L365" i="28" s="1"/>
  <c r="M365" i="28" s="1"/>
  <c r="K381" i="28"/>
  <c r="L381" i="28" s="1"/>
  <c r="M381" i="28" s="1"/>
  <c r="K615" i="28"/>
  <c r="L615" i="28" s="1"/>
  <c r="K623" i="28"/>
  <c r="L623" i="28" s="1"/>
  <c r="K366" i="28"/>
  <c r="L366" i="28" s="1"/>
  <c r="M366" i="28" s="1"/>
  <c r="K626" i="28"/>
  <c r="L626" i="28" s="1"/>
  <c r="K170" i="28"/>
  <c r="L170" i="28" s="1"/>
  <c r="M170" i="28" s="1"/>
  <c r="K163" i="28"/>
  <c r="L163" i="28" s="1"/>
  <c r="M163" i="28" s="1"/>
  <c r="K179" i="28"/>
  <c r="L179" i="28" s="1"/>
  <c r="M179" i="28" s="1"/>
  <c r="K172" i="28"/>
  <c r="L172" i="28" s="1"/>
  <c r="M172" i="28" s="1"/>
  <c r="K165" i="28"/>
  <c r="L165" i="28" s="1"/>
  <c r="M165" i="28" s="1"/>
  <c r="K181" i="28"/>
  <c r="L181" i="28" s="1"/>
  <c r="M181" i="28" s="1"/>
  <c r="K418" i="28"/>
  <c r="L418" i="28" s="1"/>
  <c r="K411" i="28"/>
  <c r="L411" i="28" s="1"/>
  <c r="K423" i="28"/>
  <c r="L423" i="28" s="1"/>
  <c r="K426" i="28"/>
  <c r="K415" i="28"/>
  <c r="L415" i="28" s="1"/>
  <c r="K431" i="28"/>
  <c r="L431" i="28" s="1"/>
  <c r="K321" i="28"/>
  <c r="L321" i="28" s="1"/>
  <c r="M321" i="28" s="1"/>
  <c r="K564" i="28"/>
  <c r="L564" i="28" s="1"/>
  <c r="K577" i="28"/>
  <c r="L577" i="28" s="1"/>
  <c r="K322" i="28"/>
  <c r="L322" i="28" s="1"/>
  <c r="M322" i="28" s="1"/>
  <c r="K567" i="28"/>
  <c r="L567" i="28" s="1"/>
  <c r="K311" i="28"/>
  <c r="L311" i="28" s="1"/>
  <c r="M311" i="28" s="1"/>
  <c r="K327" i="28"/>
  <c r="L327" i="28" s="1"/>
  <c r="M327" i="28" s="1"/>
  <c r="K565" i="28"/>
  <c r="L565" i="28" s="1"/>
  <c r="K578" i="28"/>
  <c r="L578" i="28" s="1"/>
  <c r="K320" i="28"/>
  <c r="L320" i="28" s="1"/>
  <c r="M320" i="28" s="1"/>
  <c r="K563" i="28"/>
  <c r="L563" i="28" s="1"/>
  <c r="K271" i="28"/>
  <c r="L271" i="28" s="1"/>
  <c r="M271" i="28" s="1"/>
  <c r="K509" i="28"/>
  <c r="L509" i="28" s="1"/>
  <c r="K525" i="28"/>
  <c r="L525" i="28" s="1"/>
  <c r="K272" i="28"/>
  <c r="L272" i="28" s="1"/>
  <c r="M272" i="28" s="1"/>
  <c r="K514" i="28"/>
  <c r="L514" i="28" s="1"/>
  <c r="K530" i="28"/>
  <c r="L530" i="28" s="1"/>
  <c r="K273" i="28"/>
  <c r="L273" i="28" s="1"/>
  <c r="M273" i="28" s="1"/>
  <c r="K516" i="28"/>
  <c r="L516" i="28" s="1"/>
  <c r="K262" i="28"/>
  <c r="L262" i="28" s="1"/>
  <c r="M262" i="28" s="1"/>
  <c r="K278" i="28"/>
  <c r="L278" i="28" s="1"/>
  <c r="M278" i="28" s="1"/>
  <c r="K518" i="28"/>
  <c r="L518" i="28" s="1"/>
  <c r="K213" i="28"/>
  <c r="L213" i="28" s="1"/>
  <c r="M213" i="28" s="1"/>
  <c r="K229" i="28"/>
  <c r="L229" i="28" s="1"/>
  <c r="M229" i="28" s="1"/>
  <c r="K466" i="28"/>
  <c r="L466" i="28" s="1"/>
  <c r="K214" i="28"/>
  <c r="L214" i="28" s="1"/>
  <c r="M214" i="28" s="1"/>
  <c r="K230" i="28"/>
  <c r="L230" i="28" s="1"/>
  <c r="M230" i="28" s="1"/>
  <c r="K467" i="28"/>
  <c r="L467" i="28" s="1"/>
  <c r="K215" i="28"/>
  <c r="L215" i="28" s="1"/>
  <c r="M215" i="28" s="1"/>
  <c r="K231" i="28"/>
  <c r="L231" i="28" s="1"/>
  <c r="M231" i="28" s="1"/>
  <c r="K476" i="28"/>
  <c r="L476" i="28" s="1"/>
  <c r="K220" i="28"/>
  <c r="L220" i="28" s="1"/>
  <c r="M220" i="28" s="1"/>
  <c r="K461" i="28"/>
  <c r="L461" i="28" s="1"/>
  <c r="K477" i="28"/>
  <c r="L477" i="28" s="1"/>
  <c r="K363" i="28"/>
  <c r="L363" i="28" s="1"/>
  <c r="M363" i="28" s="1"/>
  <c r="K379" i="28"/>
  <c r="L379" i="28" s="1"/>
  <c r="M379" i="28" s="1"/>
  <c r="K616" i="28"/>
  <c r="L616" i="28" s="1"/>
  <c r="K624" i="28"/>
  <c r="L624" i="28" s="1"/>
  <c r="K368" i="28"/>
  <c r="L368" i="28" s="1"/>
  <c r="M368" i="28" s="1"/>
  <c r="K627" i="28"/>
  <c r="L627" i="28" s="1"/>
  <c r="K369" i="28"/>
  <c r="L369" i="28" s="1"/>
  <c r="M369" i="28" s="1"/>
  <c r="K609" i="28"/>
  <c r="K617" i="28"/>
  <c r="L617" i="28" s="1"/>
  <c r="K370" i="28"/>
  <c r="L370" i="28" s="1"/>
  <c r="M370" i="28" s="1"/>
  <c r="K631" i="28"/>
  <c r="L631" i="28" s="1"/>
  <c r="K174" i="28"/>
  <c r="L174" i="28" s="1"/>
  <c r="M174" i="28" s="1"/>
  <c r="K167" i="28"/>
  <c r="K183" i="28"/>
  <c r="L183" i="28" s="1"/>
  <c r="M183" i="28" s="1"/>
  <c r="K176" i="28"/>
  <c r="K169" i="28"/>
  <c r="L169" i="28" s="1"/>
  <c r="M169" i="28" s="1"/>
  <c r="K185" i="28"/>
  <c r="L185" i="28" s="1"/>
  <c r="M185" i="28" s="1"/>
  <c r="N185" i="28" s="1"/>
  <c r="K420" i="28"/>
  <c r="L420" i="28" s="1"/>
  <c r="K416" i="28"/>
  <c r="L416" i="28" s="1"/>
  <c r="K424" i="28"/>
  <c r="L424" i="28" s="1"/>
  <c r="K325" i="28"/>
  <c r="L325" i="28" s="1"/>
  <c r="M325" i="28" s="1"/>
  <c r="K566" i="28"/>
  <c r="L566" i="28" s="1"/>
  <c r="K310" i="28"/>
  <c r="L310" i="28" s="1"/>
  <c r="M310" i="28" s="1"/>
  <c r="K326" i="28"/>
  <c r="K572" i="28"/>
  <c r="L572" i="28" s="1"/>
  <c r="K315" i="28"/>
  <c r="K331" i="28"/>
  <c r="K568" i="28"/>
  <c r="L568" i="28" s="1"/>
  <c r="K581" i="28"/>
  <c r="L581" i="28" s="1"/>
  <c r="K324" i="28"/>
  <c r="K571" i="28"/>
  <c r="L571" i="28" s="1"/>
  <c r="K275" i="28"/>
  <c r="K512" i="28"/>
  <c r="L512" i="28" s="1"/>
  <c r="K528" i="28"/>
  <c r="L528" i="28" s="1"/>
  <c r="K276" i="28"/>
  <c r="K519" i="28"/>
  <c r="L519" i="28" s="1"/>
  <c r="K261" i="28"/>
  <c r="K277" i="28"/>
  <c r="K521" i="28"/>
  <c r="L521" i="28" s="1"/>
  <c r="K266" i="28"/>
  <c r="K282" i="28"/>
  <c r="K523" i="28"/>
  <c r="L523" i="28" s="1"/>
  <c r="K217" i="28"/>
  <c r="K233" i="28"/>
  <c r="K470" i="28"/>
  <c r="L470" i="28" s="1"/>
  <c r="K218" i="28"/>
  <c r="K234" i="28"/>
  <c r="K471" i="28"/>
  <c r="L471" i="28" s="1"/>
  <c r="K219" i="28"/>
  <c r="K464" i="28"/>
  <c r="L464" i="28" s="1"/>
  <c r="K480" i="28"/>
  <c r="L480" i="28" s="1"/>
  <c r="K224" i="28"/>
  <c r="L224" i="28" s="1"/>
  <c r="M224" i="28" s="1"/>
  <c r="K465" i="28"/>
  <c r="L465" i="28" s="1"/>
  <c r="K481" i="28"/>
  <c r="L481" i="28" s="1"/>
  <c r="K367" i="28"/>
  <c r="K610" i="28"/>
  <c r="L610" i="28" s="1"/>
  <c r="K618" i="28"/>
  <c r="L618" i="28" s="1"/>
  <c r="K629" i="28"/>
  <c r="L629" i="28" s="1"/>
  <c r="K372" i="28"/>
  <c r="K630" i="28"/>
  <c r="L630" i="28" s="1"/>
  <c r="K373" i="28"/>
  <c r="K611" i="28"/>
  <c r="L611" i="28" s="1"/>
  <c r="K619" i="28"/>
  <c r="L619" i="28" s="1"/>
  <c r="K628" i="28"/>
  <c r="L628" i="28" s="1"/>
  <c r="K374" i="28"/>
  <c r="K178" i="28"/>
  <c r="L178" i="28" s="1"/>
  <c r="M178" i="28" s="1"/>
  <c r="K171" i="28"/>
  <c r="K164" i="28"/>
  <c r="K180" i="28"/>
  <c r="K173" i="28"/>
  <c r="K413" i="28"/>
  <c r="L413" i="28" s="1"/>
  <c r="K422" i="28"/>
  <c r="L422" i="28" s="1"/>
  <c r="K419" i="28"/>
  <c r="L419" i="28" s="1"/>
  <c r="K410" i="28"/>
  <c r="L410" i="28" s="1"/>
  <c r="K430" i="28"/>
  <c r="L430" i="28" s="1"/>
  <c r="K427" i="28"/>
  <c r="L427" i="28" s="1"/>
  <c r="K313" i="28"/>
  <c r="K329" i="28"/>
  <c r="K569" i="28"/>
  <c r="L569" i="28" s="1"/>
  <c r="K314" i="28"/>
  <c r="K330" i="28"/>
  <c r="K575" i="28"/>
  <c r="L575" i="28" s="1"/>
  <c r="K319" i="28"/>
  <c r="K560" i="28"/>
  <c r="L560" i="28" s="1"/>
  <c r="K570" i="28"/>
  <c r="L570" i="28" s="1"/>
  <c r="K312" i="28"/>
  <c r="K328" i="28"/>
  <c r="K576" i="28"/>
  <c r="L576" i="28" s="1"/>
  <c r="K263" i="28"/>
  <c r="K279" i="28"/>
  <c r="K264" i="28"/>
  <c r="K280" i="28"/>
  <c r="K522" i="28"/>
  <c r="L522" i="28" s="1"/>
  <c r="K265" i="28"/>
  <c r="K281" i="28"/>
  <c r="K524" i="28"/>
  <c r="L524" i="28" s="1"/>
  <c r="K270" i="28"/>
  <c r="K510" i="28"/>
  <c r="L510" i="28" s="1"/>
  <c r="K526" i="28"/>
  <c r="L526" i="28" s="1"/>
  <c r="K221" i="28"/>
  <c r="K459" i="28"/>
  <c r="L459" i="28" s="1"/>
  <c r="K474" i="28"/>
  <c r="L474" i="28" s="1"/>
  <c r="K222" i="28"/>
  <c r="K460" i="28"/>
  <c r="L460" i="28" s="1"/>
  <c r="K475" i="28"/>
  <c r="L475" i="28" s="1"/>
  <c r="K223" i="28"/>
  <c r="K468" i="28"/>
  <c r="L468" i="28" s="1"/>
  <c r="K212" i="28"/>
  <c r="K228" i="28"/>
  <c r="L228" i="28" s="1"/>
  <c r="M228" i="28" s="1"/>
  <c r="K469" i="28"/>
  <c r="L469" i="28" s="1"/>
  <c r="K371" i="28"/>
  <c r="L371" i="28" s="1"/>
  <c r="M371" i="28" s="1"/>
  <c r="N371" i="28" s="1"/>
  <c r="K612" i="28"/>
  <c r="L612" i="28" s="1"/>
  <c r="K620" i="28"/>
  <c r="L620" i="28" s="1"/>
  <c r="K360" i="28"/>
  <c r="K376" i="28"/>
  <c r="L376" i="28" s="1"/>
  <c r="M376" i="28" s="1"/>
  <c r="K361" i="28"/>
  <c r="K377" i="28"/>
  <c r="L377" i="28" s="1"/>
  <c r="M377" i="28" s="1"/>
  <c r="K613" i="28"/>
  <c r="L613" i="28" s="1"/>
  <c r="K621" i="28"/>
  <c r="L621" i="28" s="1"/>
  <c r="K362" i="28"/>
  <c r="K378" i="28"/>
  <c r="L378" i="28" s="1"/>
  <c r="M378" i="28" s="1"/>
  <c r="N378" i="28" s="1"/>
  <c r="K166" i="28"/>
  <c r="L166" i="28" s="1"/>
  <c r="M166" i="28" s="1"/>
  <c r="K182" i="28"/>
  <c r="L182" i="28" s="1"/>
  <c r="M182" i="28" s="1"/>
  <c r="K175" i="28"/>
  <c r="K168" i="28"/>
  <c r="L168" i="28" s="1"/>
  <c r="M168" i="28" s="1"/>
  <c r="K184" i="28"/>
  <c r="K177" i="28"/>
  <c r="L177" i="28" s="1"/>
  <c r="M177" i="28" s="1"/>
  <c r="K414" i="28"/>
  <c r="L414" i="28" s="1"/>
  <c r="K425" i="28"/>
  <c r="L425" i="28" s="1"/>
  <c r="K421" i="28"/>
  <c r="L421" i="28" s="1"/>
  <c r="K417" i="28"/>
  <c r="K412" i="28"/>
  <c r="L412" i="28" s="1"/>
  <c r="K429" i="28"/>
  <c r="L429" i="28" s="1"/>
  <c r="K317" i="28"/>
  <c r="K561" i="28"/>
  <c r="L561" i="28" s="1"/>
  <c r="K574" i="28"/>
  <c r="L574" i="28" s="1"/>
  <c r="K318" i="28"/>
  <c r="L318" i="28" s="1"/>
  <c r="M318" i="28" s="1"/>
  <c r="K559" i="28"/>
  <c r="L559" i="28" s="1"/>
  <c r="K580" i="28"/>
  <c r="L580" i="28" s="1"/>
  <c r="K323" i="28"/>
  <c r="K562" i="28"/>
  <c r="L562" i="28" s="1"/>
  <c r="K573" i="28"/>
  <c r="L573" i="28" s="1"/>
  <c r="K316" i="28"/>
  <c r="L316" i="28" s="1"/>
  <c r="M316" i="28" s="1"/>
  <c r="K332" i="28"/>
  <c r="K579" i="28"/>
  <c r="L579" i="28" s="1"/>
  <c r="O31" i="28"/>
  <c r="O29" i="28"/>
  <c r="O30" i="28"/>
  <c r="Q29" i="28"/>
  <c r="Q30" i="28"/>
  <c r="Q31" i="28"/>
  <c r="M29" i="28"/>
  <c r="M30" i="28"/>
  <c r="M31" i="28"/>
  <c r="P30" i="28"/>
  <c r="P31" i="28"/>
  <c r="P29" i="28"/>
  <c r="J237" i="6"/>
  <c r="J241" i="6"/>
  <c r="J238" i="6"/>
  <c r="J239" i="6"/>
  <c r="J240" i="6"/>
  <c r="K237" i="6"/>
  <c r="K241" i="6"/>
  <c r="K238" i="6"/>
  <c r="K239" i="6"/>
  <c r="K240" i="6"/>
  <c r="I132" i="6"/>
  <c r="I124" i="6"/>
  <c r="I125" i="6"/>
  <c r="I126" i="6"/>
  <c r="I127" i="6"/>
  <c r="I128" i="6"/>
  <c r="J124" i="6"/>
  <c r="J125" i="6"/>
  <c r="J126" i="6"/>
  <c r="J127" i="6"/>
  <c r="J128" i="6"/>
  <c r="K132" i="6"/>
  <c r="K124" i="6"/>
  <c r="K125" i="6"/>
  <c r="K126" i="6"/>
  <c r="K127" i="6"/>
  <c r="K128" i="6"/>
  <c r="L124" i="6"/>
  <c r="L125" i="6"/>
  <c r="L126" i="6"/>
  <c r="L127" i="6"/>
  <c r="L128" i="6"/>
  <c r="M10" i="28"/>
  <c r="N881" i="26"/>
  <c r="N880" i="26"/>
  <c r="N879" i="26"/>
  <c r="N878" i="26"/>
  <c r="N877" i="26"/>
  <c r="N876" i="26"/>
  <c r="N875" i="26"/>
  <c r="N874" i="26"/>
  <c r="N873" i="26"/>
  <c r="K881" i="26"/>
  <c r="K880" i="26"/>
  <c r="K879" i="26"/>
  <c r="K878" i="26"/>
  <c r="K877" i="26"/>
  <c r="K876" i="26"/>
  <c r="K875" i="26"/>
  <c r="K874" i="26"/>
  <c r="K873" i="26"/>
  <c r="L876" i="26"/>
  <c r="L874" i="26"/>
  <c r="L873" i="26"/>
  <c r="L881" i="26"/>
  <c r="L880" i="26"/>
  <c r="L879" i="26"/>
  <c r="L878" i="26"/>
  <c r="L877" i="26"/>
  <c r="L875" i="26"/>
  <c r="M881" i="26"/>
  <c r="M880" i="26"/>
  <c r="M879" i="26"/>
  <c r="M878" i="26"/>
  <c r="M877" i="26"/>
  <c r="M876" i="26"/>
  <c r="M875" i="26"/>
  <c r="M874" i="26"/>
  <c r="M873" i="26"/>
  <c r="F209" i="26"/>
  <c r="F213" i="26"/>
  <c r="F217" i="26"/>
  <c r="F211" i="26"/>
  <c r="F215" i="26"/>
  <c r="F219" i="26"/>
  <c r="F208" i="26"/>
  <c r="F212" i="26"/>
  <c r="F216" i="26"/>
  <c r="F218" i="26"/>
  <c r="F214" i="26"/>
  <c r="F210" i="26"/>
  <c r="F235" i="26"/>
  <c r="G235" i="26" s="1"/>
  <c r="F239" i="26"/>
  <c r="J239" i="26" s="1"/>
  <c r="F243" i="26"/>
  <c r="J243" i="26" s="1"/>
  <c r="F237" i="26"/>
  <c r="G237" i="26" s="1"/>
  <c r="F241" i="26"/>
  <c r="G241" i="26" s="1"/>
  <c r="F245" i="26"/>
  <c r="J245" i="26" s="1"/>
  <c r="F234" i="26"/>
  <c r="F238" i="26"/>
  <c r="F242" i="26"/>
  <c r="F236" i="26"/>
  <c r="F244" i="26"/>
  <c r="J244" i="26" s="1"/>
  <c r="F240" i="26"/>
  <c r="J240" i="26" s="1"/>
  <c r="F262" i="26"/>
  <c r="G262" i="26" s="1"/>
  <c r="F266" i="26"/>
  <c r="G266" i="26" s="1"/>
  <c r="F270" i="26"/>
  <c r="J270" i="26" s="1"/>
  <c r="F264" i="26"/>
  <c r="J264" i="26" s="1"/>
  <c r="F268" i="26"/>
  <c r="F272" i="26"/>
  <c r="J272" i="26" s="1"/>
  <c r="F261" i="26"/>
  <c r="F265" i="26"/>
  <c r="F269" i="26"/>
  <c r="F263" i="26"/>
  <c r="F267" i="26"/>
  <c r="F271" i="26"/>
  <c r="F288" i="26"/>
  <c r="J288" i="26" s="1"/>
  <c r="F292" i="26"/>
  <c r="G292" i="26" s="1"/>
  <c r="F296" i="26"/>
  <c r="J296" i="26" s="1"/>
  <c r="F290" i="26"/>
  <c r="H290" i="26" s="1"/>
  <c r="F294" i="26"/>
  <c r="G294" i="26" s="1"/>
  <c r="F298" i="26"/>
  <c r="H298" i="26" s="1"/>
  <c r="F287" i="26"/>
  <c r="F291" i="26"/>
  <c r="F295" i="26"/>
  <c r="G295" i="26" s="1"/>
  <c r="F293" i="26"/>
  <c r="F297" i="26"/>
  <c r="F289" i="26"/>
  <c r="F317" i="26"/>
  <c r="H317" i="26" s="1"/>
  <c r="F321" i="26"/>
  <c r="H321" i="26" s="1"/>
  <c r="F325" i="26"/>
  <c r="J325" i="26" s="1"/>
  <c r="F314" i="26"/>
  <c r="G314" i="26" s="1"/>
  <c r="F318" i="26"/>
  <c r="F322" i="26"/>
  <c r="F319" i="26"/>
  <c r="F320" i="26"/>
  <c r="F316" i="26"/>
  <c r="F324" i="26"/>
  <c r="F315" i="26"/>
  <c r="F323" i="26"/>
  <c r="H323" i="26" s="1"/>
  <c r="L237" i="6"/>
  <c r="L238" i="6"/>
  <c r="L239" i="6"/>
  <c r="L240" i="6"/>
  <c r="L241" i="6"/>
  <c r="M237" i="6"/>
  <c r="M238" i="6"/>
  <c r="M239" i="6"/>
  <c r="M240" i="6"/>
  <c r="M241" i="6"/>
  <c r="G479" i="26"/>
  <c r="H561" i="26"/>
  <c r="I561" i="26"/>
  <c r="I511" i="26"/>
  <c r="H566" i="26"/>
  <c r="G559" i="26"/>
  <c r="G509" i="26"/>
  <c r="H565" i="26"/>
  <c r="G487" i="26"/>
  <c r="H558" i="26"/>
  <c r="L18" i="28"/>
  <c r="L20" i="28"/>
  <c r="L6" i="28"/>
  <c r="M34" i="28"/>
  <c r="M28" i="28"/>
  <c r="L17" i="28"/>
  <c r="L9" i="28"/>
  <c r="M33" i="28"/>
  <c r="M27" i="28"/>
  <c r="L19" i="28"/>
  <c r="L8" i="28"/>
  <c r="M32" i="28"/>
  <c r="L16" i="28"/>
  <c r="L7" i="28"/>
  <c r="P32" i="28"/>
  <c r="O16" i="28"/>
  <c r="O7" i="28"/>
  <c r="O18" i="28"/>
  <c r="O20" i="28"/>
  <c r="O6" i="28"/>
  <c r="P34" i="28"/>
  <c r="P28" i="28"/>
  <c r="O17" i="28"/>
  <c r="O9" i="28"/>
  <c r="P33" i="28"/>
  <c r="P27" i="28"/>
  <c r="O19" i="28"/>
  <c r="O8" i="28"/>
  <c r="O33" i="28"/>
  <c r="O27" i="28"/>
  <c r="N19" i="28"/>
  <c r="N8" i="28"/>
  <c r="O32" i="28"/>
  <c r="N16" i="28"/>
  <c r="N7" i="28"/>
  <c r="N18" i="28"/>
  <c r="N20" i="28"/>
  <c r="N6" i="28"/>
  <c r="O34" i="28"/>
  <c r="O28" i="28"/>
  <c r="N17" i="28"/>
  <c r="N9" i="28"/>
  <c r="P18" i="28"/>
  <c r="P20" i="28"/>
  <c r="P6" i="28"/>
  <c r="Q34" i="28"/>
  <c r="Q28" i="28"/>
  <c r="P17" i="28"/>
  <c r="P9" i="28"/>
  <c r="Q33" i="28"/>
  <c r="Q27" i="28"/>
  <c r="P19" i="28"/>
  <c r="P8" i="28"/>
  <c r="Q32" i="28"/>
  <c r="P16" i="28"/>
  <c r="P7" i="28"/>
  <c r="H481" i="26"/>
  <c r="H482" i="26"/>
  <c r="H489" i="26"/>
  <c r="H504" i="26"/>
  <c r="H511" i="26"/>
  <c r="H512" i="26"/>
  <c r="H535" i="26"/>
  <c r="H536" i="26"/>
  <c r="H543" i="26"/>
  <c r="G586" i="26"/>
  <c r="G587" i="26"/>
  <c r="G590" i="26"/>
  <c r="H594" i="26"/>
  <c r="G478" i="26"/>
  <c r="I481" i="26"/>
  <c r="I482" i="26"/>
  <c r="G486" i="26"/>
  <c r="I489" i="26"/>
  <c r="I504" i="26"/>
  <c r="G508" i="26"/>
  <c r="I512" i="26"/>
  <c r="G532" i="26"/>
  <c r="G533" i="26"/>
  <c r="I535" i="26"/>
  <c r="I536" i="26"/>
  <c r="G540" i="26"/>
  <c r="G541" i="26"/>
  <c r="I543" i="26"/>
  <c r="I558" i="26"/>
  <c r="G562" i="26"/>
  <c r="G563" i="26"/>
  <c r="I565" i="26"/>
  <c r="I566" i="26"/>
  <c r="H569" i="26"/>
  <c r="H586" i="26"/>
  <c r="H590" i="26"/>
  <c r="I594" i="26"/>
  <c r="H478" i="26"/>
  <c r="H485" i="26"/>
  <c r="H486" i="26"/>
  <c r="H507" i="26"/>
  <c r="H508" i="26"/>
  <c r="H515" i="26"/>
  <c r="H532" i="26"/>
  <c r="H539" i="26"/>
  <c r="H540" i="26"/>
  <c r="H562" i="26"/>
  <c r="I569" i="26"/>
  <c r="G483" i="26"/>
  <c r="I485" i="26"/>
  <c r="G505" i="26"/>
  <c r="I507" i="26"/>
  <c r="G513" i="26"/>
  <c r="I515" i="26"/>
  <c r="G537" i="26"/>
  <c r="I539" i="26"/>
  <c r="M172" i="6"/>
  <c r="M181" i="6" s="1"/>
  <c r="L242" i="6"/>
  <c r="L243" i="6"/>
  <c r="N238" i="6"/>
  <c r="J242" i="6"/>
  <c r="N242" i="6"/>
  <c r="M243" i="6"/>
  <c r="N239" i="6"/>
  <c r="K242" i="6"/>
  <c r="J243" i="6"/>
  <c r="N243" i="6"/>
  <c r="N240" i="6"/>
  <c r="K243" i="6"/>
  <c r="N237" i="6"/>
  <c r="N241" i="6"/>
  <c r="M242" i="6"/>
  <c r="O158" i="6"/>
  <c r="O162" i="6" s="1"/>
  <c r="L158" i="6"/>
  <c r="L161" i="6" s="1"/>
  <c r="N159" i="6"/>
  <c r="N162" i="6"/>
  <c r="N161" i="6"/>
  <c r="N160" i="6"/>
  <c r="K183" i="6"/>
  <c r="K179" i="6"/>
  <c r="K175" i="6"/>
  <c r="K182" i="6"/>
  <c r="K178" i="6"/>
  <c r="K174" i="6"/>
  <c r="K181" i="6"/>
  <c r="K177" i="6"/>
  <c r="K173" i="6"/>
  <c r="K180" i="6"/>
  <c r="K176" i="6"/>
  <c r="O183" i="6"/>
  <c r="O179" i="6"/>
  <c r="O175" i="6"/>
  <c r="O182" i="6"/>
  <c r="O178" i="6"/>
  <c r="O174" i="6"/>
  <c r="O181" i="6"/>
  <c r="O177" i="6"/>
  <c r="O173" i="6"/>
  <c r="O180" i="6"/>
  <c r="O176" i="6"/>
  <c r="N173" i="6"/>
  <c r="L175" i="6"/>
  <c r="N177" i="6"/>
  <c r="L179" i="6"/>
  <c r="N181" i="6"/>
  <c r="L183" i="6"/>
  <c r="O193" i="6"/>
  <c r="N194" i="6"/>
  <c r="M195" i="6"/>
  <c r="N174" i="6"/>
  <c r="L176" i="6"/>
  <c r="N178" i="6"/>
  <c r="L180" i="6"/>
  <c r="N182" i="6"/>
  <c r="O194" i="6"/>
  <c r="N195" i="6"/>
  <c r="M196" i="6"/>
  <c r="K158" i="6"/>
  <c r="L173" i="6"/>
  <c r="N175" i="6"/>
  <c r="L177" i="6"/>
  <c r="N179" i="6"/>
  <c r="L181" i="6"/>
  <c r="N183" i="6"/>
  <c r="M193" i="6"/>
  <c r="O195" i="6"/>
  <c r="N196" i="6"/>
  <c r="L174" i="6"/>
  <c r="N176" i="6"/>
  <c r="L178" i="6"/>
  <c r="H199" i="6"/>
  <c r="M158" i="6"/>
  <c r="L132" i="6"/>
  <c r="L131" i="6"/>
  <c r="L130" i="6"/>
  <c r="L129" i="6"/>
  <c r="J132" i="6"/>
  <c r="J131" i="6"/>
  <c r="J130" i="6"/>
  <c r="J129" i="6"/>
  <c r="I129" i="6"/>
  <c r="I130" i="6"/>
  <c r="I131" i="6"/>
  <c r="K129" i="6"/>
  <c r="K130" i="6"/>
  <c r="K131" i="6"/>
  <c r="M125" i="6"/>
  <c r="M129" i="6"/>
  <c r="M126" i="6"/>
  <c r="M130" i="6"/>
  <c r="M127" i="6"/>
  <c r="M131" i="6"/>
  <c r="M124" i="6"/>
  <c r="M128" i="6"/>
  <c r="H479" i="26"/>
  <c r="H480" i="26"/>
  <c r="I483" i="26"/>
  <c r="J483" i="26" s="1"/>
  <c r="H484" i="26"/>
  <c r="I487" i="26"/>
  <c r="H488" i="26"/>
  <c r="I505" i="26"/>
  <c r="H506" i="26"/>
  <c r="I509" i="26"/>
  <c r="H510" i="26"/>
  <c r="I513" i="26"/>
  <c r="J513" i="26" s="1"/>
  <c r="H514" i="26"/>
  <c r="I533" i="26"/>
  <c r="H534" i="26"/>
  <c r="I537" i="26"/>
  <c r="H538" i="26"/>
  <c r="I541" i="26"/>
  <c r="H542" i="26"/>
  <c r="I559" i="26"/>
  <c r="H560" i="26"/>
  <c r="I563" i="26"/>
  <c r="H564" i="26"/>
  <c r="I567" i="26"/>
  <c r="H568" i="26"/>
  <c r="I587" i="26"/>
  <c r="H588" i="26"/>
  <c r="G589" i="26"/>
  <c r="I591" i="26"/>
  <c r="H592" i="26"/>
  <c r="G593" i="26"/>
  <c r="I595" i="26"/>
  <c r="H596" i="26"/>
  <c r="G597" i="26"/>
  <c r="I480" i="26"/>
  <c r="I484" i="26"/>
  <c r="I488" i="26"/>
  <c r="I506" i="26"/>
  <c r="I510" i="26"/>
  <c r="I514" i="26"/>
  <c r="I534" i="26"/>
  <c r="I538" i="26"/>
  <c r="I542" i="26"/>
  <c r="I560" i="26"/>
  <c r="I564" i="26"/>
  <c r="I568" i="26"/>
  <c r="I588" i="26"/>
  <c r="H589" i="26"/>
  <c r="I592" i="26"/>
  <c r="H593" i="26"/>
  <c r="I596" i="26"/>
  <c r="H597" i="26"/>
  <c r="G567" i="26"/>
  <c r="G591" i="26"/>
  <c r="G595" i="26"/>
  <c r="I343" i="26"/>
  <c r="I405" i="26"/>
  <c r="I349" i="26"/>
  <c r="I373" i="26"/>
  <c r="I381" i="26"/>
  <c r="I403" i="26"/>
  <c r="I427" i="26"/>
  <c r="I435" i="26"/>
  <c r="I457" i="26"/>
  <c r="G461" i="26"/>
  <c r="H343" i="26"/>
  <c r="H345" i="26"/>
  <c r="H347" i="26"/>
  <c r="H351" i="26"/>
  <c r="H353" i="26"/>
  <c r="H371" i="26"/>
  <c r="H375" i="26"/>
  <c r="H377" i="26"/>
  <c r="H379" i="26"/>
  <c r="H397" i="26"/>
  <c r="H399" i="26"/>
  <c r="H401" i="26"/>
  <c r="H405" i="26"/>
  <c r="H407" i="26"/>
  <c r="H425" i="26"/>
  <c r="H429" i="26"/>
  <c r="H431" i="26"/>
  <c r="H433" i="26"/>
  <c r="H451" i="26"/>
  <c r="H453" i="26"/>
  <c r="H455" i="26"/>
  <c r="H459" i="26"/>
  <c r="H461" i="26"/>
  <c r="I345" i="26"/>
  <c r="I347" i="26"/>
  <c r="I351" i="26"/>
  <c r="I353" i="26"/>
  <c r="I371" i="26"/>
  <c r="I375" i="26"/>
  <c r="I377" i="26"/>
  <c r="I379" i="26"/>
  <c r="I397" i="26"/>
  <c r="I399" i="26"/>
  <c r="I401" i="26"/>
  <c r="I407" i="26"/>
  <c r="I425" i="26"/>
  <c r="I429" i="26"/>
  <c r="I431" i="26"/>
  <c r="I433" i="26"/>
  <c r="I451" i="26"/>
  <c r="I453" i="26"/>
  <c r="I455" i="26"/>
  <c r="I459" i="26"/>
  <c r="I461" i="26"/>
  <c r="J261" i="26"/>
  <c r="H315" i="26"/>
  <c r="H319" i="26"/>
  <c r="G296" i="26"/>
  <c r="I842" i="26"/>
  <c r="H842" i="26"/>
  <c r="G842" i="26"/>
  <c r="F842" i="26"/>
  <c r="I822" i="26"/>
  <c r="H822" i="26"/>
  <c r="G822" i="26"/>
  <c r="F822" i="26"/>
  <c r="I802" i="26"/>
  <c r="H802" i="26"/>
  <c r="G802" i="26"/>
  <c r="F802" i="26"/>
  <c r="I782" i="26"/>
  <c r="H782" i="26"/>
  <c r="G782" i="26"/>
  <c r="F782" i="26"/>
  <c r="I762" i="26"/>
  <c r="H762" i="26"/>
  <c r="G762" i="26"/>
  <c r="F762" i="26"/>
  <c r="I740" i="26"/>
  <c r="H740" i="26"/>
  <c r="G740" i="26"/>
  <c r="F740" i="26"/>
  <c r="I702" i="26"/>
  <c r="H702" i="26"/>
  <c r="G702" i="26"/>
  <c r="F702" i="26"/>
  <c r="I664" i="26"/>
  <c r="H664" i="26"/>
  <c r="G664" i="26"/>
  <c r="F664" i="26"/>
  <c r="I642" i="26"/>
  <c r="N673" i="26" s="1"/>
  <c r="H642" i="26"/>
  <c r="M673" i="26" s="1"/>
  <c r="G642" i="26"/>
  <c r="L673" i="26" s="1"/>
  <c r="F642" i="26"/>
  <c r="K673" i="26" s="1"/>
  <c r="J610" i="26"/>
  <c r="I610" i="26"/>
  <c r="H610" i="26"/>
  <c r="G610" i="26"/>
  <c r="F610" i="26"/>
  <c r="I192" i="26"/>
  <c r="H192" i="26"/>
  <c r="G192" i="26"/>
  <c r="F192" i="26"/>
  <c r="E192" i="26"/>
  <c r="I181" i="26"/>
  <c r="H181" i="26"/>
  <c r="G181" i="26"/>
  <c r="F181" i="26"/>
  <c r="E181" i="26"/>
  <c r="I166" i="26"/>
  <c r="H166" i="26"/>
  <c r="G166" i="26"/>
  <c r="F166" i="26"/>
  <c r="E166" i="26"/>
  <c r="I131" i="26"/>
  <c r="H131" i="26"/>
  <c r="G131" i="26"/>
  <c r="F131" i="26"/>
  <c r="E131" i="26"/>
  <c r="G122" i="26"/>
  <c r="J118" i="26" s="1"/>
  <c r="F122" i="26"/>
  <c r="I118" i="26" s="1"/>
  <c r="E122" i="26"/>
  <c r="H118" i="26" s="1"/>
  <c r="I100" i="26"/>
  <c r="H100" i="26"/>
  <c r="G100" i="26"/>
  <c r="F100" i="26"/>
  <c r="E100" i="26"/>
  <c r="I87" i="26"/>
  <c r="H87" i="26"/>
  <c r="G87" i="26"/>
  <c r="F87" i="26"/>
  <c r="E87" i="26"/>
  <c r="H295" i="26" l="1"/>
  <c r="H294" i="26"/>
  <c r="I295" i="26"/>
  <c r="K295" i="26" s="1"/>
  <c r="H241" i="26"/>
  <c r="H314" i="26"/>
  <c r="G264" i="26"/>
  <c r="H325" i="26"/>
  <c r="G325" i="26"/>
  <c r="G290" i="26"/>
  <c r="P136" i="28"/>
  <c r="I325" i="26"/>
  <c r="M136" i="28"/>
  <c r="L136" i="28"/>
  <c r="N136" i="28"/>
  <c r="O136" i="28"/>
  <c r="N35" i="28"/>
  <c r="J509" i="26"/>
  <c r="L609" i="28"/>
  <c r="M609" i="28" s="1"/>
  <c r="J237" i="26"/>
  <c r="I314" i="26"/>
  <c r="J295" i="26"/>
  <c r="J559" i="26"/>
  <c r="J537" i="26"/>
  <c r="J505" i="26"/>
  <c r="J558" i="26"/>
  <c r="L417" i="28"/>
  <c r="M417" i="28" s="1"/>
  <c r="N174" i="28"/>
  <c r="M617" i="28"/>
  <c r="L426" i="28"/>
  <c r="M426" i="28" s="1"/>
  <c r="L527" i="28"/>
  <c r="M527" i="28" s="1"/>
  <c r="M628" i="28"/>
  <c r="N316" i="28"/>
  <c r="M478" i="28"/>
  <c r="N224" i="28"/>
  <c r="M559" i="28"/>
  <c r="M463" i="28"/>
  <c r="M465" i="28"/>
  <c r="M531" i="28"/>
  <c r="N268" i="28"/>
  <c r="M429" i="28"/>
  <c r="M430" i="28"/>
  <c r="M409" i="28"/>
  <c r="M418" i="28"/>
  <c r="N376" i="28"/>
  <c r="N274" i="28"/>
  <c r="N166" i="28"/>
  <c r="N168" i="28"/>
  <c r="N178" i="28"/>
  <c r="M579" i="28"/>
  <c r="L323" i="28"/>
  <c r="M323" i="28" s="1"/>
  <c r="M561" i="28"/>
  <c r="N177" i="28"/>
  <c r="L362" i="28"/>
  <c r="M362" i="28" s="1"/>
  <c r="N377" i="28"/>
  <c r="N228" i="28"/>
  <c r="M468" i="28"/>
  <c r="L222" i="28"/>
  <c r="M222" i="28" s="1"/>
  <c r="L281" i="28"/>
  <c r="M281" i="28" s="1"/>
  <c r="L264" i="28"/>
  <c r="M264" i="28" s="1"/>
  <c r="L328" i="28"/>
  <c r="M328" i="28" s="1"/>
  <c r="L319" i="28"/>
  <c r="M319" i="28" s="1"/>
  <c r="L164" i="28"/>
  <c r="M164" i="28" s="1"/>
  <c r="L374" i="28"/>
  <c r="M374" i="28" s="1"/>
  <c r="L373" i="28"/>
  <c r="M373" i="28" s="1"/>
  <c r="L234" i="28"/>
  <c r="M234" i="28" s="1"/>
  <c r="L217" i="28"/>
  <c r="M217" i="28" s="1"/>
  <c r="L276" i="28"/>
  <c r="M276" i="28" s="1"/>
  <c r="L331" i="28"/>
  <c r="M331" i="28" s="1"/>
  <c r="M580" i="28"/>
  <c r="N318" i="28"/>
  <c r="M425" i="28"/>
  <c r="L175" i="28"/>
  <c r="M175" i="28" s="1"/>
  <c r="M621" i="28"/>
  <c r="L360" i="28"/>
  <c r="M360" i="28" s="1"/>
  <c r="L223" i="28"/>
  <c r="M223" i="28" s="1"/>
  <c r="L265" i="28"/>
  <c r="M265" i="28" s="1"/>
  <c r="L279" i="28"/>
  <c r="M279" i="28" s="1"/>
  <c r="L312" i="28"/>
  <c r="M312" i="28" s="1"/>
  <c r="L329" i="28"/>
  <c r="M329" i="28" s="1"/>
  <c r="L171" i="28"/>
  <c r="M171" i="28" s="1"/>
  <c r="L218" i="28"/>
  <c r="M218" i="28" s="1"/>
  <c r="L277" i="28"/>
  <c r="M277" i="28" s="1"/>
  <c r="L324" i="28"/>
  <c r="M324" i="28" s="1"/>
  <c r="L315" i="28"/>
  <c r="M315" i="28" s="1"/>
  <c r="L167" i="28"/>
  <c r="M167" i="28" s="1"/>
  <c r="L332" i="28"/>
  <c r="M332" i="28" s="1"/>
  <c r="L317" i="28"/>
  <c r="M317" i="28" s="1"/>
  <c r="L184" i="28"/>
  <c r="M184" i="28" s="1"/>
  <c r="L361" i="28"/>
  <c r="M361" i="28" s="1"/>
  <c r="M620" i="28"/>
  <c r="L212" i="28"/>
  <c r="M212" i="28" s="1"/>
  <c r="M475" i="28"/>
  <c r="M459" i="28"/>
  <c r="L270" i="28"/>
  <c r="M270" i="28" s="1"/>
  <c r="N270" i="28" s="1"/>
  <c r="M522" i="28"/>
  <c r="L263" i="28"/>
  <c r="M263" i="28" s="1"/>
  <c r="M570" i="28"/>
  <c r="L330" i="28"/>
  <c r="M330" i="28" s="1"/>
  <c r="N330" i="28" s="1"/>
  <c r="L313" i="28"/>
  <c r="M313" i="28" s="1"/>
  <c r="M410" i="28"/>
  <c r="L173" i="28"/>
  <c r="M173" i="28" s="1"/>
  <c r="M619" i="28"/>
  <c r="L372" i="28"/>
  <c r="M372" i="28" s="1"/>
  <c r="L367" i="28"/>
  <c r="M367" i="28" s="1"/>
  <c r="L219" i="28"/>
  <c r="M219" i="28" s="1"/>
  <c r="M470" i="28"/>
  <c r="L282" i="28"/>
  <c r="M282" i="28" s="1"/>
  <c r="N282" i="28" s="1"/>
  <c r="L261" i="28"/>
  <c r="M261" i="28" s="1"/>
  <c r="M512" i="28"/>
  <c r="M581" i="28"/>
  <c r="M572" i="28"/>
  <c r="M416" i="28"/>
  <c r="M562" i="28"/>
  <c r="N182" i="28"/>
  <c r="M613" i="28"/>
  <c r="M469" i="28"/>
  <c r="M460" i="28"/>
  <c r="L221" i="28"/>
  <c r="M221" i="28" s="1"/>
  <c r="M524" i="28"/>
  <c r="L280" i="28"/>
  <c r="M280" i="28" s="1"/>
  <c r="M576" i="28"/>
  <c r="M560" i="28"/>
  <c r="L314" i="28"/>
  <c r="M314" i="28" s="1"/>
  <c r="L180" i="28"/>
  <c r="M180" i="28" s="1"/>
  <c r="M611" i="28"/>
  <c r="M629" i="28"/>
  <c r="M481" i="28"/>
  <c r="M471" i="28"/>
  <c r="L233" i="28"/>
  <c r="M233" i="28" s="1"/>
  <c r="L266" i="28"/>
  <c r="M266" i="28" s="1"/>
  <c r="M519" i="28"/>
  <c r="L275" i="28"/>
  <c r="M275" i="28" s="1"/>
  <c r="M568" i="28"/>
  <c r="L326" i="28"/>
  <c r="M326" i="28" s="1"/>
  <c r="L176" i="28"/>
  <c r="M176" i="28" s="1"/>
  <c r="N369" i="28"/>
  <c r="N368" i="28"/>
  <c r="M616" i="28"/>
  <c r="N363" i="28"/>
  <c r="M461" i="28"/>
  <c r="M476" i="28"/>
  <c r="N215" i="28"/>
  <c r="N230" i="28"/>
  <c r="M466" i="28"/>
  <c r="N213" i="28"/>
  <c r="N278" i="28"/>
  <c r="M516" i="28"/>
  <c r="M530" i="28"/>
  <c r="N272" i="28"/>
  <c r="M509" i="28"/>
  <c r="M563" i="28"/>
  <c r="M578" i="28"/>
  <c r="N327" i="28"/>
  <c r="M567" i="28"/>
  <c r="M577" i="28"/>
  <c r="N321" i="28"/>
  <c r="M415" i="28"/>
  <c r="M423" i="28"/>
  <c r="N165" i="28"/>
  <c r="N179" i="28"/>
  <c r="N170" i="28"/>
  <c r="N366" i="28"/>
  <c r="M615" i="28"/>
  <c r="N365" i="28"/>
  <c r="N364" i="28"/>
  <c r="M614" i="28"/>
  <c r="N359" i="28"/>
  <c r="N232" i="28"/>
  <c r="M472" i="28"/>
  <c r="M479" i="28"/>
  <c r="N226" i="28"/>
  <c r="M462" i="28"/>
  <c r="N283" i="28"/>
  <c r="N310" i="28"/>
  <c r="N325" i="28"/>
  <c r="M420" i="28"/>
  <c r="N169" i="28"/>
  <c r="N183" i="28"/>
  <c r="N370" i="28"/>
  <c r="M627" i="28"/>
  <c r="M624" i="28"/>
  <c r="N379" i="28"/>
  <c r="M477" i="28"/>
  <c r="N220" i="28"/>
  <c r="N231" i="28"/>
  <c r="M467" i="28"/>
  <c r="N214" i="28"/>
  <c r="N229" i="28"/>
  <c r="M518" i="28"/>
  <c r="N262" i="28"/>
  <c r="N273" i="28"/>
  <c r="M514" i="28"/>
  <c r="M525" i="28"/>
  <c r="N271" i="28"/>
  <c r="N320" i="28"/>
  <c r="M565" i="28"/>
  <c r="N311" i="28"/>
  <c r="N322" i="28"/>
  <c r="M564" i="28"/>
  <c r="M431" i="28"/>
  <c r="M411" i="28"/>
  <c r="N181" i="28"/>
  <c r="N172" i="28"/>
  <c r="N163" i="28"/>
  <c r="M626" i="28"/>
  <c r="M623" i="28"/>
  <c r="N381" i="28"/>
  <c r="N380" i="28"/>
  <c r="M622" i="28"/>
  <c r="N375" i="28"/>
  <c r="M473" i="28"/>
  <c r="N216" i="28"/>
  <c r="N227" i="28"/>
  <c r="N225" i="28"/>
  <c r="M515" i="28"/>
  <c r="N269" i="28"/>
  <c r="M511" i="28"/>
  <c r="M520" i="28"/>
  <c r="N267" i="28"/>
  <c r="I133" i="6"/>
  <c r="G245" i="26"/>
  <c r="J487" i="26"/>
  <c r="J479" i="26"/>
  <c r="I272" i="26"/>
  <c r="J298" i="26"/>
  <c r="G298" i="26"/>
  <c r="J489" i="26"/>
  <c r="I245" i="26"/>
  <c r="G239" i="26"/>
  <c r="H272" i="26"/>
  <c r="J587" i="26"/>
  <c r="J563" i="26"/>
  <c r="J541" i="26"/>
  <c r="J533" i="26"/>
  <c r="H245" i="26"/>
  <c r="G272" i="26"/>
  <c r="J565" i="26"/>
  <c r="J535" i="26"/>
  <c r="M652" i="26"/>
  <c r="M631" i="26"/>
  <c r="N652" i="26"/>
  <c r="N631" i="26"/>
  <c r="K652" i="26"/>
  <c r="K631" i="26"/>
  <c r="L631" i="26"/>
  <c r="L652" i="26"/>
  <c r="L21" i="28"/>
  <c r="J244" i="6"/>
  <c r="J481" i="26"/>
  <c r="M244" i="6"/>
  <c r="J569" i="26"/>
  <c r="J561" i="26"/>
  <c r="J534" i="26"/>
  <c r="J488" i="26"/>
  <c r="J567" i="26"/>
  <c r="L244" i="6"/>
  <c r="M35" i="28"/>
  <c r="J199" i="6"/>
  <c r="H120" i="26"/>
  <c r="H121" i="26"/>
  <c r="H119" i="26"/>
  <c r="I121" i="26"/>
  <c r="I119" i="26"/>
  <c r="I120" i="26"/>
  <c r="J539" i="26"/>
  <c r="J121" i="26"/>
  <c r="J120" i="26"/>
  <c r="J119" i="26"/>
  <c r="J511" i="26"/>
  <c r="J507" i="26"/>
  <c r="Q35" i="28"/>
  <c r="P21" i="28"/>
  <c r="O21" i="28"/>
  <c r="P10" i="28"/>
  <c r="P35" i="28"/>
  <c r="O10" i="28"/>
  <c r="N21" i="28"/>
  <c r="L10" i="28"/>
  <c r="N10" i="28"/>
  <c r="O35" i="28"/>
  <c r="K244" i="6"/>
  <c r="N244" i="6"/>
  <c r="N163" i="6"/>
  <c r="L133" i="6"/>
  <c r="N197" i="6"/>
  <c r="O184" i="6"/>
  <c r="M197" i="6"/>
  <c r="N184" i="6"/>
  <c r="L184" i="6"/>
  <c r="O197" i="6"/>
  <c r="K184" i="6"/>
  <c r="J133" i="6"/>
  <c r="M133" i="6"/>
  <c r="K133" i="6"/>
  <c r="J543" i="26"/>
  <c r="J566" i="26"/>
  <c r="J592" i="26"/>
  <c r="J485" i="26"/>
  <c r="J536" i="26"/>
  <c r="J504" i="26"/>
  <c r="J482" i="26"/>
  <c r="J480" i="26"/>
  <c r="J515" i="26"/>
  <c r="J512" i="26"/>
  <c r="J594" i="26"/>
  <c r="G199" i="6"/>
  <c r="G198" i="6"/>
  <c r="I199" i="6"/>
  <c r="I198" i="6"/>
  <c r="J198" i="6"/>
  <c r="J590" i="26"/>
  <c r="J596" i="26"/>
  <c r="J568" i="26"/>
  <c r="J560" i="26"/>
  <c r="J538" i="26"/>
  <c r="J514" i="26"/>
  <c r="J506" i="26"/>
  <c r="J484" i="26"/>
  <c r="J562" i="26"/>
  <c r="J540" i="26"/>
  <c r="J508" i="26"/>
  <c r="J486" i="26"/>
  <c r="J478" i="26"/>
  <c r="J586" i="26"/>
  <c r="J593" i="26"/>
  <c r="J588" i="26"/>
  <c r="J564" i="26"/>
  <c r="J542" i="26"/>
  <c r="J510" i="26"/>
  <c r="J532" i="26"/>
  <c r="M180" i="6"/>
  <c r="M177" i="6"/>
  <c r="L160" i="6"/>
  <c r="L159" i="6"/>
  <c r="M178" i="6"/>
  <c r="M179" i="6"/>
  <c r="M173" i="6"/>
  <c r="M176" i="6"/>
  <c r="M175" i="6"/>
  <c r="M174" i="6"/>
  <c r="M183" i="6"/>
  <c r="M182" i="6"/>
  <c r="O161" i="6"/>
  <c r="O160" i="6"/>
  <c r="O159" i="6"/>
  <c r="L162" i="6"/>
  <c r="K162" i="6"/>
  <c r="K161" i="6"/>
  <c r="K160" i="6"/>
  <c r="K159" i="6"/>
  <c r="L195" i="6"/>
  <c r="L194" i="6"/>
  <c r="L193" i="6"/>
  <c r="L196" i="6"/>
  <c r="M160" i="6"/>
  <c r="M159" i="6"/>
  <c r="M162" i="6"/>
  <c r="M161" i="6"/>
  <c r="J595" i="26"/>
  <c r="J591" i="26"/>
  <c r="J597" i="26"/>
  <c r="J589" i="26"/>
  <c r="G270" i="26"/>
  <c r="J321" i="26"/>
  <c r="H296" i="26"/>
  <c r="J266" i="26"/>
  <c r="H243" i="26"/>
  <c r="G288" i="26"/>
  <c r="G315" i="26"/>
  <c r="I296" i="26"/>
  <c r="H457" i="26"/>
  <c r="H435" i="26"/>
  <c r="H427" i="26"/>
  <c r="H403" i="26"/>
  <c r="H381" i="26"/>
  <c r="H373" i="26"/>
  <c r="H349" i="26"/>
  <c r="G317" i="26"/>
  <c r="I298" i="26"/>
  <c r="H292" i="26"/>
  <c r="J314" i="26"/>
  <c r="I288" i="26"/>
  <c r="G453" i="26"/>
  <c r="G431" i="26"/>
  <c r="J431" i="26" s="1"/>
  <c r="G407" i="26"/>
  <c r="G399" i="26"/>
  <c r="G377" i="26"/>
  <c r="G353" i="26"/>
  <c r="J353" i="26" s="1"/>
  <c r="G345" i="26"/>
  <c r="G455" i="26"/>
  <c r="G433" i="26"/>
  <c r="G425" i="26"/>
  <c r="J425" i="26" s="1"/>
  <c r="G401" i="26"/>
  <c r="G379" i="26"/>
  <c r="J379" i="26" s="1"/>
  <c r="G371" i="26"/>
  <c r="G347" i="26"/>
  <c r="J461" i="26"/>
  <c r="I460" i="26"/>
  <c r="H460" i="26"/>
  <c r="G460" i="26"/>
  <c r="I452" i="26"/>
  <c r="H452" i="26"/>
  <c r="G452" i="26"/>
  <c r="I430" i="26"/>
  <c r="H430" i="26"/>
  <c r="G430" i="26"/>
  <c r="I406" i="26"/>
  <c r="H406" i="26"/>
  <c r="G406" i="26"/>
  <c r="I398" i="26"/>
  <c r="H398" i="26"/>
  <c r="G398" i="26"/>
  <c r="I376" i="26"/>
  <c r="H376" i="26"/>
  <c r="G376" i="26"/>
  <c r="I352" i="26"/>
  <c r="H352" i="26"/>
  <c r="G352" i="26"/>
  <c r="I344" i="26"/>
  <c r="H344" i="26"/>
  <c r="G344" i="26"/>
  <c r="I454" i="26"/>
  <c r="H454" i="26"/>
  <c r="G454" i="26"/>
  <c r="I432" i="26"/>
  <c r="H432" i="26"/>
  <c r="G432" i="26"/>
  <c r="I424" i="26"/>
  <c r="H424" i="26"/>
  <c r="G424" i="26"/>
  <c r="I400" i="26"/>
  <c r="H400" i="26"/>
  <c r="G400" i="26"/>
  <c r="I378" i="26"/>
  <c r="H378" i="26"/>
  <c r="G378" i="26"/>
  <c r="I370" i="26"/>
  <c r="H370" i="26"/>
  <c r="G370" i="26"/>
  <c r="I346" i="26"/>
  <c r="H346" i="26"/>
  <c r="G346" i="26"/>
  <c r="G457" i="26"/>
  <c r="G435" i="26"/>
  <c r="G427" i="26"/>
  <c r="G403" i="26"/>
  <c r="G381" i="26"/>
  <c r="G373" i="26"/>
  <c r="G349" i="26"/>
  <c r="G459" i="26"/>
  <c r="G451" i="26"/>
  <c r="G429" i="26"/>
  <c r="G405" i="26"/>
  <c r="G397" i="26"/>
  <c r="G375" i="26"/>
  <c r="G351" i="26"/>
  <c r="G343" i="26"/>
  <c r="I456" i="26"/>
  <c r="H456" i="26"/>
  <c r="G456" i="26"/>
  <c r="I434" i="26"/>
  <c r="H434" i="26"/>
  <c r="G434" i="26"/>
  <c r="I426" i="26"/>
  <c r="H426" i="26"/>
  <c r="G426" i="26"/>
  <c r="I402" i="26"/>
  <c r="H402" i="26"/>
  <c r="G402" i="26"/>
  <c r="I380" i="26"/>
  <c r="H380" i="26"/>
  <c r="G380" i="26"/>
  <c r="I372" i="26"/>
  <c r="H372" i="26"/>
  <c r="G372" i="26"/>
  <c r="I348" i="26"/>
  <c r="H348" i="26"/>
  <c r="G348" i="26"/>
  <c r="I458" i="26"/>
  <c r="H458" i="26"/>
  <c r="G458" i="26"/>
  <c r="I450" i="26"/>
  <c r="H450" i="26"/>
  <c r="G450" i="26"/>
  <c r="I428" i="26"/>
  <c r="H428" i="26"/>
  <c r="G428" i="26"/>
  <c r="I404" i="26"/>
  <c r="H404" i="26"/>
  <c r="G404" i="26"/>
  <c r="I396" i="26"/>
  <c r="H396" i="26"/>
  <c r="G396" i="26"/>
  <c r="I374" i="26"/>
  <c r="H374" i="26"/>
  <c r="G374" i="26"/>
  <c r="I350" i="26"/>
  <c r="H350" i="26"/>
  <c r="G350" i="26"/>
  <c r="I342" i="26"/>
  <c r="H342" i="26"/>
  <c r="G342" i="26"/>
  <c r="H235" i="26"/>
  <c r="H288" i="26"/>
  <c r="G293" i="26"/>
  <c r="I293" i="26"/>
  <c r="H293" i="26"/>
  <c r="J293" i="26"/>
  <c r="J290" i="26"/>
  <c r="I290" i="26"/>
  <c r="I297" i="26"/>
  <c r="H297" i="26"/>
  <c r="G297" i="26"/>
  <c r="J297" i="26"/>
  <c r="J294" i="26"/>
  <c r="I294" i="26"/>
  <c r="J292" i="26"/>
  <c r="I292" i="26"/>
  <c r="I289" i="26"/>
  <c r="J289" i="26"/>
  <c r="H289" i="26"/>
  <c r="G289" i="26"/>
  <c r="I268" i="26"/>
  <c r="H268" i="26"/>
  <c r="H324" i="26"/>
  <c r="J324" i="26"/>
  <c r="I324" i="26"/>
  <c r="G324" i="26"/>
  <c r="G267" i="26"/>
  <c r="J267" i="26"/>
  <c r="I267" i="26"/>
  <c r="H267" i="26"/>
  <c r="I236" i="26"/>
  <c r="H236" i="26"/>
  <c r="G236" i="26"/>
  <c r="I319" i="26"/>
  <c r="J319" i="26"/>
  <c r="I262" i="26"/>
  <c r="H262" i="26"/>
  <c r="J318" i="26"/>
  <c r="I318" i="26"/>
  <c r="H318" i="26"/>
  <c r="G318" i="26"/>
  <c r="J269" i="26"/>
  <c r="I269" i="26"/>
  <c r="H269" i="26"/>
  <c r="G269" i="26"/>
  <c r="G238" i="26"/>
  <c r="J238" i="26"/>
  <c r="I238" i="26"/>
  <c r="H238" i="26"/>
  <c r="G268" i="26"/>
  <c r="J262" i="26"/>
  <c r="J236" i="26"/>
  <c r="I264" i="26"/>
  <c r="H264" i="26"/>
  <c r="I320" i="26"/>
  <c r="H320" i="26"/>
  <c r="G320" i="26"/>
  <c r="J320" i="26"/>
  <c r="G263" i="26"/>
  <c r="H263" i="26"/>
  <c r="J263" i="26"/>
  <c r="I263" i="26"/>
  <c r="I315" i="26"/>
  <c r="J315" i="26"/>
  <c r="I243" i="26"/>
  <c r="G243" i="26"/>
  <c r="G265" i="26"/>
  <c r="J265" i="26"/>
  <c r="I265" i="26"/>
  <c r="H265" i="26"/>
  <c r="I234" i="26"/>
  <c r="G234" i="26"/>
  <c r="J234" i="26"/>
  <c r="H234" i="26"/>
  <c r="J268" i="26"/>
  <c r="G321" i="26"/>
  <c r="I321" i="26"/>
  <c r="I241" i="26"/>
  <c r="J241" i="26"/>
  <c r="I316" i="26"/>
  <c r="G316" i="26"/>
  <c r="J316" i="26"/>
  <c r="H316" i="26"/>
  <c r="I244" i="26"/>
  <c r="G244" i="26"/>
  <c r="H244" i="26"/>
  <c r="I270" i="26"/>
  <c r="H270" i="26"/>
  <c r="I239" i="26"/>
  <c r="H239" i="26"/>
  <c r="G291" i="26"/>
  <c r="J291" i="26"/>
  <c r="I291" i="26"/>
  <c r="H291" i="26"/>
  <c r="G261" i="26"/>
  <c r="I261" i="26"/>
  <c r="H261" i="26"/>
  <c r="G319" i="26"/>
  <c r="I317" i="26"/>
  <c r="J317" i="26"/>
  <c r="I237" i="26"/>
  <c r="H237" i="26"/>
  <c r="G271" i="26"/>
  <c r="I271" i="26"/>
  <c r="H271" i="26"/>
  <c r="J271" i="26"/>
  <c r="I240" i="26"/>
  <c r="H240" i="26"/>
  <c r="G240" i="26"/>
  <c r="G323" i="26"/>
  <c r="I323" i="26"/>
  <c r="J323" i="26"/>
  <c r="I266" i="26"/>
  <c r="H266" i="26"/>
  <c r="I235" i="26"/>
  <c r="J235" i="26"/>
  <c r="H322" i="26"/>
  <c r="G322" i="26"/>
  <c r="J322" i="26"/>
  <c r="I322" i="26"/>
  <c r="I287" i="26"/>
  <c r="H287" i="26"/>
  <c r="G287" i="26"/>
  <c r="J287" i="26"/>
  <c r="J242" i="26"/>
  <c r="I242" i="26"/>
  <c r="H242" i="26"/>
  <c r="G242" i="26"/>
  <c r="I72" i="26"/>
  <c r="H72" i="26"/>
  <c r="G72" i="26"/>
  <c r="F72" i="26"/>
  <c r="E72" i="26"/>
  <c r="I60" i="26"/>
  <c r="H60" i="26"/>
  <c r="G60" i="26"/>
  <c r="F60" i="26"/>
  <c r="E60" i="26"/>
  <c r="M57" i="1"/>
  <c r="L57" i="1"/>
  <c r="L65" i="1" s="1"/>
  <c r="K57" i="1"/>
  <c r="J57" i="1"/>
  <c r="I57" i="1"/>
  <c r="H79" i="1"/>
  <c r="M72" i="1" s="1"/>
  <c r="G79" i="1"/>
  <c r="F79" i="1"/>
  <c r="K72" i="1" s="1"/>
  <c r="E79" i="1"/>
  <c r="J72" i="1" s="1"/>
  <c r="D79" i="1"/>
  <c r="I72" i="1" s="1"/>
  <c r="K680" i="26" l="1"/>
  <c r="K676" i="26"/>
  <c r="K679" i="26"/>
  <c r="K675" i="26"/>
  <c r="K678" i="26"/>
  <c r="K674" i="26"/>
  <c r="K681" i="26"/>
  <c r="K677" i="26"/>
  <c r="L679" i="26"/>
  <c r="L675" i="26"/>
  <c r="L678" i="26"/>
  <c r="L674" i="26"/>
  <c r="L681" i="26"/>
  <c r="L677" i="26"/>
  <c r="L680" i="26"/>
  <c r="L676" i="26"/>
  <c r="M678" i="26"/>
  <c r="M674" i="26"/>
  <c r="M681" i="26"/>
  <c r="M677" i="26"/>
  <c r="M680" i="26"/>
  <c r="M676" i="26"/>
  <c r="M679" i="26"/>
  <c r="M675" i="26"/>
  <c r="N681" i="26"/>
  <c r="N677" i="26"/>
  <c r="N680" i="26"/>
  <c r="N676" i="26"/>
  <c r="N679" i="26"/>
  <c r="N675" i="26"/>
  <c r="N678" i="26"/>
  <c r="N674" i="26"/>
  <c r="N682" i="26" s="1"/>
  <c r="K325" i="26"/>
  <c r="K314" i="26"/>
  <c r="K661" i="26"/>
  <c r="M661" i="26"/>
  <c r="L661" i="26"/>
  <c r="N661" i="26"/>
  <c r="K272" i="26"/>
  <c r="K245" i="26"/>
  <c r="N367" i="28"/>
  <c r="N175" i="28"/>
  <c r="N219" i="28"/>
  <c r="N372" i="28"/>
  <c r="N326" i="28"/>
  <c r="N314" i="28"/>
  <c r="N261" i="28"/>
  <c r="N313" i="28"/>
  <c r="N323" i="28"/>
  <c r="M427" i="28"/>
  <c r="M424" i="28"/>
  <c r="M419" i="28"/>
  <c r="N362" i="28"/>
  <c r="N275" i="28"/>
  <c r="N266" i="28"/>
  <c r="N263" i="28"/>
  <c r="N280" i="28"/>
  <c r="N233" i="28"/>
  <c r="N221" i="28"/>
  <c r="N212" i="28"/>
  <c r="N176" i="28"/>
  <c r="N180" i="28"/>
  <c r="N173" i="28"/>
  <c r="M414" i="28"/>
  <c r="N184" i="28"/>
  <c r="N332" i="28"/>
  <c r="M566" i="28"/>
  <c r="N324" i="28"/>
  <c r="N277" i="28"/>
  <c r="N218" i="28"/>
  <c r="M610" i="28"/>
  <c r="M413" i="28"/>
  <c r="M575" i="28"/>
  <c r="N279" i="28"/>
  <c r="M510" i="28"/>
  <c r="N223" i="28"/>
  <c r="M412" i="28"/>
  <c r="M573" i="28"/>
  <c r="N331" i="28"/>
  <c r="N276" i="28"/>
  <c r="N217" i="28"/>
  <c r="M480" i="28"/>
  <c r="N373" i="28"/>
  <c r="N164" i="28"/>
  <c r="M569" i="28"/>
  <c r="N328" i="28"/>
  <c r="N281" i="28"/>
  <c r="N222" i="28"/>
  <c r="M612" i="28"/>
  <c r="M574" i="28"/>
  <c r="N361" i="28"/>
  <c r="N317" i="28"/>
  <c r="N167" i="28"/>
  <c r="N315" i="28"/>
  <c r="M528" i="28"/>
  <c r="M523" i="28"/>
  <c r="M464" i="28"/>
  <c r="M630" i="28"/>
  <c r="N171" i="28"/>
  <c r="N329" i="28"/>
  <c r="N312" i="28"/>
  <c r="N265" i="28"/>
  <c r="M474" i="28"/>
  <c r="N360" i="28"/>
  <c r="M631" i="28"/>
  <c r="M571" i="28"/>
  <c r="M521" i="28"/>
  <c r="N234" i="28"/>
  <c r="M618" i="28"/>
  <c r="N374" i="28"/>
  <c r="M422" i="28"/>
  <c r="N319" i="28"/>
  <c r="N264" i="28"/>
  <c r="M526" i="28"/>
  <c r="M421" i="28"/>
  <c r="L72" i="1"/>
  <c r="L75" i="1" s="1"/>
  <c r="N639" i="26"/>
  <c r="N638" i="26"/>
  <c r="L638" i="26"/>
  <c r="L639" i="26"/>
  <c r="K639" i="26"/>
  <c r="K638" i="26"/>
  <c r="M639" i="26"/>
  <c r="M638" i="26"/>
  <c r="K298" i="26"/>
  <c r="L659" i="26"/>
  <c r="L655" i="26"/>
  <c r="L657" i="26"/>
  <c r="L653" i="26"/>
  <c r="L660" i="26"/>
  <c r="L663" i="26"/>
  <c r="L658" i="26"/>
  <c r="L654" i="26"/>
  <c r="L662" i="26"/>
  <c r="L656" i="26"/>
  <c r="N641" i="26"/>
  <c r="N633" i="26"/>
  <c r="N635" i="26"/>
  <c r="N640" i="26"/>
  <c r="N634" i="26"/>
  <c r="N632" i="26"/>
  <c r="N637" i="26"/>
  <c r="N636" i="26"/>
  <c r="L641" i="26"/>
  <c r="L640" i="26"/>
  <c r="L637" i="26"/>
  <c r="L636" i="26"/>
  <c r="L635" i="26"/>
  <c r="L634" i="26"/>
  <c r="L632" i="26"/>
  <c r="L633" i="26"/>
  <c r="N662" i="26"/>
  <c r="N657" i="26"/>
  <c r="N653" i="26"/>
  <c r="N655" i="26"/>
  <c r="N658" i="26"/>
  <c r="N660" i="26"/>
  <c r="N656" i="26"/>
  <c r="N659" i="26"/>
  <c r="N663" i="26"/>
  <c r="N654" i="26"/>
  <c r="K641" i="26"/>
  <c r="K640" i="26"/>
  <c r="K637" i="26"/>
  <c r="K636" i="26"/>
  <c r="K635" i="26"/>
  <c r="K634" i="26"/>
  <c r="K632" i="26"/>
  <c r="K633" i="26"/>
  <c r="M633" i="26"/>
  <c r="M641" i="26"/>
  <c r="M640" i="26"/>
  <c r="M636" i="26"/>
  <c r="M634" i="26"/>
  <c r="M632" i="26"/>
  <c r="M637" i="26"/>
  <c r="M635" i="26"/>
  <c r="K660" i="26"/>
  <c r="K656" i="26"/>
  <c r="K663" i="26"/>
  <c r="K657" i="26"/>
  <c r="K659" i="26"/>
  <c r="K655" i="26"/>
  <c r="K658" i="26"/>
  <c r="K654" i="26"/>
  <c r="K662" i="26"/>
  <c r="K653" i="26"/>
  <c r="M663" i="26"/>
  <c r="M658" i="26"/>
  <c r="M654" i="26"/>
  <c r="M660" i="26"/>
  <c r="M655" i="26"/>
  <c r="M662" i="26"/>
  <c r="M657" i="26"/>
  <c r="M653" i="26"/>
  <c r="M656" i="26"/>
  <c r="M659" i="26"/>
  <c r="K241" i="26"/>
  <c r="K319" i="26"/>
  <c r="I76" i="1"/>
  <c r="I75" i="1"/>
  <c r="I78" i="1"/>
  <c r="I74" i="1"/>
  <c r="I77" i="1"/>
  <c r="I73" i="1"/>
  <c r="K78" i="1"/>
  <c r="K74" i="1"/>
  <c r="K77" i="1"/>
  <c r="K73" i="1"/>
  <c r="K76" i="1"/>
  <c r="K75" i="1"/>
  <c r="L77" i="1"/>
  <c r="L73" i="1"/>
  <c r="L78" i="1"/>
  <c r="L74" i="1"/>
  <c r="M76" i="1"/>
  <c r="M75" i="1"/>
  <c r="M78" i="1"/>
  <c r="M74" i="1"/>
  <c r="M77" i="1"/>
  <c r="M73" i="1"/>
  <c r="J75" i="1"/>
  <c r="J78" i="1"/>
  <c r="J74" i="1"/>
  <c r="J77" i="1"/>
  <c r="J73" i="1"/>
  <c r="J76" i="1"/>
  <c r="K296" i="26"/>
  <c r="M163" i="6"/>
  <c r="O163" i="6"/>
  <c r="L197" i="6"/>
  <c r="M184" i="6"/>
  <c r="K163" i="6"/>
  <c r="L163" i="6"/>
  <c r="I63" i="1"/>
  <c r="I65" i="1"/>
  <c r="M58" i="1"/>
  <c r="M65" i="1"/>
  <c r="J58" i="1"/>
  <c r="J65" i="1"/>
  <c r="K58" i="1"/>
  <c r="K65" i="1"/>
  <c r="K264" i="26"/>
  <c r="K288" i="26"/>
  <c r="K243" i="26"/>
  <c r="K294" i="26"/>
  <c r="K321" i="26"/>
  <c r="K290" i="26"/>
  <c r="J455" i="26"/>
  <c r="J407" i="26"/>
  <c r="J399" i="26"/>
  <c r="J347" i="26"/>
  <c r="J345" i="26"/>
  <c r="J344" i="26"/>
  <c r="J352" i="26"/>
  <c r="J376" i="26"/>
  <c r="J371" i="26"/>
  <c r="J401" i="26"/>
  <c r="J433" i="26"/>
  <c r="J377" i="26"/>
  <c r="J453" i="26"/>
  <c r="K270" i="26"/>
  <c r="K323" i="26"/>
  <c r="J348" i="26"/>
  <c r="J372" i="26"/>
  <c r="J380" i="26"/>
  <c r="J402" i="26"/>
  <c r="J426" i="26"/>
  <c r="J434" i="26"/>
  <c r="J456" i="26"/>
  <c r="J343" i="26"/>
  <c r="J349" i="26"/>
  <c r="J381" i="26"/>
  <c r="J427" i="26"/>
  <c r="J457" i="26"/>
  <c r="J398" i="26"/>
  <c r="J406" i="26"/>
  <c r="K262" i="26"/>
  <c r="J351" i="26"/>
  <c r="J397" i="26"/>
  <c r="J429" i="26"/>
  <c r="J459" i="26"/>
  <c r="J373" i="26"/>
  <c r="J403" i="26"/>
  <c r="J435" i="26"/>
  <c r="K239" i="26"/>
  <c r="K315" i="26"/>
  <c r="K292" i="26"/>
  <c r="K297" i="26"/>
  <c r="K293" i="26"/>
  <c r="J342" i="26"/>
  <c r="J350" i="26"/>
  <c r="J374" i="26"/>
  <c r="J396" i="26"/>
  <c r="J404" i="26"/>
  <c r="J428" i="26"/>
  <c r="J450" i="26"/>
  <c r="J458" i="26"/>
  <c r="J375" i="26"/>
  <c r="J405" i="26"/>
  <c r="J451" i="26"/>
  <c r="K266" i="26"/>
  <c r="K268" i="26"/>
  <c r="J430" i="26"/>
  <c r="J452" i="26"/>
  <c r="J460" i="26"/>
  <c r="J346" i="26"/>
  <c r="J370" i="26"/>
  <c r="J378" i="26"/>
  <c r="J400" i="26"/>
  <c r="J424" i="26"/>
  <c r="J432" i="26"/>
  <c r="J454" i="26"/>
  <c r="K240" i="26"/>
  <c r="K261" i="26"/>
  <c r="K287" i="26"/>
  <c r="K235" i="26"/>
  <c r="K271" i="26"/>
  <c r="K317" i="26"/>
  <c r="K244" i="26"/>
  <c r="K234" i="26"/>
  <c r="K289" i="26"/>
  <c r="K237" i="26"/>
  <c r="K238" i="26"/>
  <c r="K324" i="26"/>
  <c r="K316" i="26"/>
  <c r="K320" i="26"/>
  <c r="K269" i="26"/>
  <c r="K318" i="26"/>
  <c r="K236" i="26"/>
  <c r="K242" i="26"/>
  <c r="K291" i="26"/>
  <c r="K265" i="26"/>
  <c r="K263" i="26"/>
  <c r="K267" i="26"/>
  <c r="K322" i="26"/>
  <c r="J208" i="26"/>
  <c r="H208" i="26"/>
  <c r="G208" i="26"/>
  <c r="I208" i="26"/>
  <c r="J216" i="26"/>
  <c r="H216" i="26"/>
  <c r="G216" i="26"/>
  <c r="I216" i="26"/>
  <c r="J219" i="26"/>
  <c r="G219" i="26"/>
  <c r="H219" i="26"/>
  <c r="I219" i="26"/>
  <c r="J210" i="26"/>
  <c r="I210" i="26"/>
  <c r="H210" i="26"/>
  <c r="G210" i="26"/>
  <c r="J209" i="26"/>
  <c r="I209" i="26"/>
  <c r="G209" i="26"/>
  <c r="H209" i="26"/>
  <c r="H217" i="26"/>
  <c r="I217" i="26"/>
  <c r="J217" i="26"/>
  <c r="G217" i="26"/>
  <c r="H211" i="26"/>
  <c r="I211" i="26"/>
  <c r="J211" i="26"/>
  <c r="G211" i="26"/>
  <c r="J212" i="26"/>
  <c r="I212" i="26"/>
  <c r="G212" i="26"/>
  <c r="H212" i="26"/>
  <c r="J214" i="26"/>
  <c r="I214" i="26"/>
  <c r="H214" i="26"/>
  <c r="G214" i="26"/>
  <c r="J215" i="26"/>
  <c r="I215" i="26"/>
  <c r="G215" i="26"/>
  <c r="H215" i="26"/>
  <c r="G213" i="26"/>
  <c r="I213" i="26"/>
  <c r="H213" i="26"/>
  <c r="J213" i="26"/>
  <c r="J218" i="26"/>
  <c r="I218" i="26"/>
  <c r="H218" i="26"/>
  <c r="G218" i="26"/>
  <c r="J909" i="26"/>
  <c r="J893" i="26"/>
  <c r="L909" i="26"/>
  <c r="L893" i="26"/>
  <c r="M893" i="26"/>
  <c r="M909" i="26"/>
  <c r="N909" i="26"/>
  <c r="N893" i="26"/>
  <c r="K909" i="26"/>
  <c r="K893" i="26"/>
  <c r="M852" i="26"/>
  <c r="J852" i="26"/>
  <c r="N852" i="26"/>
  <c r="K852" i="26"/>
  <c r="L852" i="26"/>
  <c r="J812" i="26"/>
  <c r="J832" i="26"/>
  <c r="N812" i="26"/>
  <c r="N832" i="26"/>
  <c r="K812" i="26"/>
  <c r="K832" i="26"/>
  <c r="L812" i="26"/>
  <c r="L832" i="26"/>
  <c r="M812" i="26"/>
  <c r="M832" i="26"/>
  <c r="M772" i="26"/>
  <c r="M792" i="26"/>
  <c r="J772" i="26"/>
  <c r="J792" i="26"/>
  <c r="N772" i="26"/>
  <c r="N792" i="26"/>
  <c r="K772" i="26"/>
  <c r="K792" i="26"/>
  <c r="L772" i="26"/>
  <c r="L792" i="26"/>
  <c r="L730" i="26"/>
  <c r="L750" i="26"/>
  <c r="M730" i="26"/>
  <c r="M750" i="26"/>
  <c r="J730" i="26"/>
  <c r="J750" i="26"/>
  <c r="N730" i="26"/>
  <c r="N750" i="26"/>
  <c r="K730" i="26"/>
  <c r="K750" i="26"/>
  <c r="N690" i="26"/>
  <c r="N712" i="26"/>
  <c r="K690" i="26"/>
  <c r="K712" i="26"/>
  <c r="L690" i="26"/>
  <c r="L712" i="26"/>
  <c r="M690" i="26"/>
  <c r="M712" i="26"/>
  <c r="J690" i="26"/>
  <c r="J712" i="26"/>
  <c r="O602" i="26"/>
  <c r="N615" i="26"/>
  <c r="L602" i="26"/>
  <c r="K615" i="26"/>
  <c r="M602" i="26"/>
  <c r="L615" i="26"/>
  <c r="N602" i="26"/>
  <c r="M615" i="26"/>
  <c r="K602" i="26"/>
  <c r="J615" i="26"/>
  <c r="L188" i="26"/>
  <c r="M188" i="26"/>
  <c r="J188" i="26"/>
  <c r="N188" i="26"/>
  <c r="K188" i="26"/>
  <c r="M174" i="26"/>
  <c r="J174" i="26"/>
  <c r="N174" i="26"/>
  <c r="K174" i="26"/>
  <c r="L174" i="26"/>
  <c r="J136" i="26"/>
  <c r="J155" i="26"/>
  <c r="N136" i="26"/>
  <c r="N155" i="26"/>
  <c r="K136" i="26"/>
  <c r="K155" i="26"/>
  <c r="L136" i="26"/>
  <c r="L155" i="26"/>
  <c r="M155" i="26"/>
  <c r="M40" i="26"/>
  <c r="M136" i="26"/>
  <c r="J127" i="26"/>
  <c r="N127" i="26"/>
  <c r="K127" i="26"/>
  <c r="L127" i="26"/>
  <c r="M127" i="26"/>
  <c r="J40" i="26"/>
  <c r="N40" i="26"/>
  <c r="K78" i="26"/>
  <c r="K40" i="26"/>
  <c r="L78" i="26"/>
  <c r="L40" i="26"/>
  <c r="M78" i="26"/>
  <c r="M65" i="26"/>
  <c r="M93" i="26"/>
  <c r="M53" i="26"/>
  <c r="L65" i="26"/>
  <c r="J93" i="26"/>
  <c r="N93" i="26"/>
  <c r="J53" i="26"/>
  <c r="N53" i="26"/>
  <c r="K93" i="26"/>
  <c r="K53" i="26"/>
  <c r="J65" i="26"/>
  <c r="N65" i="26"/>
  <c r="L93" i="26"/>
  <c r="L53" i="26"/>
  <c r="K65" i="26"/>
  <c r="J78" i="26"/>
  <c r="N78" i="26"/>
  <c r="L58" i="1"/>
  <c r="L59" i="1"/>
  <c r="L60" i="1"/>
  <c r="L61" i="1"/>
  <c r="L62" i="1"/>
  <c r="L63" i="1"/>
  <c r="L64" i="1"/>
  <c r="L66" i="1"/>
  <c r="I60" i="1"/>
  <c r="I64" i="1"/>
  <c r="K66" i="1"/>
  <c r="K64" i="1"/>
  <c r="K63" i="1"/>
  <c r="K62" i="1"/>
  <c r="K61" i="1"/>
  <c r="K60" i="1"/>
  <c r="K59" i="1"/>
  <c r="I61" i="1"/>
  <c r="I66" i="1"/>
  <c r="J66" i="1"/>
  <c r="J64" i="1"/>
  <c r="J63" i="1"/>
  <c r="J62" i="1"/>
  <c r="J61" i="1"/>
  <c r="J60" i="1"/>
  <c r="J59" i="1"/>
  <c r="I58" i="1"/>
  <c r="I62" i="1"/>
  <c r="M66" i="1"/>
  <c r="M64" i="1"/>
  <c r="M63" i="1"/>
  <c r="M62" i="1"/>
  <c r="M61" i="1"/>
  <c r="M60" i="1"/>
  <c r="M59" i="1"/>
  <c r="I59" i="1"/>
  <c r="M682" i="26" l="1"/>
  <c r="L682" i="26"/>
  <c r="K682" i="26"/>
  <c r="L76" i="1"/>
  <c r="L79" i="1" s="1"/>
  <c r="J105" i="26"/>
  <c r="J109" i="26" s="1"/>
  <c r="I105" i="26"/>
  <c r="F107" i="26" s="1"/>
  <c r="I107" i="26" s="1"/>
  <c r="L700" i="26"/>
  <c r="N700" i="26"/>
  <c r="J700" i="26"/>
  <c r="K700" i="26"/>
  <c r="M700" i="26"/>
  <c r="L603" i="26"/>
  <c r="L605" i="26"/>
  <c r="L607" i="26"/>
  <c r="L604" i="26"/>
  <c r="L606" i="26"/>
  <c r="K604" i="26"/>
  <c r="K606" i="26"/>
  <c r="K603" i="26"/>
  <c r="K605" i="26"/>
  <c r="K607" i="26"/>
  <c r="N617" i="26"/>
  <c r="K617" i="26"/>
  <c r="J617" i="26"/>
  <c r="M617" i="26"/>
  <c r="L617" i="26"/>
  <c r="L145" i="26"/>
  <c r="N145" i="26"/>
  <c r="K145" i="26"/>
  <c r="J145" i="26"/>
  <c r="H105" i="26"/>
  <c r="M145" i="26"/>
  <c r="I67" i="1"/>
  <c r="M79" i="1"/>
  <c r="I79" i="1"/>
  <c r="K79" i="1"/>
  <c r="J79" i="1"/>
  <c r="K67" i="1"/>
  <c r="M67" i="1"/>
  <c r="L67" i="1"/>
  <c r="J67" i="1"/>
  <c r="K215" i="26"/>
  <c r="K212" i="26"/>
  <c r="K209" i="26"/>
  <c r="K216" i="26"/>
  <c r="K218" i="26"/>
  <c r="K214" i="26"/>
  <c r="K211" i="26"/>
  <c r="K217" i="26"/>
  <c r="K210" i="26"/>
  <c r="K219" i="26"/>
  <c r="K213" i="26"/>
  <c r="K208" i="26"/>
  <c r="N917" i="26"/>
  <c r="N914" i="26"/>
  <c r="N910" i="26"/>
  <c r="N896" i="26"/>
  <c r="N913" i="26"/>
  <c r="N899" i="26"/>
  <c r="N895" i="26"/>
  <c r="N916" i="26"/>
  <c r="N912" i="26"/>
  <c r="N898" i="26"/>
  <c r="N894" i="26"/>
  <c r="N915" i="26"/>
  <c r="N911" i="26"/>
  <c r="N900" i="26"/>
  <c r="N897" i="26"/>
  <c r="L916" i="26"/>
  <c r="L912" i="26"/>
  <c r="L898" i="26"/>
  <c r="L894" i="26"/>
  <c r="L915" i="26"/>
  <c r="L911" i="26"/>
  <c r="L900" i="26"/>
  <c r="L897" i="26"/>
  <c r="L917" i="26"/>
  <c r="L914" i="26"/>
  <c r="L910" i="26"/>
  <c r="L896" i="26"/>
  <c r="L913" i="26"/>
  <c r="L899" i="26"/>
  <c r="L895" i="26"/>
  <c r="K913" i="26"/>
  <c r="K899" i="26"/>
  <c r="K895" i="26"/>
  <c r="K916" i="26"/>
  <c r="K912" i="26"/>
  <c r="K898" i="26"/>
  <c r="K894" i="26"/>
  <c r="K915" i="26"/>
  <c r="K911" i="26"/>
  <c r="K900" i="26"/>
  <c r="K897" i="26"/>
  <c r="K917" i="26"/>
  <c r="K914" i="26"/>
  <c r="K910" i="26"/>
  <c r="K896" i="26"/>
  <c r="J917" i="26"/>
  <c r="J914" i="26"/>
  <c r="J896" i="26"/>
  <c r="J913" i="26"/>
  <c r="J910" i="26"/>
  <c r="J899" i="26"/>
  <c r="J895" i="26"/>
  <c r="J916" i="26"/>
  <c r="J912" i="26"/>
  <c r="J898" i="26"/>
  <c r="J894" i="26"/>
  <c r="J915" i="26"/>
  <c r="J911" i="26"/>
  <c r="J900" i="26"/>
  <c r="J897" i="26"/>
  <c r="M915" i="26"/>
  <c r="M911" i="26"/>
  <c r="M900" i="26"/>
  <c r="M897" i="26"/>
  <c r="M917" i="26"/>
  <c r="M914" i="26"/>
  <c r="M910" i="26"/>
  <c r="M896" i="26"/>
  <c r="M913" i="26"/>
  <c r="M899" i="26"/>
  <c r="M895" i="26"/>
  <c r="M916" i="26"/>
  <c r="M912" i="26"/>
  <c r="M898" i="26"/>
  <c r="M894" i="26"/>
  <c r="L882" i="26"/>
  <c r="N882" i="26"/>
  <c r="K882" i="26"/>
  <c r="J882" i="26"/>
  <c r="M882" i="26"/>
  <c r="L857" i="26"/>
  <c r="L853" i="26"/>
  <c r="L860" i="26"/>
  <c r="L856" i="26"/>
  <c r="L859" i="26"/>
  <c r="L855" i="26"/>
  <c r="L861" i="26"/>
  <c r="L858" i="26"/>
  <c r="L854" i="26"/>
  <c r="N859" i="26"/>
  <c r="N855" i="26"/>
  <c r="N861" i="26"/>
  <c r="N858" i="26"/>
  <c r="N854" i="26"/>
  <c r="N857" i="26"/>
  <c r="N853" i="26"/>
  <c r="N860" i="26"/>
  <c r="N856" i="26"/>
  <c r="M860" i="26"/>
  <c r="M856" i="26"/>
  <c r="M859" i="26"/>
  <c r="M855" i="26"/>
  <c r="M853" i="26"/>
  <c r="M861" i="26"/>
  <c r="M858" i="26"/>
  <c r="M854" i="26"/>
  <c r="M857" i="26"/>
  <c r="K861" i="26"/>
  <c r="K858" i="26"/>
  <c r="K854" i="26"/>
  <c r="K857" i="26"/>
  <c r="K853" i="26"/>
  <c r="K860" i="26"/>
  <c r="K856" i="26"/>
  <c r="K859" i="26"/>
  <c r="K855" i="26"/>
  <c r="J859" i="26"/>
  <c r="J855" i="26"/>
  <c r="J861" i="26"/>
  <c r="J858" i="26"/>
  <c r="J854" i="26"/>
  <c r="J857" i="26"/>
  <c r="J853" i="26"/>
  <c r="J860" i="26"/>
  <c r="J856" i="26"/>
  <c r="L837" i="26"/>
  <c r="L833" i="26"/>
  <c r="L840" i="26"/>
  <c r="L836" i="26"/>
  <c r="L839" i="26"/>
  <c r="L835" i="26"/>
  <c r="L841" i="26"/>
  <c r="L838" i="26"/>
  <c r="L834" i="26"/>
  <c r="N839" i="26"/>
  <c r="N835" i="26"/>
  <c r="N841" i="26"/>
  <c r="N838" i="26"/>
  <c r="N834" i="26"/>
  <c r="N837" i="26"/>
  <c r="N833" i="26"/>
  <c r="N840" i="26"/>
  <c r="N836" i="26"/>
  <c r="M840" i="26"/>
  <c r="M836" i="26"/>
  <c r="M839" i="26"/>
  <c r="M835" i="26"/>
  <c r="M841" i="26"/>
  <c r="M838" i="26"/>
  <c r="M834" i="26"/>
  <c r="M837" i="26"/>
  <c r="M833" i="26"/>
  <c r="K841" i="26"/>
  <c r="K838" i="26"/>
  <c r="K834" i="26"/>
  <c r="K837" i="26"/>
  <c r="K833" i="26"/>
  <c r="K840" i="26"/>
  <c r="K836" i="26"/>
  <c r="K839" i="26"/>
  <c r="K835" i="26"/>
  <c r="J839" i="26"/>
  <c r="J835" i="26"/>
  <c r="J841" i="26"/>
  <c r="J838" i="26"/>
  <c r="J834" i="26"/>
  <c r="J837" i="26"/>
  <c r="J833" i="26"/>
  <c r="J840" i="26"/>
  <c r="J836" i="26"/>
  <c r="J821" i="26"/>
  <c r="J818" i="26"/>
  <c r="J814" i="26"/>
  <c r="J817" i="26"/>
  <c r="J813" i="26"/>
  <c r="J820" i="26"/>
  <c r="J816" i="26"/>
  <c r="J819" i="26"/>
  <c r="J815" i="26"/>
  <c r="M819" i="26"/>
  <c r="M815" i="26"/>
  <c r="M821" i="26"/>
  <c r="M818" i="26"/>
  <c r="M814" i="26"/>
  <c r="M817" i="26"/>
  <c r="M813" i="26"/>
  <c r="M820" i="26"/>
  <c r="M816" i="26"/>
  <c r="K817" i="26"/>
  <c r="K813" i="26"/>
  <c r="K820" i="26"/>
  <c r="K816" i="26"/>
  <c r="K819" i="26"/>
  <c r="K815" i="26"/>
  <c r="K821" i="26"/>
  <c r="K818" i="26"/>
  <c r="K814" i="26"/>
  <c r="L820" i="26"/>
  <c r="L816" i="26"/>
  <c r="L819" i="26"/>
  <c r="L815" i="26"/>
  <c r="L821" i="26"/>
  <c r="L818" i="26"/>
  <c r="L814" i="26"/>
  <c r="L817" i="26"/>
  <c r="L813" i="26"/>
  <c r="N821" i="26"/>
  <c r="N818" i="26"/>
  <c r="N814" i="26"/>
  <c r="N817" i="26"/>
  <c r="N813" i="26"/>
  <c r="N820" i="26"/>
  <c r="N816" i="26"/>
  <c r="N819" i="26"/>
  <c r="N815" i="26"/>
  <c r="N801" i="26"/>
  <c r="N798" i="26"/>
  <c r="N794" i="26"/>
  <c r="N797" i="26"/>
  <c r="N793" i="26"/>
  <c r="N800" i="26"/>
  <c r="N796" i="26"/>
  <c r="N799" i="26"/>
  <c r="N795" i="26"/>
  <c r="K797" i="26"/>
  <c r="K793" i="26"/>
  <c r="K800" i="26"/>
  <c r="K796" i="26"/>
  <c r="K799" i="26"/>
  <c r="K795" i="26"/>
  <c r="K801" i="26"/>
  <c r="K798" i="26"/>
  <c r="K794" i="26"/>
  <c r="J801" i="26"/>
  <c r="J798" i="26"/>
  <c r="J794" i="26"/>
  <c r="J797" i="26"/>
  <c r="J793" i="26"/>
  <c r="J800" i="26"/>
  <c r="J796" i="26"/>
  <c r="J799" i="26"/>
  <c r="J795" i="26"/>
  <c r="M799" i="26"/>
  <c r="M795" i="26"/>
  <c r="M801" i="26"/>
  <c r="M798" i="26"/>
  <c r="M794" i="26"/>
  <c r="M797" i="26"/>
  <c r="M793" i="26"/>
  <c r="M800" i="26"/>
  <c r="M796" i="26"/>
  <c r="L800" i="26"/>
  <c r="L796" i="26"/>
  <c r="L799" i="26"/>
  <c r="L795" i="26"/>
  <c r="L801" i="26"/>
  <c r="L798" i="26"/>
  <c r="L794" i="26"/>
  <c r="L797" i="26"/>
  <c r="L793" i="26"/>
  <c r="M760" i="26"/>
  <c r="M780" i="26"/>
  <c r="M776" i="26"/>
  <c r="M779" i="26"/>
  <c r="M775" i="26"/>
  <c r="M777" i="26"/>
  <c r="M773" i="26"/>
  <c r="M781" i="26"/>
  <c r="M778" i="26"/>
  <c r="M774" i="26"/>
  <c r="L760" i="26"/>
  <c r="L777" i="26"/>
  <c r="L773" i="26"/>
  <c r="L780" i="26"/>
  <c r="L776" i="26"/>
  <c r="L779" i="26"/>
  <c r="L775" i="26"/>
  <c r="L781" i="26"/>
  <c r="L778" i="26"/>
  <c r="L774" i="26"/>
  <c r="N760" i="26"/>
  <c r="N779" i="26"/>
  <c r="N775" i="26"/>
  <c r="N781" i="26"/>
  <c r="N778" i="26"/>
  <c r="N774" i="26"/>
  <c r="N777" i="26"/>
  <c r="N773" i="26"/>
  <c r="N780" i="26"/>
  <c r="N776" i="26"/>
  <c r="K760" i="26"/>
  <c r="K781" i="26"/>
  <c r="K778" i="26"/>
  <c r="K774" i="26"/>
  <c r="K777" i="26"/>
  <c r="K773" i="26"/>
  <c r="K779" i="26"/>
  <c r="K780" i="26"/>
  <c r="K776" i="26"/>
  <c r="K775" i="26"/>
  <c r="J760" i="26"/>
  <c r="J779" i="26"/>
  <c r="J775" i="26"/>
  <c r="J781" i="26"/>
  <c r="J778" i="26"/>
  <c r="J774" i="26"/>
  <c r="J776" i="26"/>
  <c r="J777" i="26"/>
  <c r="J773" i="26"/>
  <c r="J780" i="26"/>
  <c r="N758" i="26"/>
  <c r="N757" i="26"/>
  <c r="N754" i="26"/>
  <c r="N752" i="26"/>
  <c r="N759" i="26"/>
  <c r="N753" i="26"/>
  <c r="N756" i="26"/>
  <c r="N751" i="26"/>
  <c r="N761" i="26"/>
  <c r="N755" i="26"/>
  <c r="K757" i="26"/>
  <c r="K754" i="26"/>
  <c r="K752" i="26"/>
  <c r="K759" i="26"/>
  <c r="K753" i="26"/>
  <c r="K756" i="26"/>
  <c r="K751" i="26"/>
  <c r="K758" i="26"/>
  <c r="K761" i="26"/>
  <c r="K755" i="26"/>
  <c r="J758" i="26"/>
  <c r="J761" i="26"/>
  <c r="J757" i="26"/>
  <c r="J754" i="26"/>
  <c r="J752" i="26"/>
  <c r="J759" i="26"/>
  <c r="J753" i="26"/>
  <c r="J756" i="26"/>
  <c r="J751" i="26"/>
  <c r="J755" i="26"/>
  <c r="M756" i="26"/>
  <c r="M751" i="26"/>
  <c r="M758" i="26"/>
  <c r="M761" i="26"/>
  <c r="M755" i="26"/>
  <c r="M757" i="26"/>
  <c r="M754" i="26"/>
  <c r="M752" i="26"/>
  <c r="M759" i="26"/>
  <c r="M753" i="26"/>
  <c r="L752" i="26"/>
  <c r="L756" i="26"/>
  <c r="L751" i="26"/>
  <c r="L758" i="26"/>
  <c r="L761" i="26"/>
  <c r="L755" i="26"/>
  <c r="L757" i="26"/>
  <c r="L754" i="26"/>
  <c r="L759" i="26"/>
  <c r="L753" i="26"/>
  <c r="N736" i="26"/>
  <c r="N735" i="26"/>
  <c r="N731" i="26"/>
  <c r="N739" i="26"/>
  <c r="N734" i="26"/>
  <c r="N738" i="26"/>
  <c r="N733" i="26"/>
  <c r="N737" i="26"/>
  <c r="N732" i="26"/>
  <c r="K739" i="26"/>
  <c r="K734" i="26"/>
  <c r="K738" i="26"/>
  <c r="K733" i="26"/>
  <c r="K736" i="26"/>
  <c r="K737" i="26"/>
  <c r="K732" i="26"/>
  <c r="K735" i="26"/>
  <c r="K731" i="26"/>
  <c r="J736" i="26"/>
  <c r="J737" i="26"/>
  <c r="J732" i="26"/>
  <c r="J735" i="26"/>
  <c r="J731" i="26"/>
  <c r="J739" i="26"/>
  <c r="J734" i="26"/>
  <c r="J738" i="26"/>
  <c r="J733" i="26"/>
  <c r="M738" i="26"/>
  <c r="M736" i="26"/>
  <c r="M737" i="26"/>
  <c r="M732" i="26"/>
  <c r="M735" i="26"/>
  <c r="M731" i="26"/>
  <c r="M739" i="26"/>
  <c r="M734" i="26"/>
  <c r="M733" i="26"/>
  <c r="L739" i="26"/>
  <c r="L734" i="26"/>
  <c r="L738" i="26"/>
  <c r="L733" i="26"/>
  <c r="L736" i="26"/>
  <c r="L737" i="26"/>
  <c r="L732" i="26"/>
  <c r="L735" i="26"/>
  <c r="L731" i="26"/>
  <c r="L718" i="26"/>
  <c r="N718" i="26"/>
  <c r="K718" i="26"/>
  <c r="J718" i="26"/>
  <c r="M718" i="26"/>
  <c r="L720" i="26"/>
  <c r="L715" i="26"/>
  <c r="L714" i="26"/>
  <c r="L719" i="26"/>
  <c r="L717" i="26"/>
  <c r="L713" i="26"/>
  <c r="L716" i="26"/>
  <c r="N719" i="26"/>
  <c r="N717" i="26"/>
  <c r="N713" i="26"/>
  <c r="N716" i="26"/>
  <c r="N720" i="26"/>
  <c r="N715" i="26"/>
  <c r="N714" i="26"/>
  <c r="K716" i="26"/>
  <c r="K720" i="26"/>
  <c r="K715" i="26"/>
  <c r="K714" i="26"/>
  <c r="K719" i="26"/>
  <c r="K717" i="26"/>
  <c r="K713" i="26"/>
  <c r="J719" i="26"/>
  <c r="J717" i="26"/>
  <c r="J713" i="26"/>
  <c r="J716" i="26"/>
  <c r="J720" i="26"/>
  <c r="J715" i="26"/>
  <c r="J714" i="26"/>
  <c r="M714" i="26"/>
  <c r="M719" i="26"/>
  <c r="M717" i="26"/>
  <c r="M713" i="26"/>
  <c r="M716" i="26"/>
  <c r="M720" i="26"/>
  <c r="M715" i="26"/>
  <c r="M96" i="26"/>
  <c r="M697" i="26"/>
  <c r="M692" i="26"/>
  <c r="M699" i="26"/>
  <c r="M693" i="26"/>
  <c r="M696" i="26"/>
  <c r="M695" i="26"/>
  <c r="M691" i="26"/>
  <c r="M694" i="26"/>
  <c r="M701" i="26"/>
  <c r="M698" i="26"/>
  <c r="L98" i="26"/>
  <c r="L701" i="26"/>
  <c r="L698" i="26"/>
  <c r="L693" i="26"/>
  <c r="L695" i="26"/>
  <c r="L699" i="26"/>
  <c r="L694" i="26"/>
  <c r="L697" i="26"/>
  <c r="L692" i="26"/>
  <c r="L696" i="26"/>
  <c r="L691" i="26"/>
  <c r="N696" i="26"/>
  <c r="N695" i="26"/>
  <c r="N691" i="26"/>
  <c r="N701" i="26"/>
  <c r="N693" i="26"/>
  <c r="N697" i="26"/>
  <c r="N692" i="26"/>
  <c r="N699" i="26"/>
  <c r="N694" i="26"/>
  <c r="N698" i="26"/>
  <c r="M55" i="26"/>
  <c r="K699" i="26"/>
  <c r="K694" i="26"/>
  <c r="K692" i="26"/>
  <c r="K696" i="26"/>
  <c r="K695" i="26"/>
  <c r="K691" i="26"/>
  <c r="K701" i="26"/>
  <c r="K698" i="26"/>
  <c r="K693" i="26"/>
  <c r="K697" i="26"/>
  <c r="J696" i="26"/>
  <c r="J695" i="26"/>
  <c r="J691" i="26"/>
  <c r="J698" i="26"/>
  <c r="J692" i="26"/>
  <c r="J699" i="26"/>
  <c r="J694" i="26"/>
  <c r="J701" i="26"/>
  <c r="J693" i="26"/>
  <c r="J697" i="26"/>
  <c r="L82" i="26"/>
  <c r="M84" i="26"/>
  <c r="M59" i="26"/>
  <c r="M44" i="26"/>
  <c r="L43" i="26"/>
  <c r="J41" i="26"/>
  <c r="J616" i="26"/>
  <c r="J620" i="26"/>
  <c r="J619" i="26"/>
  <c r="J621" i="26"/>
  <c r="J618" i="26"/>
  <c r="J44" i="26"/>
  <c r="L619" i="26"/>
  <c r="L621" i="26"/>
  <c r="L618" i="26"/>
  <c r="L616" i="26"/>
  <c r="L620" i="26"/>
  <c r="K620" i="26"/>
  <c r="K619" i="26"/>
  <c r="K621" i="26"/>
  <c r="K618" i="26"/>
  <c r="K616" i="26"/>
  <c r="N616" i="26"/>
  <c r="N620" i="26"/>
  <c r="N619" i="26"/>
  <c r="N621" i="26"/>
  <c r="N618" i="26"/>
  <c r="M129" i="26"/>
  <c r="M621" i="26"/>
  <c r="M618" i="26"/>
  <c r="M616" i="26"/>
  <c r="M620" i="26"/>
  <c r="M619" i="26"/>
  <c r="M81" i="26"/>
  <c r="M83" i="26"/>
  <c r="M99" i="26"/>
  <c r="M80" i="26"/>
  <c r="M45" i="26"/>
  <c r="J83" i="26"/>
  <c r="M609" i="26"/>
  <c r="M603" i="26"/>
  <c r="M605" i="26"/>
  <c r="M608" i="26"/>
  <c r="M604" i="26"/>
  <c r="M607" i="26"/>
  <c r="M606" i="26"/>
  <c r="L66" i="26"/>
  <c r="M97" i="26"/>
  <c r="M54" i="26"/>
  <c r="M47" i="26"/>
  <c r="M67" i="26"/>
  <c r="L609" i="26"/>
  <c r="L608" i="26"/>
  <c r="O605" i="26"/>
  <c r="O604" i="26"/>
  <c r="O607" i="26"/>
  <c r="O606" i="26"/>
  <c r="O609" i="26"/>
  <c r="O603" i="26"/>
  <c r="O608" i="26"/>
  <c r="J80" i="26"/>
  <c r="K609" i="26"/>
  <c r="K608" i="26"/>
  <c r="N605" i="26"/>
  <c r="N608" i="26"/>
  <c r="N604" i="26"/>
  <c r="N607" i="26"/>
  <c r="N606" i="26"/>
  <c r="N609" i="26"/>
  <c r="N603" i="26"/>
  <c r="M98" i="26"/>
  <c r="M57" i="26"/>
  <c r="M66" i="26"/>
  <c r="M41" i="26"/>
  <c r="L189" i="26"/>
  <c r="L191" i="26"/>
  <c r="L190" i="26"/>
  <c r="K190" i="26"/>
  <c r="K189" i="26"/>
  <c r="K191" i="26"/>
  <c r="N191" i="26"/>
  <c r="N190" i="26"/>
  <c r="N189" i="26"/>
  <c r="M191" i="26"/>
  <c r="M190" i="26"/>
  <c r="M189" i="26"/>
  <c r="J191" i="26"/>
  <c r="J190" i="26"/>
  <c r="J189" i="26"/>
  <c r="M130" i="26"/>
  <c r="L46" i="26"/>
  <c r="K71" i="26"/>
  <c r="K85" i="26"/>
  <c r="K47" i="26"/>
  <c r="N54" i="26"/>
  <c r="J98" i="26"/>
  <c r="M68" i="26"/>
  <c r="M43" i="26"/>
  <c r="M42" i="26"/>
  <c r="L41" i="26"/>
  <c r="L69" i="26"/>
  <c r="L86" i="26"/>
  <c r="J70" i="26"/>
  <c r="J94" i="26"/>
  <c r="K176" i="26"/>
  <c r="K179" i="26"/>
  <c r="K175" i="26"/>
  <c r="K178" i="26"/>
  <c r="K180" i="26"/>
  <c r="K177" i="26"/>
  <c r="M178" i="26"/>
  <c r="M180" i="26"/>
  <c r="M177" i="26"/>
  <c r="M179" i="26"/>
  <c r="M176" i="26"/>
  <c r="M175" i="26"/>
  <c r="M69" i="26"/>
  <c r="M86" i="26"/>
  <c r="M85" i="26"/>
  <c r="L55" i="26"/>
  <c r="L85" i="26"/>
  <c r="M56" i="26"/>
  <c r="J67" i="26"/>
  <c r="N178" i="26"/>
  <c r="N180" i="26"/>
  <c r="N177" i="26"/>
  <c r="N179" i="26"/>
  <c r="N176" i="26"/>
  <c r="N175" i="26"/>
  <c r="M128" i="26"/>
  <c r="L54" i="26"/>
  <c r="L177" i="26"/>
  <c r="L179" i="26"/>
  <c r="L176" i="26"/>
  <c r="L178" i="26"/>
  <c r="L180" i="26"/>
  <c r="L175" i="26"/>
  <c r="J95" i="26"/>
  <c r="J179" i="26"/>
  <c r="J176" i="26"/>
  <c r="J175" i="26"/>
  <c r="J178" i="26"/>
  <c r="J180" i="26"/>
  <c r="J177" i="26"/>
  <c r="L44" i="26"/>
  <c r="L80" i="26"/>
  <c r="L99" i="26"/>
  <c r="J59" i="26"/>
  <c r="J43" i="26"/>
  <c r="K163" i="26"/>
  <c r="K161" i="26"/>
  <c r="K157" i="26"/>
  <c r="K164" i="26"/>
  <c r="K165" i="26"/>
  <c r="K160" i="26"/>
  <c r="K156" i="26"/>
  <c r="K159" i="26"/>
  <c r="K162" i="26"/>
  <c r="K158" i="26"/>
  <c r="M164" i="26"/>
  <c r="M156" i="26"/>
  <c r="M159" i="26"/>
  <c r="M162" i="26"/>
  <c r="M158" i="26"/>
  <c r="M163" i="26"/>
  <c r="M161" i="26"/>
  <c r="M157" i="26"/>
  <c r="M165" i="26"/>
  <c r="M160" i="26"/>
  <c r="N82" i="26"/>
  <c r="N163" i="26"/>
  <c r="N159" i="26"/>
  <c r="N164" i="26"/>
  <c r="N162" i="26"/>
  <c r="N158" i="26"/>
  <c r="N161" i="26"/>
  <c r="N157" i="26"/>
  <c r="N165" i="26"/>
  <c r="N160" i="26"/>
  <c r="N156" i="26"/>
  <c r="L42" i="26"/>
  <c r="L165" i="26"/>
  <c r="L160" i="26"/>
  <c r="L156" i="26"/>
  <c r="L163" i="26"/>
  <c r="L159" i="26"/>
  <c r="L164" i="26"/>
  <c r="L162" i="26"/>
  <c r="L158" i="26"/>
  <c r="L161" i="26"/>
  <c r="L157" i="26"/>
  <c r="J79" i="26"/>
  <c r="J163" i="26"/>
  <c r="J164" i="26"/>
  <c r="J162" i="26"/>
  <c r="J158" i="26"/>
  <c r="J161" i="26"/>
  <c r="J157" i="26"/>
  <c r="J165" i="26"/>
  <c r="J160" i="26"/>
  <c r="J156" i="26"/>
  <c r="J159" i="26"/>
  <c r="L56" i="26"/>
  <c r="M95" i="26"/>
  <c r="M82" i="26"/>
  <c r="M79" i="26"/>
  <c r="M94" i="26"/>
  <c r="M58" i="26"/>
  <c r="L96" i="26"/>
  <c r="L97" i="26"/>
  <c r="M71" i="26"/>
  <c r="M70" i="26"/>
  <c r="J66" i="26"/>
  <c r="J47" i="26"/>
  <c r="K82" i="26"/>
  <c r="K137" i="26"/>
  <c r="K144" i="26"/>
  <c r="K140" i="26"/>
  <c r="K143" i="26"/>
  <c r="K139" i="26"/>
  <c r="K146" i="26"/>
  <c r="K142" i="26"/>
  <c r="K138" i="26"/>
  <c r="K141" i="26"/>
  <c r="M46" i="26"/>
  <c r="N83" i="26"/>
  <c r="N146" i="26"/>
  <c r="N141" i="26"/>
  <c r="N137" i="26"/>
  <c r="N144" i="26"/>
  <c r="N140" i="26"/>
  <c r="N143" i="26"/>
  <c r="N139" i="26"/>
  <c r="N142" i="26"/>
  <c r="N138" i="26"/>
  <c r="L140" i="26"/>
  <c r="L143" i="26"/>
  <c r="L139" i="26"/>
  <c r="L146" i="26"/>
  <c r="L142" i="26"/>
  <c r="L138" i="26"/>
  <c r="L141" i="26"/>
  <c r="L137" i="26"/>
  <c r="L144" i="26"/>
  <c r="J146" i="26"/>
  <c r="J141" i="26"/>
  <c r="J137" i="26"/>
  <c r="J144" i="26"/>
  <c r="J140" i="26"/>
  <c r="J143" i="26"/>
  <c r="J139" i="26"/>
  <c r="J142" i="26"/>
  <c r="J138" i="26"/>
  <c r="M143" i="26"/>
  <c r="M139" i="26"/>
  <c r="M146" i="26"/>
  <c r="M142" i="26"/>
  <c r="M138" i="26"/>
  <c r="M141" i="26"/>
  <c r="M137" i="26"/>
  <c r="M144" i="26"/>
  <c r="M140" i="26"/>
  <c r="K56" i="26"/>
  <c r="K81" i="26"/>
  <c r="N55" i="26"/>
  <c r="K67" i="26"/>
  <c r="K46" i="26"/>
  <c r="K45" i="26"/>
  <c r="N69" i="26"/>
  <c r="K59" i="26"/>
  <c r="K97" i="26"/>
  <c r="K86" i="26"/>
  <c r="N66" i="26"/>
  <c r="N94" i="26"/>
  <c r="K44" i="26"/>
  <c r="K84" i="26"/>
  <c r="K96" i="26"/>
  <c r="N70" i="26"/>
  <c r="N98" i="26"/>
  <c r="N97" i="26"/>
  <c r="N67" i="26"/>
  <c r="K66" i="26"/>
  <c r="K69" i="26"/>
  <c r="K94" i="26"/>
  <c r="N45" i="26"/>
  <c r="N71" i="26"/>
  <c r="L67" i="26"/>
  <c r="K54" i="26"/>
  <c r="N95" i="26"/>
  <c r="K57" i="26"/>
  <c r="K42" i="26"/>
  <c r="L59" i="26"/>
  <c r="K41" i="26"/>
  <c r="L83" i="26"/>
  <c r="L84" i="26"/>
  <c r="L81" i="26"/>
  <c r="L58" i="26"/>
  <c r="K79" i="26"/>
  <c r="K98" i="26"/>
  <c r="K99" i="26"/>
  <c r="K43" i="26"/>
  <c r="J69" i="26"/>
  <c r="J46" i="26"/>
  <c r="J68" i="26"/>
  <c r="J82" i="26"/>
  <c r="N57" i="26"/>
  <c r="N58" i="26"/>
  <c r="N79" i="26"/>
  <c r="L71" i="26"/>
  <c r="L128" i="26"/>
  <c r="L130" i="26"/>
  <c r="L129" i="26"/>
  <c r="J85" i="26"/>
  <c r="J129" i="26"/>
  <c r="J128" i="26"/>
  <c r="J130" i="26"/>
  <c r="K58" i="26"/>
  <c r="K129" i="26"/>
  <c r="K128" i="26"/>
  <c r="K130" i="26"/>
  <c r="N81" i="26"/>
  <c r="N129" i="26"/>
  <c r="N128" i="26"/>
  <c r="N130" i="26"/>
  <c r="L95" i="26"/>
  <c r="L47" i="26"/>
  <c r="L57" i="26"/>
  <c r="N44" i="26"/>
  <c r="N41" i="26"/>
  <c r="N42" i="26"/>
  <c r="N47" i="26"/>
  <c r="N80" i="26"/>
  <c r="N86" i="26"/>
  <c r="J56" i="26"/>
  <c r="J57" i="26"/>
  <c r="J54" i="26"/>
  <c r="J86" i="26"/>
  <c r="J97" i="26"/>
  <c r="L70" i="26"/>
  <c r="L45" i="26"/>
  <c r="K70" i="26"/>
  <c r="L79" i="26"/>
  <c r="L94" i="26"/>
  <c r="K55" i="26"/>
  <c r="K83" i="26"/>
  <c r="K80" i="26"/>
  <c r="K95" i="26"/>
  <c r="N59" i="26"/>
  <c r="N56" i="26"/>
  <c r="N46" i="26"/>
  <c r="N43" i="26"/>
  <c r="N68" i="26"/>
  <c r="N84" i="26"/>
  <c r="N99" i="26"/>
  <c r="N96" i="26"/>
  <c r="N85" i="26"/>
  <c r="J55" i="26"/>
  <c r="J45" i="26"/>
  <c r="J42" i="26"/>
  <c r="J71" i="26"/>
  <c r="J58" i="26"/>
  <c r="J84" i="26"/>
  <c r="J81" i="26"/>
  <c r="J99" i="26"/>
  <c r="J96" i="26"/>
  <c r="K68" i="26"/>
  <c r="L68" i="26"/>
  <c r="H122" i="26"/>
  <c r="J110" i="26" l="1"/>
  <c r="G107" i="26"/>
  <c r="J107" i="26" s="1"/>
  <c r="J108" i="26"/>
  <c r="J106" i="26"/>
  <c r="J111" i="26"/>
  <c r="M100" i="26"/>
  <c r="E107" i="26"/>
  <c r="H107" i="26" s="1"/>
  <c r="H109" i="26"/>
  <c r="H110" i="26"/>
  <c r="H106" i="26"/>
  <c r="H111" i="26"/>
  <c r="H108" i="26"/>
  <c r="I110" i="26"/>
  <c r="I106" i="26"/>
  <c r="I111" i="26"/>
  <c r="I108" i="26"/>
  <c r="I109" i="26"/>
  <c r="M131" i="26"/>
  <c r="K610" i="26"/>
  <c r="O610" i="26"/>
  <c r="L610" i="26"/>
  <c r="K740" i="26"/>
  <c r="K721" i="26"/>
  <c r="M901" i="26"/>
  <c r="K918" i="26"/>
  <c r="M842" i="26"/>
  <c r="L147" i="26"/>
  <c r="N842" i="26"/>
  <c r="M192" i="26"/>
  <c r="N610" i="26"/>
  <c r="M610" i="26"/>
  <c r="L131" i="26"/>
  <c r="L622" i="26"/>
  <c r="M782" i="26"/>
  <c r="L822" i="26"/>
  <c r="M664" i="26"/>
  <c r="N762" i="26"/>
  <c r="L802" i="26"/>
  <c r="J862" i="26"/>
  <c r="J166" i="26"/>
  <c r="M48" i="26"/>
  <c r="M642" i="26"/>
  <c r="L642" i="26"/>
  <c r="J702" i="26"/>
  <c r="M802" i="26"/>
  <c r="K862" i="26"/>
  <c r="J918" i="26"/>
  <c r="K72" i="26"/>
  <c r="L72" i="26"/>
  <c r="J802" i="26"/>
  <c r="K901" i="26"/>
  <c r="I122" i="26"/>
  <c r="M147" i="26"/>
  <c r="N166" i="26"/>
  <c r="K166" i="26"/>
  <c r="J181" i="26"/>
  <c r="K192" i="26"/>
  <c r="M72" i="26"/>
  <c r="M60" i="26"/>
  <c r="N622" i="26"/>
  <c r="J642" i="26"/>
  <c r="K702" i="26"/>
  <c r="N702" i="26"/>
  <c r="J721" i="26"/>
  <c r="N721" i="26"/>
  <c r="L721" i="26"/>
  <c r="L740" i="26"/>
  <c r="M740" i="26"/>
  <c r="J762" i="26"/>
  <c r="N782" i="26"/>
  <c r="L782" i="26"/>
  <c r="K802" i="26"/>
  <c r="K822" i="26"/>
  <c r="L862" i="26"/>
  <c r="L901" i="26"/>
  <c r="N901" i="26"/>
  <c r="J72" i="26"/>
  <c r="L166" i="26"/>
  <c r="L100" i="26"/>
  <c r="N131" i="26"/>
  <c r="K131" i="26"/>
  <c r="J131" i="26"/>
  <c r="K100" i="26"/>
  <c r="N100" i="26"/>
  <c r="K147" i="26"/>
  <c r="M166" i="26"/>
  <c r="L181" i="26"/>
  <c r="L60" i="26"/>
  <c r="M181" i="26"/>
  <c r="J100" i="26"/>
  <c r="N60" i="26"/>
  <c r="J122" i="26"/>
  <c r="K622" i="26"/>
  <c r="K642" i="26"/>
  <c r="N664" i="26"/>
  <c r="L664" i="26"/>
  <c r="J664" i="26"/>
  <c r="L702" i="26"/>
  <c r="M702" i="26"/>
  <c r="L762" i="26"/>
  <c r="M762" i="26"/>
  <c r="K762" i="26"/>
  <c r="J782" i="26"/>
  <c r="N822" i="26"/>
  <c r="M822" i="26"/>
  <c r="J822" i="26"/>
  <c r="J842" i="26"/>
  <c r="K842" i="26"/>
  <c r="N862" i="26"/>
  <c r="J901" i="26"/>
  <c r="L918" i="26"/>
  <c r="N48" i="26"/>
  <c r="K60" i="26"/>
  <c r="K782" i="26"/>
  <c r="N802" i="26"/>
  <c r="J60" i="26"/>
  <c r="K48" i="26"/>
  <c r="N72" i="26"/>
  <c r="J147" i="26"/>
  <c r="N147" i="26"/>
  <c r="N181" i="26"/>
  <c r="K181" i="26"/>
  <c r="L48" i="26"/>
  <c r="J192" i="26"/>
  <c r="N192" i="26"/>
  <c r="L192" i="26"/>
  <c r="M622" i="26"/>
  <c r="J622" i="26"/>
  <c r="J48" i="26"/>
  <c r="N642" i="26"/>
  <c r="K664" i="26"/>
  <c r="M721" i="26"/>
  <c r="J740" i="26"/>
  <c r="N740" i="26"/>
  <c r="L842" i="26"/>
  <c r="M862" i="26"/>
  <c r="M918" i="26"/>
  <c r="N918" i="26"/>
  <c r="J112" i="26" l="1"/>
  <c r="I112" i="26"/>
  <c r="H112" i="26"/>
  <c r="H97" i="6" l="1"/>
  <c r="I97" i="6"/>
  <c r="J97" i="6"/>
  <c r="G97" i="6"/>
  <c r="H63" i="6" l="1"/>
  <c r="I82" i="6"/>
  <c r="G63" i="6"/>
  <c r="J82" i="6"/>
  <c r="H82" i="6"/>
  <c r="J63" i="6"/>
  <c r="G82" i="6"/>
  <c r="I63" i="6"/>
  <c r="L90" i="6" l="1"/>
  <c r="L249" i="6"/>
  <c r="L138" i="6"/>
  <c r="L105" i="6"/>
  <c r="N90" i="6"/>
  <c r="N105" i="6"/>
  <c r="N249" i="6"/>
  <c r="N138" i="6"/>
  <c r="O90" i="6"/>
  <c r="O249" i="6"/>
  <c r="O138" i="6"/>
  <c r="O105" i="6"/>
  <c r="M90" i="6"/>
  <c r="M138" i="6"/>
  <c r="M105" i="6"/>
  <c r="M249" i="6"/>
  <c r="N613" i="6"/>
  <c r="N627" i="6"/>
  <c r="N631" i="6" s="1"/>
  <c r="L613" i="6"/>
  <c r="L627" i="6"/>
  <c r="L631" i="6" s="1"/>
  <c r="O613" i="6"/>
  <c r="O627" i="6"/>
  <c r="O631" i="6" s="1"/>
  <c r="M613" i="6"/>
  <c r="M627" i="6"/>
  <c r="M631" i="6" s="1"/>
  <c r="N641" i="6"/>
  <c r="N679" i="6"/>
  <c r="N661" i="6"/>
  <c r="L641" i="6"/>
  <c r="L661" i="6"/>
  <c r="L679" i="6"/>
  <c r="O641" i="6"/>
  <c r="O679" i="6"/>
  <c r="O661" i="6"/>
  <c r="M641" i="6"/>
  <c r="M679" i="6"/>
  <c r="M661" i="6"/>
  <c r="L206" i="6"/>
  <c r="L221" i="6"/>
  <c r="N206" i="6"/>
  <c r="N221" i="6"/>
  <c r="O206" i="6"/>
  <c r="O221" i="6"/>
  <c r="M206" i="6"/>
  <c r="M221" i="6"/>
  <c r="N52" i="6"/>
  <c r="N71" i="6"/>
  <c r="L52" i="6"/>
  <c r="L71" i="6"/>
  <c r="O52" i="6"/>
  <c r="O71" i="6"/>
  <c r="M52" i="6"/>
  <c r="M71" i="6"/>
  <c r="M616" i="6" l="1"/>
  <c r="M617" i="6"/>
  <c r="L617" i="6"/>
  <c r="L616" i="6"/>
  <c r="O617" i="6"/>
  <c r="O616" i="6"/>
  <c r="N617" i="6"/>
  <c r="N616" i="6"/>
  <c r="M618" i="6"/>
  <c r="M619" i="6"/>
  <c r="L619" i="6"/>
  <c r="L618" i="6"/>
  <c r="O619" i="6"/>
  <c r="O618" i="6"/>
  <c r="N619" i="6"/>
  <c r="N618" i="6"/>
  <c r="O110" i="6"/>
  <c r="O111" i="6"/>
  <c r="O112" i="6"/>
  <c r="L110" i="6"/>
  <c r="L111" i="6"/>
  <c r="L112" i="6"/>
  <c r="M112" i="6"/>
  <c r="M110" i="6"/>
  <c r="M111" i="6"/>
  <c r="N111" i="6"/>
  <c r="N112" i="6"/>
  <c r="N110" i="6"/>
  <c r="M250" i="6"/>
  <c r="M253" i="6"/>
  <c r="M252" i="6"/>
  <c r="M251" i="6"/>
  <c r="O109" i="6"/>
  <c r="O113" i="6"/>
  <c r="O107" i="6"/>
  <c r="O114" i="6"/>
  <c r="O106" i="6"/>
  <c r="O108" i="6"/>
  <c r="N140" i="6"/>
  <c r="N143" i="6"/>
  <c r="N149" i="6"/>
  <c r="N147" i="6"/>
  <c r="N142" i="6"/>
  <c r="N145" i="6"/>
  <c r="N139" i="6"/>
  <c r="N148" i="6"/>
  <c r="N141" i="6"/>
  <c r="N146" i="6"/>
  <c r="N144" i="6"/>
  <c r="L109" i="6"/>
  <c r="L106" i="6"/>
  <c r="L107" i="6"/>
  <c r="L113" i="6"/>
  <c r="L114" i="6"/>
  <c r="L108" i="6"/>
  <c r="M109" i="6"/>
  <c r="M114" i="6"/>
  <c r="M108" i="6"/>
  <c r="M113" i="6"/>
  <c r="M107" i="6"/>
  <c r="M106" i="6"/>
  <c r="O139" i="6"/>
  <c r="O149" i="6"/>
  <c r="O148" i="6"/>
  <c r="O143" i="6"/>
  <c r="O141" i="6"/>
  <c r="O140" i="6"/>
  <c r="O144" i="6"/>
  <c r="O145" i="6"/>
  <c r="O142" i="6"/>
  <c r="O146" i="6"/>
  <c r="O147" i="6"/>
  <c r="N253" i="6"/>
  <c r="N252" i="6"/>
  <c r="N251" i="6"/>
  <c r="N250" i="6"/>
  <c r="L139" i="6"/>
  <c r="L149" i="6"/>
  <c r="L144" i="6"/>
  <c r="L141" i="6"/>
  <c r="L145" i="6"/>
  <c r="L146" i="6"/>
  <c r="L143" i="6"/>
  <c r="L147" i="6"/>
  <c r="L142" i="6"/>
  <c r="L140" i="6"/>
  <c r="L148" i="6"/>
  <c r="M141" i="6"/>
  <c r="M146" i="6"/>
  <c r="M143" i="6"/>
  <c r="M149" i="6"/>
  <c r="M148" i="6"/>
  <c r="M142" i="6"/>
  <c r="M140" i="6"/>
  <c r="M145" i="6"/>
  <c r="M144" i="6"/>
  <c r="M139" i="6"/>
  <c r="M147" i="6"/>
  <c r="O252" i="6"/>
  <c r="O251" i="6"/>
  <c r="O250" i="6"/>
  <c r="O253" i="6"/>
  <c r="N109" i="6"/>
  <c r="N114" i="6"/>
  <c r="N108" i="6"/>
  <c r="N113" i="6"/>
  <c r="N107" i="6"/>
  <c r="N106" i="6"/>
  <c r="L251" i="6"/>
  <c r="L250" i="6"/>
  <c r="L253" i="6"/>
  <c r="L252" i="6"/>
  <c r="M634" i="6"/>
  <c r="M633" i="6"/>
  <c r="M632" i="6"/>
  <c r="M630" i="6"/>
  <c r="M629" i="6"/>
  <c r="M628" i="6"/>
  <c r="L634" i="6"/>
  <c r="L633" i="6"/>
  <c r="L632" i="6"/>
  <c r="L630" i="6"/>
  <c r="L629" i="6"/>
  <c r="L628" i="6"/>
  <c r="M620" i="6"/>
  <c r="M615" i="6"/>
  <c r="M614" i="6"/>
  <c r="L620" i="6"/>
  <c r="L615" i="6"/>
  <c r="L614" i="6"/>
  <c r="O634" i="6"/>
  <c r="O633" i="6"/>
  <c r="O632" i="6"/>
  <c r="O630" i="6"/>
  <c r="O629" i="6"/>
  <c r="O628" i="6"/>
  <c r="N634" i="6"/>
  <c r="N633" i="6"/>
  <c r="N632" i="6"/>
  <c r="N630" i="6"/>
  <c r="N629" i="6"/>
  <c r="N628" i="6"/>
  <c r="O620" i="6"/>
  <c r="O615" i="6"/>
  <c r="O614" i="6"/>
  <c r="N620" i="6"/>
  <c r="N615" i="6"/>
  <c r="N614" i="6"/>
  <c r="M685" i="6"/>
  <c r="M681" i="6"/>
  <c r="M669" i="6"/>
  <c r="M665" i="6"/>
  <c r="M651" i="6"/>
  <c r="M647" i="6"/>
  <c r="M643" i="6"/>
  <c r="M684" i="6"/>
  <c r="M680" i="6"/>
  <c r="M668" i="6"/>
  <c r="M664" i="6"/>
  <c r="M650" i="6"/>
  <c r="M646" i="6"/>
  <c r="M642" i="6"/>
  <c r="M683" i="6"/>
  <c r="M671" i="6"/>
  <c r="M667" i="6"/>
  <c r="M663" i="6"/>
  <c r="M649" i="6"/>
  <c r="M645" i="6"/>
  <c r="M682" i="6"/>
  <c r="M670" i="6"/>
  <c r="M666" i="6"/>
  <c r="M662" i="6"/>
  <c r="M648" i="6"/>
  <c r="M644" i="6"/>
  <c r="O683" i="6"/>
  <c r="O671" i="6"/>
  <c r="O667" i="6"/>
  <c r="O663" i="6"/>
  <c r="O649" i="6"/>
  <c r="O645" i="6"/>
  <c r="O682" i="6"/>
  <c r="O670" i="6"/>
  <c r="O666" i="6"/>
  <c r="O662" i="6"/>
  <c r="O648" i="6"/>
  <c r="O644" i="6"/>
  <c r="O685" i="6"/>
  <c r="O681" i="6"/>
  <c r="O669" i="6"/>
  <c r="O665" i="6"/>
  <c r="O651" i="6"/>
  <c r="O647" i="6"/>
  <c r="O643" i="6"/>
  <c r="O684" i="6"/>
  <c r="O680" i="6"/>
  <c r="O668" i="6"/>
  <c r="O664" i="6"/>
  <c r="O650" i="6"/>
  <c r="O646" i="6"/>
  <c r="O642" i="6"/>
  <c r="N684" i="6"/>
  <c r="N680" i="6"/>
  <c r="N668" i="6"/>
  <c r="N664" i="6"/>
  <c r="N650" i="6"/>
  <c r="N646" i="6"/>
  <c r="N642" i="6"/>
  <c r="N683" i="6"/>
  <c r="N671" i="6"/>
  <c r="N667" i="6"/>
  <c r="N663" i="6"/>
  <c r="N649" i="6"/>
  <c r="N645" i="6"/>
  <c r="N682" i="6"/>
  <c r="N670" i="6"/>
  <c r="N666" i="6"/>
  <c r="N662" i="6"/>
  <c r="N648" i="6"/>
  <c r="N644" i="6"/>
  <c r="N685" i="6"/>
  <c r="N681" i="6"/>
  <c r="N669" i="6"/>
  <c r="N665" i="6"/>
  <c r="N651" i="6"/>
  <c r="N647" i="6"/>
  <c r="N643" i="6"/>
  <c r="L682" i="6"/>
  <c r="L670" i="6"/>
  <c r="L666" i="6"/>
  <c r="L662" i="6"/>
  <c r="L648" i="6"/>
  <c r="L644" i="6"/>
  <c r="L685" i="6"/>
  <c r="L681" i="6"/>
  <c r="L669" i="6"/>
  <c r="L665" i="6"/>
  <c r="L651" i="6"/>
  <c r="L647" i="6"/>
  <c r="L643" i="6"/>
  <c r="L684" i="6"/>
  <c r="L680" i="6"/>
  <c r="L668" i="6"/>
  <c r="L664" i="6"/>
  <c r="L650" i="6"/>
  <c r="L646" i="6"/>
  <c r="L642" i="6"/>
  <c r="L683" i="6"/>
  <c r="L671" i="6"/>
  <c r="L667" i="6"/>
  <c r="L663" i="6"/>
  <c r="L649" i="6"/>
  <c r="L645" i="6"/>
  <c r="N227" i="6"/>
  <c r="N223" i="6"/>
  <c r="N212" i="6"/>
  <c r="N208" i="6"/>
  <c r="N226" i="6"/>
  <c r="N222" i="6"/>
  <c r="N211" i="6"/>
  <c r="N207" i="6"/>
  <c r="N229" i="6"/>
  <c r="N225" i="6"/>
  <c r="N214" i="6"/>
  <c r="N210" i="6"/>
  <c r="N228" i="6"/>
  <c r="N224" i="6"/>
  <c r="N213" i="6"/>
  <c r="N209" i="6"/>
  <c r="O226" i="6"/>
  <c r="O222" i="6"/>
  <c r="O211" i="6"/>
  <c r="O207" i="6"/>
  <c r="O229" i="6"/>
  <c r="O225" i="6"/>
  <c r="O214" i="6"/>
  <c r="O210" i="6"/>
  <c r="O228" i="6"/>
  <c r="O224" i="6"/>
  <c r="O213" i="6"/>
  <c r="O209" i="6"/>
  <c r="O227" i="6"/>
  <c r="O223" i="6"/>
  <c r="O212" i="6"/>
  <c r="O208" i="6"/>
  <c r="M228" i="6"/>
  <c r="M224" i="6"/>
  <c r="M213" i="6"/>
  <c r="M209" i="6"/>
  <c r="M227" i="6"/>
  <c r="M223" i="6"/>
  <c r="M212" i="6"/>
  <c r="M208" i="6"/>
  <c r="M226" i="6"/>
  <c r="M222" i="6"/>
  <c r="M211" i="6"/>
  <c r="M207" i="6"/>
  <c r="M229" i="6"/>
  <c r="M225" i="6"/>
  <c r="M214" i="6"/>
  <c r="M210" i="6"/>
  <c r="L229" i="6"/>
  <c r="L225" i="6"/>
  <c r="L214" i="6"/>
  <c r="L210" i="6"/>
  <c r="L228" i="6"/>
  <c r="L224" i="6"/>
  <c r="L213" i="6"/>
  <c r="L209" i="6"/>
  <c r="L227" i="6"/>
  <c r="L223" i="6"/>
  <c r="L212" i="6"/>
  <c r="L208" i="6"/>
  <c r="L226" i="6"/>
  <c r="L222" i="6"/>
  <c r="L211" i="6"/>
  <c r="L207" i="6"/>
  <c r="M81" i="6"/>
  <c r="M78" i="6"/>
  <c r="M74" i="6"/>
  <c r="M77" i="6"/>
  <c r="M73" i="6"/>
  <c r="M80" i="6"/>
  <c r="M76" i="6"/>
  <c r="M72" i="6"/>
  <c r="M79" i="6"/>
  <c r="M75" i="6"/>
  <c r="L79" i="6"/>
  <c r="L75" i="6"/>
  <c r="L81" i="6"/>
  <c r="L78" i="6"/>
  <c r="L74" i="6"/>
  <c r="L77" i="6"/>
  <c r="L73" i="6"/>
  <c r="L80" i="6"/>
  <c r="L76" i="6"/>
  <c r="L72" i="6"/>
  <c r="O96" i="6"/>
  <c r="O92" i="6"/>
  <c r="O95" i="6"/>
  <c r="O91" i="6"/>
  <c r="O94" i="6"/>
  <c r="O93" i="6"/>
  <c r="L95" i="6"/>
  <c r="L91" i="6"/>
  <c r="L94" i="6"/>
  <c r="L93" i="6"/>
  <c r="L96" i="6"/>
  <c r="L92" i="6"/>
  <c r="O80" i="6"/>
  <c r="O76" i="6"/>
  <c r="O72" i="6"/>
  <c r="O79" i="6"/>
  <c r="O75" i="6"/>
  <c r="O81" i="6"/>
  <c r="O78" i="6"/>
  <c r="O74" i="6"/>
  <c r="O77" i="6"/>
  <c r="O73" i="6"/>
  <c r="N77" i="6"/>
  <c r="N73" i="6"/>
  <c r="N80" i="6"/>
  <c r="N76" i="6"/>
  <c r="N72" i="6"/>
  <c r="N79" i="6"/>
  <c r="N75" i="6"/>
  <c r="N81" i="6"/>
  <c r="N78" i="6"/>
  <c r="N74" i="6"/>
  <c r="N93" i="6"/>
  <c r="N96" i="6"/>
  <c r="N92" i="6"/>
  <c r="N95" i="6"/>
  <c r="N91" i="6"/>
  <c r="N94" i="6"/>
  <c r="M94" i="6"/>
  <c r="M93" i="6"/>
  <c r="M96" i="6"/>
  <c r="M92" i="6"/>
  <c r="M95" i="6"/>
  <c r="M91" i="6"/>
  <c r="M61" i="6"/>
  <c r="M57" i="6"/>
  <c r="M53" i="6"/>
  <c r="M60" i="6"/>
  <c r="M56" i="6"/>
  <c r="M59" i="6"/>
  <c r="M55" i="6"/>
  <c r="M62" i="6"/>
  <c r="M58" i="6"/>
  <c r="M54" i="6"/>
  <c r="L62" i="6"/>
  <c r="L58" i="6"/>
  <c r="L54" i="6"/>
  <c r="L61" i="6"/>
  <c r="L57" i="6"/>
  <c r="L53" i="6"/>
  <c r="L60" i="6"/>
  <c r="L56" i="6"/>
  <c r="L59" i="6"/>
  <c r="L55" i="6"/>
  <c r="O59" i="6"/>
  <c r="O55" i="6"/>
  <c r="O62" i="6"/>
  <c r="O58" i="6"/>
  <c r="O54" i="6"/>
  <c r="O61" i="6"/>
  <c r="O57" i="6"/>
  <c r="O53" i="6"/>
  <c r="O60" i="6"/>
  <c r="O56" i="6"/>
  <c r="N60" i="6"/>
  <c r="N56" i="6"/>
  <c r="N59" i="6"/>
  <c r="N55" i="6"/>
  <c r="N62" i="6"/>
  <c r="N58" i="6"/>
  <c r="N54" i="6"/>
  <c r="N61" i="6"/>
  <c r="N57" i="6"/>
  <c r="N53" i="6"/>
  <c r="N115" i="6" l="1"/>
  <c r="O254" i="6"/>
  <c r="M150" i="6"/>
  <c r="N621" i="6"/>
  <c r="O621" i="6"/>
  <c r="N635" i="6"/>
  <c r="O635" i="6"/>
  <c r="L621" i="6"/>
  <c r="M621" i="6"/>
  <c r="L635" i="6"/>
  <c r="M635" i="6"/>
  <c r="O150" i="6"/>
  <c r="L150" i="6"/>
  <c r="N150" i="6"/>
  <c r="L254" i="6"/>
  <c r="N254" i="6"/>
  <c r="M115" i="6"/>
  <c r="L115" i="6"/>
  <c r="O115" i="6"/>
  <c r="M254" i="6"/>
  <c r="L230" i="6"/>
  <c r="L215" i="6"/>
  <c r="M230" i="6"/>
  <c r="N230" i="6"/>
  <c r="L672" i="6"/>
  <c r="N672" i="6"/>
  <c r="M652" i="6"/>
  <c r="L652" i="6"/>
  <c r="M686" i="6"/>
  <c r="N652" i="6"/>
  <c r="N215" i="6"/>
  <c r="M215" i="6"/>
  <c r="M672" i="6"/>
  <c r="L686" i="6"/>
  <c r="N686" i="6"/>
  <c r="M63" i="6"/>
  <c r="L63" i="6"/>
  <c r="M82" i="6"/>
  <c r="O97" i="6"/>
  <c r="O63" i="6"/>
  <c r="M97" i="6"/>
  <c r="L82" i="6"/>
  <c r="L97" i="6"/>
  <c r="O82" i="6"/>
  <c r="F97" i="6" l="1"/>
  <c r="F82" i="6"/>
  <c r="F63" i="6"/>
  <c r="K90" i="6" l="1"/>
  <c r="K249" i="6"/>
  <c r="K138" i="6"/>
  <c r="K105" i="6"/>
  <c r="K613" i="6"/>
  <c r="K627" i="6"/>
  <c r="K631" i="6" s="1"/>
  <c r="K641" i="6"/>
  <c r="K679" i="6"/>
  <c r="K661" i="6"/>
  <c r="K206" i="6"/>
  <c r="K221" i="6"/>
  <c r="K52" i="6"/>
  <c r="K71" i="6"/>
  <c r="K617" i="6" l="1"/>
  <c r="K616" i="6"/>
  <c r="K619" i="6"/>
  <c r="K618" i="6"/>
  <c r="K110" i="6"/>
  <c r="K111" i="6"/>
  <c r="K112" i="6"/>
  <c r="K109" i="6"/>
  <c r="K113" i="6"/>
  <c r="K107" i="6"/>
  <c r="K106" i="6"/>
  <c r="K114" i="6"/>
  <c r="K108" i="6"/>
  <c r="K143" i="6"/>
  <c r="K148" i="6"/>
  <c r="K140" i="6"/>
  <c r="K145" i="6"/>
  <c r="K139" i="6"/>
  <c r="K142" i="6"/>
  <c r="K149" i="6"/>
  <c r="K146" i="6"/>
  <c r="K147" i="6"/>
  <c r="K141" i="6"/>
  <c r="K144" i="6"/>
  <c r="K252" i="6"/>
  <c r="K251" i="6"/>
  <c r="K250" i="6"/>
  <c r="K253" i="6"/>
  <c r="K614" i="6"/>
  <c r="K620" i="6"/>
  <c r="K615" i="6"/>
  <c r="K633" i="6"/>
  <c r="K628" i="6"/>
  <c r="K634" i="6"/>
  <c r="K632" i="6"/>
  <c r="K630" i="6"/>
  <c r="K629" i="6"/>
  <c r="K683" i="6"/>
  <c r="K671" i="6"/>
  <c r="K667" i="6"/>
  <c r="K663" i="6"/>
  <c r="K649" i="6"/>
  <c r="K645" i="6"/>
  <c r="K682" i="6"/>
  <c r="K670" i="6"/>
  <c r="K666" i="6"/>
  <c r="K662" i="6"/>
  <c r="K648" i="6"/>
  <c r="K644" i="6"/>
  <c r="K685" i="6"/>
  <c r="K681" i="6"/>
  <c r="K669" i="6"/>
  <c r="K665" i="6"/>
  <c r="K651" i="6"/>
  <c r="K647" i="6"/>
  <c r="K643" i="6"/>
  <c r="K684" i="6"/>
  <c r="K680" i="6"/>
  <c r="K668" i="6"/>
  <c r="K664" i="6"/>
  <c r="K650" i="6"/>
  <c r="K646" i="6"/>
  <c r="K642" i="6"/>
  <c r="K226" i="6"/>
  <c r="K222" i="6"/>
  <c r="K211" i="6"/>
  <c r="K207" i="6"/>
  <c r="K229" i="6"/>
  <c r="K225" i="6"/>
  <c r="K214" i="6"/>
  <c r="K210" i="6"/>
  <c r="K228" i="6"/>
  <c r="K224" i="6"/>
  <c r="K213" i="6"/>
  <c r="K209" i="6"/>
  <c r="K227" i="6"/>
  <c r="K223" i="6"/>
  <c r="K212" i="6"/>
  <c r="K208" i="6"/>
  <c r="K80" i="6"/>
  <c r="K76" i="6"/>
  <c r="K72" i="6"/>
  <c r="K79" i="6"/>
  <c r="K75" i="6"/>
  <c r="K81" i="6"/>
  <c r="K78" i="6"/>
  <c r="K74" i="6"/>
  <c r="K77" i="6"/>
  <c r="K73" i="6"/>
  <c r="K96" i="6"/>
  <c r="K92" i="6"/>
  <c r="K95" i="6"/>
  <c r="K91" i="6"/>
  <c r="K94" i="6"/>
  <c r="K93" i="6"/>
  <c r="K59" i="6"/>
  <c r="K55" i="6"/>
  <c r="K62" i="6"/>
  <c r="K58" i="6"/>
  <c r="K54" i="6"/>
  <c r="K61" i="6"/>
  <c r="K57" i="6"/>
  <c r="K53" i="6"/>
  <c r="K60" i="6"/>
  <c r="K56" i="6"/>
  <c r="K635" i="6" l="1"/>
  <c r="K621" i="6"/>
  <c r="K254" i="6"/>
  <c r="K150" i="6"/>
  <c r="K115" i="6"/>
  <c r="K63" i="6"/>
  <c r="K215" i="6"/>
  <c r="K82" i="6"/>
  <c r="K97" i="6"/>
  <c r="O215" i="6"/>
  <c r="K686" i="6"/>
  <c r="O686" i="6"/>
  <c r="K672" i="6"/>
  <c r="O672" i="6"/>
  <c r="K652" i="6"/>
  <c r="O652" i="6"/>
  <c r="K230" i="6"/>
  <c r="O230" i="6"/>
  <c r="N63" i="6"/>
  <c r="N97" i="6"/>
  <c r="N82" i="6"/>
  <c r="I116" i="35" l="1"/>
  <c r="I118" i="35" s="1"/>
  <c r="I120" i="35" l="1"/>
  <c r="I124" i="35"/>
  <c r="I117" i="35"/>
  <c r="I121" i="35"/>
  <c r="I126" i="35"/>
  <c r="I119" i="35"/>
  <c r="I122" i="35"/>
  <c r="I123" i="35"/>
  <c r="I125" i="35"/>
  <c r="I127" i="35" l="1"/>
</calcChain>
</file>

<file path=xl/sharedStrings.xml><?xml version="1.0" encoding="utf-8"?>
<sst xmlns="http://schemas.openxmlformats.org/spreadsheetml/2006/main" count="6816" uniqueCount="945">
  <si>
    <t>無回答</t>
    <rPh sb="0" eb="3">
      <t>ムカイトウ</t>
    </rPh>
    <phoneticPr fontId="1"/>
  </si>
  <si>
    <t>全　　体</t>
    <rPh sb="0" eb="1">
      <t>ゼン</t>
    </rPh>
    <rPh sb="3" eb="4">
      <t>カラダ</t>
    </rPh>
    <phoneticPr fontId="1"/>
  </si>
  <si>
    <t>件数</t>
    <rPh sb="0" eb="2">
      <t>ケンスウ</t>
    </rPh>
    <phoneticPr fontId="1"/>
  </si>
  <si>
    <t>割合</t>
    <rPh sb="0" eb="2">
      <t>ワリアイ</t>
    </rPh>
    <phoneticPr fontId="1"/>
  </si>
  <si>
    <t>全体</t>
    <rPh sb="0" eb="2">
      <t>ゼンタイ</t>
    </rPh>
    <phoneticPr fontId="1"/>
  </si>
  <si>
    <t>－</t>
  </si>
  <si>
    <t>北海道</t>
    <rPh sb="0" eb="3">
      <t>ホカ</t>
    </rPh>
    <phoneticPr fontId="1"/>
  </si>
  <si>
    <t>青森</t>
  </si>
  <si>
    <t>岩手</t>
  </si>
  <si>
    <t>宮城</t>
  </si>
  <si>
    <t>秋田</t>
  </si>
  <si>
    <t>山形</t>
  </si>
  <si>
    <t>福島</t>
  </si>
  <si>
    <t>茨城</t>
  </si>
  <si>
    <t>栃木</t>
  </si>
  <si>
    <t>群馬</t>
  </si>
  <si>
    <t>埼玉</t>
  </si>
  <si>
    <t>千葉</t>
  </si>
  <si>
    <t>東京</t>
    <rPh sb="0" eb="2">
      <t>トト</t>
    </rPh>
    <phoneticPr fontId="1"/>
  </si>
  <si>
    <t>神奈川</t>
  </si>
  <si>
    <t>新潟</t>
  </si>
  <si>
    <t>富山</t>
  </si>
  <si>
    <t>石川</t>
  </si>
  <si>
    <t>福井</t>
  </si>
  <si>
    <t>山梨</t>
  </si>
  <si>
    <t>長野</t>
  </si>
  <si>
    <t>岐阜</t>
  </si>
  <si>
    <t>静岡</t>
  </si>
  <si>
    <t>愛知</t>
  </si>
  <si>
    <t>三重</t>
  </si>
  <si>
    <t>滋賀</t>
  </si>
  <si>
    <t>京都</t>
    <rPh sb="0" eb="2">
      <t>キョウト</t>
    </rPh>
    <phoneticPr fontId="1"/>
  </si>
  <si>
    <t>大阪</t>
    <rPh sb="0" eb="2">
      <t>オオサカ</t>
    </rPh>
    <phoneticPr fontId="1"/>
  </si>
  <si>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</si>
  <si>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</si>
  <si>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</si>
  <si>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</si>
  <si>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</si>
  <si>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</si>
  <si>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</si>
  <si>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</si>
  <si>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</si>
  <si>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</si>
  <si>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</si>
  <si>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</si>
  <si>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</si>
  <si>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</si>
  <si>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</si>
  <si>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</si>
  <si>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</si>
  <si>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</si>
  <si>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</si>
  <si>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その他</t>
    <rPh sb="2" eb="3">
      <t>タ</t>
    </rPh>
    <phoneticPr fontId="1"/>
  </si>
  <si>
    <t>都道府県</t>
    <rPh sb="0" eb="4">
      <t>トドウフケン</t>
    </rPh>
    <phoneticPr fontId="1"/>
  </si>
  <si>
    <t>１箇所</t>
    <rPh sb="1" eb="3">
      <t>カショ</t>
    </rPh>
    <phoneticPr fontId="1"/>
  </si>
  <si>
    <t>２箇所</t>
    <rPh sb="1" eb="3">
      <t>カショ</t>
    </rPh>
    <phoneticPr fontId="1"/>
  </si>
  <si>
    <t>訪問介護</t>
    <rPh sb="0" eb="2">
      <t>ホウモン</t>
    </rPh>
    <rPh sb="2" eb="4">
      <t>カイゴ</t>
    </rPh>
    <phoneticPr fontId="1"/>
  </si>
  <si>
    <t>通所介護、通所リハ</t>
    <rPh sb="0" eb="2">
      <t>ツウショ</t>
    </rPh>
    <rPh sb="2" eb="4">
      <t>カイゴ</t>
    </rPh>
    <rPh sb="5" eb="7">
      <t>ツウショ</t>
    </rPh>
    <phoneticPr fontId="1"/>
  </si>
  <si>
    <t>併設</t>
    <rPh sb="0" eb="2">
      <t>ヘイセツ</t>
    </rPh>
    <phoneticPr fontId="1"/>
  </si>
  <si>
    <t>隣接</t>
    <rPh sb="0" eb="2">
      <t>リンセツ</t>
    </rPh>
    <phoneticPr fontId="1"/>
  </si>
  <si>
    <t>不明</t>
    <rPh sb="0" eb="2">
      <t>フメイ</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</si>
  <si>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</si>
  <si>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</si>
  <si>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</si>
  <si>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</si>
  <si>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</si>
  <si>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</si>
  <si>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</si>
  <si>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不明・申請中等</t>
    <rPh sb="0" eb="2">
      <t>フメイ</t>
    </rPh>
    <rPh sb="3" eb="5">
      <t>シンセイ</t>
    </rPh>
    <rPh sb="5" eb="6">
      <t>ナカ</t>
    </rPh>
    <rPh sb="6" eb="7">
      <t>トウ</t>
    </rPh>
    <phoneticPr fontId="1"/>
  </si>
  <si>
    <t>たんの吸引</t>
    <rPh sb="3" eb="5">
      <t>キュウイン</t>
    </rPh>
    <phoneticPr fontId="1"/>
  </si>
  <si>
    <t>褥瘡の処置</t>
    <rPh sb="0" eb="2">
      <t>ジョクソウ</t>
    </rPh>
    <rPh sb="3" eb="5">
      <t>ショチ</t>
    </rPh>
    <phoneticPr fontId="1"/>
  </si>
  <si>
    <t>経鼻経管栄養の管理</t>
    <rPh sb="0" eb="2">
      <t>ケイビ</t>
    </rPh>
    <rPh sb="2" eb="4">
      <t>ケイカン</t>
    </rPh>
    <rPh sb="4" eb="6">
      <t>エイヨウ</t>
    </rPh>
    <rPh sb="7" eb="9">
      <t>カンリ</t>
    </rPh>
    <phoneticPr fontId="1"/>
  </si>
  <si>
    <t>居室</t>
    <rPh sb="0" eb="2">
      <t>キョシツ</t>
    </rPh>
    <phoneticPr fontId="1"/>
  </si>
  <si>
    <t>一時介護室や健康管理室</t>
    <rPh sb="0" eb="2">
      <t>イチジ</t>
    </rPh>
    <rPh sb="2" eb="4">
      <t>カイゴ</t>
    </rPh>
    <rPh sb="4" eb="5">
      <t>シツ</t>
    </rPh>
    <rPh sb="6" eb="8">
      <t>ケンコウ</t>
    </rPh>
    <rPh sb="8" eb="10">
      <t>カンリ</t>
    </rPh>
    <rPh sb="10" eb="11">
      <t>シツ</t>
    </rPh>
    <phoneticPr fontId="1"/>
  </si>
  <si>
    <t>併設診療所など</t>
    <rPh sb="0" eb="2">
      <t>ヘイセツ</t>
    </rPh>
    <rPh sb="2" eb="5">
      <t>シンリョウショ</t>
    </rPh>
    <phoneticPr fontId="1"/>
  </si>
  <si>
    <t>２人未満</t>
    <rPh sb="1" eb="2">
      <t>ヒト</t>
    </rPh>
    <rPh sb="2" eb="4">
      <t>ミマン</t>
    </rPh>
    <phoneticPr fontId="1"/>
  </si>
  <si>
    <t>２～４人未満</t>
    <rPh sb="3" eb="4">
      <t>ヒト</t>
    </rPh>
    <rPh sb="4" eb="6">
      <t>ミマン</t>
    </rPh>
    <phoneticPr fontId="1"/>
  </si>
  <si>
    <t>４～６人未満</t>
    <rPh sb="3" eb="4">
      <t>ヒト</t>
    </rPh>
    <rPh sb="4" eb="6">
      <t>ミマン</t>
    </rPh>
    <phoneticPr fontId="1"/>
  </si>
  <si>
    <t>６～８人未満</t>
    <rPh sb="3" eb="4">
      <t>ヒト</t>
    </rPh>
    <rPh sb="4" eb="6">
      <t>ミマン</t>
    </rPh>
    <phoneticPr fontId="1"/>
  </si>
  <si>
    <t>８～10人未満</t>
    <rPh sb="4" eb="5">
      <t>ヒト</t>
    </rPh>
    <rPh sb="5" eb="7">
      <t>ミマン</t>
    </rPh>
    <phoneticPr fontId="1"/>
  </si>
  <si>
    <t>20人以上</t>
    <rPh sb="2" eb="3">
      <t>ニン</t>
    </rPh>
    <rPh sb="3" eb="5">
      <t>イジョウ</t>
    </rPh>
    <phoneticPr fontId="1"/>
  </si>
  <si>
    <t>15～20人未満</t>
    <rPh sb="5" eb="6">
      <t>ニン</t>
    </rPh>
    <rPh sb="6" eb="8">
      <t>ミマン</t>
    </rPh>
    <phoneticPr fontId="1"/>
  </si>
  <si>
    <t>10～15人未満</t>
    <rPh sb="5" eb="6">
      <t>ニン</t>
    </rPh>
    <rPh sb="6" eb="8">
      <t>ミマン</t>
    </rPh>
    <phoneticPr fontId="1"/>
  </si>
  <si>
    <t>２～３人未満</t>
    <rPh sb="3" eb="4">
      <t>ヒト</t>
    </rPh>
    <rPh sb="4" eb="6">
      <t>ミマン</t>
    </rPh>
    <phoneticPr fontId="1"/>
  </si>
  <si>
    <t>３～４人未満</t>
    <rPh sb="3" eb="4">
      <t>ヒト</t>
    </rPh>
    <rPh sb="4" eb="6">
      <t>ミマン</t>
    </rPh>
    <phoneticPr fontId="1"/>
  </si>
  <si>
    <t>４～５人未満</t>
    <rPh sb="3" eb="4">
      <t>ヒト</t>
    </rPh>
    <rPh sb="4" eb="6">
      <t>ミマン</t>
    </rPh>
    <phoneticPr fontId="1"/>
  </si>
  <si>
    <t>６～10人未満</t>
    <rPh sb="4" eb="5">
      <t>ヒト</t>
    </rPh>
    <rPh sb="5" eb="7">
      <t>ミマン</t>
    </rPh>
    <phoneticPr fontId="1"/>
  </si>
  <si>
    <t>10人以上</t>
    <rPh sb="2" eb="3">
      <t>ニン</t>
    </rPh>
    <rPh sb="3" eb="5">
      <t>イジョウ</t>
    </rPh>
    <phoneticPr fontId="1"/>
  </si>
  <si>
    <t>※最小値は０を除く</t>
    <rPh sb="1" eb="4">
      <t>サイショウチ</t>
    </rPh>
    <rPh sb="7" eb="8">
      <t>ノゾ</t>
    </rPh>
    <phoneticPr fontId="1"/>
  </si>
  <si>
    <t>10％未満</t>
    <rPh sb="3" eb="5">
      <t>ミマン</t>
    </rPh>
    <phoneticPr fontId="1"/>
  </si>
  <si>
    <t>10～20％未満</t>
    <rPh sb="6" eb="8">
      <t>ミマン</t>
    </rPh>
    <phoneticPr fontId="1"/>
  </si>
  <si>
    <t>20～30％未満</t>
    <rPh sb="6" eb="8">
      <t>ミマン</t>
    </rPh>
    <phoneticPr fontId="1"/>
  </si>
  <si>
    <t>30～40％未満</t>
    <rPh sb="6" eb="8">
      <t>ミマン</t>
    </rPh>
    <phoneticPr fontId="1"/>
  </si>
  <si>
    <t>平均(％)</t>
    <rPh sb="0" eb="1">
      <t>ヒラ</t>
    </rPh>
    <rPh sb="1" eb="2">
      <t>タモツ</t>
    </rPh>
    <phoneticPr fontId="1"/>
  </si>
  <si>
    <t>10人未満</t>
    <rPh sb="2" eb="3">
      <t>ヒト</t>
    </rPh>
    <rPh sb="3" eb="5">
      <t>ミマン</t>
    </rPh>
    <phoneticPr fontId="1"/>
  </si>
  <si>
    <t>10～20人未満</t>
    <rPh sb="5" eb="6">
      <t>ヒト</t>
    </rPh>
    <rPh sb="6" eb="8">
      <t>ミマン</t>
    </rPh>
    <phoneticPr fontId="1"/>
  </si>
  <si>
    <t>20～30人未満</t>
    <rPh sb="5" eb="6">
      <t>ヒト</t>
    </rPh>
    <rPh sb="6" eb="8">
      <t>ミマン</t>
    </rPh>
    <phoneticPr fontId="1"/>
  </si>
  <si>
    <t>30～40人未満</t>
    <rPh sb="5" eb="6">
      <t>ヒト</t>
    </rPh>
    <rPh sb="6" eb="8">
      <t>ミマン</t>
    </rPh>
    <phoneticPr fontId="1"/>
  </si>
  <si>
    <t>40～50人未満</t>
    <rPh sb="5" eb="6">
      <t>ヒト</t>
    </rPh>
    <rPh sb="6" eb="8">
      <t>ミマン</t>
    </rPh>
    <phoneticPr fontId="1"/>
  </si>
  <si>
    <t>50～60人未満</t>
    <rPh sb="5" eb="6">
      <t>ヒト</t>
    </rPh>
    <rPh sb="6" eb="8">
      <t>ミマン</t>
    </rPh>
    <phoneticPr fontId="1"/>
  </si>
  <si>
    <t>80～100人未満</t>
    <rPh sb="6" eb="7">
      <t>ヒト</t>
    </rPh>
    <rPh sb="7" eb="9">
      <t>ミマン</t>
    </rPh>
    <phoneticPr fontId="1"/>
  </si>
  <si>
    <t>100人以上</t>
    <rPh sb="3" eb="4">
      <t>ヒト</t>
    </rPh>
    <rPh sb="4" eb="6">
      <t>イジョウ</t>
    </rPh>
    <phoneticPr fontId="1"/>
  </si>
  <si>
    <t>５人未満</t>
    <rPh sb="1" eb="2">
      <t>ヒト</t>
    </rPh>
    <rPh sb="2" eb="4">
      <t>ミマン</t>
    </rPh>
    <phoneticPr fontId="1"/>
  </si>
  <si>
    <t>５～10人未満</t>
    <rPh sb="4" eb="5">
      <t>ヒト</t>
    </rPh>
    <rPh sb="5" eb="7">
      <t>ミマン</t>
    </rPh>
    <phoneticPr fontId="1"/>
  </si>
  <si>
    <t>50人以上</t>
    <rPh sb="2" eb="3">
      <t>ヒト</t>
    </rPh>
    <rPh sb="3" eb="5">
      <t>イジョウ</t>
    </rPh>
    <phoneticPr fontId="1"/>
  </si>
  <si>
    <t>１人</t>
    <rPh sb="1" eb="2">
      <t>ヒト</t>
    </rPh>
    <phoneticPr fontId="1"/>
  </si>
  <si>
    <t>２人</t>
    <rPh sb="1" eb="2">
      <t>ヒト</t>
    </rPh>
    <phoneticPr fontId="1"/>
  </si>
  <si>
    <t>３人</t>
    <rPh sb="1" eb="2">
      <t>ヒト</t>
    </rPh>
    <phoneticPr fontId="1"/>
  </si>
  <si>
    <t>４人</t>
    <rPh sb="1" eb="2">
      <t>ヒト</t>
    </rPh>
    <phoneticPr fontId="1"/>
  </si>
  <si>
    <t>平均(人)</t>
    <rPh sb="0" eb="1">
      <t>ヒラ</t>
    </rPh>
    <rPh sb="1" eb="2">
      <t>タモツ</t>
    </rPh>
    <phoneticPr fontId="1"/>
  </si>
  <si>
    <t>最大(人)</t>
    <rPh sb="0" eb="1">
      <t>サイ</t>
    </rPh>
    <rPh sb="1" eb="2">
      <t>ダイ</t>
    </rPh>
    <phoneticPr fontId="1"/>
  </si>
  <si>
    <t>平均(箇所)</t>
    <rPh sb="0" eb="1">
      <t>ヒラ</t>
    </rPh>
    <rPh sb="1" eb="2">
      <t>タモツ</t>
    </rPh>
    <phoneticPr fontId="1"/>
  </si>
  <si>
    <t>最大(箇所)</t>
    <rPh sb="0" eb="1">
      <t>サイ</t>
    </rPh>
    <rPh sb="1" eb="2">
      <t>ダイ</t>
    </rPh>
    <phoneticPr fontId="1"/>
  </si>
  <si>
    <t>３箇所</t>
    <rPh sb="1" eb="3">
      <t>カショ</t>
    </rPh>
    <phoneticPr fontId="1"/>
  </si>
  <si>
    <t>４箇所</t>
    <rPh sb="1" eb="3">
      <t>カショ</t>
    </rPh>
    <phoneticPr fontId="1"/>
  </si>
  <si>
    <t>５箇所</t>
    <rPh sb="1" eb="3">
      <t>カショ</t>
    </rPh>
    <phoneticPr fontId="1"/>
  </si>
  <si>
    <t>10箇所以上</t>
    <rPh sb="2" eb="4">
      <t>カショ</t>
    </rPh>
    <rPh sb="4" eb="6">
      <t>イジョウ</t>
    </rPh>
    <phoneticPr fontId="1"/>
  </si>
  <si>
    <t>20～30人未満</t>
    <rPh sb="5" eb="6">
      <t>ニン</t>
    </rPh>
    <rPh sb="6" eb="8">
      <t>ミマン</t>
    </rPh>
    <phoneticPr fontId="1"/>
  </si>
  <si>
    <t>自立</t>
    <rPh sb="0" eb="2">
      <t>ジリツ</t>
    </rPh>
    <phoneticPr fontId="1"/>
  </si>
  <si>
    <t>１回</t>
    <rPh sb="1" eb="2">
      <t>カイ</t>
    </rPh>
    <phoneticPr fontId="1"/>
  </si>
  <si>
    <t>２回</t>
    <rPh sb="1" eb="2">
      <t>カイ</t>
    </rPh>
    <phoneticPr fontId="1"/>
  </si>
  <si>
    <t>加算なし</t>
    <rPh sb="0" eb="2">
      <t>カサン</t>
    </rPh>
    <phoneticPr fontId="1"/>
  </si>
  <si>
    <t>加算あり</t>
    <rPh sb="0" eb="2">
      <t>カサン</t>
    </rPh>
    <phoneticPr fontId="1"/>
  </si>
  <si>
    <t>10人未満</t>
    <rPh sb="3" eb="5">
      <t>ミマン</t>
    </rPh>
    <phoneticPr fontId="1"/>
  </si>
  <si>
    <t>10～20人未満</t>
    <rPh sb="6" eb="8">
      <t>ミマン</t>
    </rPh>
    <phoneticPr fontId="1"/>
  </si>
  <si>
    <t>20～30人未満</t>
    <rPh sb="6" eb="8">
      <t>ミマン</t>
    </rPh>
    <phoneticPr fontId="1"/>
  </si>
  <si>
    <t>30～40人未満</t>
    <rPh sb="6" eb="8">
      <t>ミマン</t>
    </rPh>
    <phoneticPr fontId="1"/>
  </si>
  <si>
    <t>40～50人未満</t>
    <rPh sb="6" eb="8">
      <t>ミマン</t>
    </rPh>
    <phoneticPr fontId="1"/>
  </si>
  <si>
    <t>50～60人未満</t>
    <rPh sb="6" eb="8">
      <t>ミマン</t>
    </rPh>
    <phoneticPr fontId="1"/>
  </si>
  <si>
    <t>60～70人未満</t>
    <rPh sb="6" eb="8">
      <t>ミマン</t>
    </rPh>
    <phoneticPr fontId="1"/>
  </si>
  <si>
    <t>80人以上</t>
    <rPh sb="3" eb="5">
      <t>イジョウ</t>
    </rPh>
    <phoneticPr fontId="1"/>
  </si>
  <si>
    <t>届出していない</t>
    <rPh sb="0" eb="2">
      <t>トドケデ</t>
    </rPh>
    <phoneticPr fontId="1"/>
  </si>
  <si>
    <t>届出している</t>
    <rPh sb="0" eb="2">
      <t>トドケデ</t>
    </rPh>
    <phoneticPr fontId="1"/>
  </si>
  <si>
    <t>５人以上</t>
    <rPh sb="1" eb="2">
      <t>ヒト</t>
    </rPh>
    <rPh sb="2" eb="4">
      <t>イジョウ</t>
    </rPh>
    <phoneticPr fontId="1"/>
  </si>
  <si>
    <t>平均(回)</t>
    <rPh sb="0" eb="1">
      <t>ヒラ</t>
    </rPh>
    <rPh sb="1" eb="2">
      <t>タモツ</t>
    </rPh>
    <phoneticPr fontId="1"/>
  </si>
  <si>
    <t>最大(回)</t>
    <rPh sb="0" eb="1">
      <t>サイ</t>
    </rPh>
    <rPh sb="1" eb="2">
      <t>ダイ</t>
    </rPh>
    <phoneticPr fontId="1"/>
  </si>
  <si>
    <t>３～５回未満</t>
    <rPh sb="3" eb="4">
      <t>カイ</t>
    </rPh>
    <rPh sb="4" eb="6">
      <t>ミマン</t>
    </rPh>
    <phoneticPr fontId="1"/>
  </si>
  <si>
    <t>５～10回未満</t>
    <rPh sb="4" eb="5">
      <t>カイ</t>
    </rPh>
    <rPh sb="5" eb="7">
      <t>ミマン</t>
    </rPh>
    <phoneticPr fontId="1"/>
  </si>
  <si>
    <t>10回以上</t>
    <rPh sb="2" eb="3">
      <t>カイ</t>
    </rPh>
    <rPh sb="3" eb="5">
      <t>イジョウ</t>
    </rPh>
    <phoneticPr fontId="1"/>
  </si>
  <si>
    <t>平均(日)</t>
    <rPh sb="0" eb="1">
      <t>ヒラ</t>
    </rPh>
    <rPh sb="1" eb="2">
      <t>タモツ</t>
    </rPh>
    <phoneticPr fontId="1"/>
  </si>
  <si>
    <t>最大(日)</t>
    <rPh sb="0" eb="1">
      <t>サイ</t>
    </rPh>
    <rPh sb="1" eb="2">
      <t>ダイ</t>
    </rPh>
    <phoneticPr fontId="1"/>
  </si>
  <si>
    <t>10日未満</t>
    <rPh sb="2" eb="3">
      <t>ニチ</t>
    </rPh>
    <rPh sb="3" eb="5">
      <t>ミマン</t>
    </rPh>
    <phoneticPr fontId="1"/>
  </si>
  <si>
    <t>10～30日未満</t>
    <rPh sb="5" eb="6">
      <t>ニチ</t>
    </rPh>
    <rPh sb="6" eb="8">
      <t>ミマン</t>
    </rPh>
    <phoneticPr fontId="1"/>
  </si>
  <si>
    <t>30～50日未満</t>
    <rPh sb="5" eb="6">
      <t>ニチ</t>
    </rPh>
    <rPh sb="6" eb="8">
      <t>ミマン</t>
    </rPh>
    <phoneticPr fontId="1"/>
  </si>
  <si>
    <t>50～70日未満</t>
    <rPh sb="5" eb="6">
      <t>ニチ</t>
    </rPh>
    <rPh sb="6" eb="8">
      <t>ミマン</t>
    </rPh>
    <phoneticPr fontId="1"/>
  </si>
  <si>
    <t>1.5：1 以上</t>
    <rPh sb="6" eb="8">
      <t>イジョウ</t>
    </rPh>
    <phoneticPr fontId="1"/>
  </si>
  <si>
    <t>2：1 以上</t>
    <rPh sb="4" eb="6">
      <t>イジョウ</t>
    </rPh>
    <phoneticPr fontId="1"/>
  </si>
  <si>
    <t>2.5：1 以上</t>
    <rPh sb="6" eb="8">
      <t>イジョウ</t>
    </rPh>
    <phoneticPr fontId="1"/>
  </si>
  <si>
    <t>3：1 以上</t>
    <rPh sb="4" eb="6">
      <t>イジョウ</t>
    </rPh>
    <phoneticPr fontId="1"/>
  </si>
  <si>
    <t>30～40人未満</t>
    <rPh sb="5" eb="6">
      <t>ニン</t>
    </rPh>
    <rPh sb="6" eb="8">
      <t>ミマン</t>
    </rPh>
    <phoneticPr fontId="1"/>
  </si>
  <si>
    <t>40人以上</t>
    <rPh sb="2" eb="3">
      <t>ニン</t>
    </rPh>
    <rPh sb="3" eb="5">
      <t>イジョウ</t>
    </rPh>
    <phoneticPr fontId="1"/>
  </si>
  <si>
    <t>常勤</t>
    <rPh sb="0" eb="2">
      <t>ジョウキン</t>
    </rPh>
    <phoneticPr fontId="1"/>
  </si>
  <si>
    <t>0.5未満</t>
    <rPh sb="3" eb="5">
      <t>ミマン</t>
    </rPh>
    <phoneticPr fontId="1"/>
  </si>
  <si>
    <t>0.5～1.0未満</t>
    <rPh sb="7" eb="9">
      <t>ミマン</t>
    </rPh>
    <phoneticPr fontId="1"/>
  </si>
  <si>
    <t>1.0～1.5未満</t>
    <rPh sb="7" eb="9">
      <t>ミマン</t>
    </rPh>
    <phoneticPr fontId="1"/>
  </si>
  <si>
    <t>1.5～2.0未満</t>
    <rPh sb="7" eb="9">
      <t>ミマン</t>
    </rPh>
    <phoneticPr fontId="1"/>
  </si>
  <si>
    <t>2.0～2.5未満</t>
    <rPh sb="7" eb="9">
      <t>ミマン</t>
    </rPh>
    <phoneticPr fontId="1"/>
  </si>
  <si>
    <t>2.5～3.0未満</t>
    <rPh sb="7" eb="9">
      <t>ミマン</t>
    </rPh>
    <phoneticPr fontId="1"/>
  </si>
  <si>
    <t>3.0～3.5未満</t>
    <rPh sb="7" eb="9">
      <t>ミマン</t>
    </rPh>
    <phoneticPr fontId="1"/>
  </si>
  <si>
    <t>3.5～4.0未満</t>
    <rPh sb="7" eb="9">
      <t>ミマン</t>
    </rPh>
    <phoneticPr fontId="1"/>
  </si>
  <si>
    <t>4.0～4.5未満</t>
    <rPh sb="7" eb="9">
      <t>ミマン</t>
    </rPh>
    <phoneticPr fontId="1"/>
  </si>
  <si>
    <t>4.5以上</t>
    <rPh sb="3" eb="5">
      <t>イジョウ</t>
    </rPh>
    <phoneticPr fontId="1"/>
  </si>
  <si>
    <t>20％未満</t>
    <rPh sb="3" eb="5">
      <t>ミマン</t>
    </rPh>
    <phoneticPr fontId="1"/>
  </si>
  <si>
    <t>20～40％未満</t>
    <rPh sb="6" eb="8">
      <t>ミマン</t>
    </rPh>
    <phoneticPr fontId="1"/>
  </si>
  <si>
    <t>60～80人未満</t>
    <rPh sb="5" eb="6">
      <t>ヒト</t>
    </rPh>
    <rPh sb="6" eb="8">
      <t>ミマン</t>
    </rPh>
    <phoneticPr fontId="1"/>
  </si>
  <si>
    <t>全　体</t>
    <rPh sb="0" eb="1">
      <t>ゼン</t>
    </rPh>
    <rPh sb="2" eb="3">
      <t>カラダ</t>
    </rPh>
    <phoneticPr fontId="1"/>
  </si>
  <si>
    <t>《定員50人換算》</t>
    <rPh sb="1" eb="3">
      <t>テイイン</t>
    </rPh>
    <rPh sb="5" eb="6">
      <t>ヒト</t>
    </rPh>
    <rPh sb="6" eb="8">
      <t>カンサン</t>
    </rPh>
    <phoneticPr fontId="1"/>
  </si>
  <si>
    <t>最大(％)</t>
    <rPh sb="0" eb="1">
      <t>サイ</t>
    </rPh>
    <rPh sb="1" eb="2">
      <t>ダイ</t>
    </rPh>
    <phoneticPr fontId="1"/>
  </si>
  <si>
    <t>最小(％)</t>
    <rPh sb="0" eb="1">
      <t>サイ</t>
    </rPh>
    <rPh sb="1" eb="2">
      <t>ショウ</t>
    </rPh>
    <phoneticPr fontId="1"/>
  </si>
  <si>
    <t>40～50％未満</t>
    <rPh sb="6" eb="8">
      <t>ミマン</t>
    </rPh>
    <phoneticPr fontId="1"/>
  </si>
  <si>
    <t>50～60％未満</t>
    <rPh sb="6" eb="8">
      <t>ミマン</t>
    </rPh>
    <phoneticPr fontId="1"/>
  </si>
  <si>
    <t>60～70％未満</t>
    <rPh sb="6" eb="8">
      <t>ミマン</t>
    </rPh>
    <phoneticPr fontId="1"/>
  </si>
  <si>
    <t>80％以上</t>
    <rPh sb="3" eb="5">
      <t>イジョウ</t>
    </rPh>
    <phoneticPr fontId="1"/>
  </si>
  <si>
    <t>人数積み上げ（人）</t>
    <rPh sb="0" eb="2">
      <t>ニンズウ</t>
    </rPh>
    <rPh sb="2" eb="3">
      <t>ツ</t>
    </rPh>
    <rPh sb="4" eb="5">
      <t>ア</t>
    </rPh>
    <rPh sb="7" eb="8">
      <t>ヒト</t>
    </rPh>
    <phoneticPr fontId="1"/>
  </si>
  <si>
    <t>エラー・無回答</t>
    <rPh sb="4" eb="7">
      <t>ムカイトウ</t>
    </rPh>
    <phoneticPr fontId="1"/>
  </si>
  <si>
    <t>70～80％未満</t>
    <rPh sb="6" eb="8">
      <t>ミマン</t>
    </rPh>
    <phoneticPr fontId="1"/>
  </si>
  <si>
    <t>80～90％未満</t>
    <rPh sb="6" eb="8">
      <t>ミマン</t>
    </rPh>
    <phoneticPr fontId="1"/>
  </si>
  <si>
    <t>90～100％未満</t>
    <rPh sb="7" eb="9">
      <t>ミマン</t>
    </rPh>
    <phoneticPr fontId="1"/>
  </si>
  <si>
    <t>平均(人)</t>
    <rPh sb="0" eb="1">
      <t>ヒラ</t>
    </rPh>
    <rPh sb="1" eb="2">
      <t>タモツ</t>
    </rPh>
    <rPh sb="3" eb="4">
      <t>ヒト</t>
    </rPh>
    <phoneticPr fontId="1"/>
  </si>
  <si>
    <t>10人未満</t>
    <rPh sb="2" eb="3">
      <t>ニン</t>
    </rPh>
    <rPh sb="3" eb="5">
      <t>ミマン</t>
    </rPh>
    <phoneticPr fontId="1"/>
  </si>
  <si>
    <t>最小(人)</t>
    <rPh sb="0" eb="1">
      <t>サイ</t>
    </rPh>
    <rPh sb="1" eb="2">
      <t>ショウ</t>
    </rPh>
    <phoneticPr fontId="1"/>
  </si>
  <si>
    <t>居宅介護支援</t>
    <rPh sb="0" eb="2">
      <t>キョタク</t>
    </rPh>
    <rPh sb="2" eb="4">
      <t>カイゴ</t>
    </rPh>
    <rPh sb="4" eb="6">
      <t>シエン</t>
    </rPh>
    <phoneticPr fontId="1"/>
  </si>
  <si>
    <t>人数</t>
    <rPh sb="0" eb="2">
      <t>ニンズウ</t>
    </rPh>
    <phoneticPr fontId="1"/>
  </si>
  <si>
    <t>Ⅰ</t>
  </si>
  <si>
    <t>Ⅱ</t>
  </si>
  <si>
    <t>Ⅲ</t>
  </si>
  <si>
    <t>Ⅳ</t>
  </si>
  <si>
    <t>Ｍ</t>
  </si>
  <si>
    <t>100％</t>
  </si>
  <si>
    <t>－</t>
    <phoneticPr fontId="1"/>
  </si>
  <si>
    <t>訪問看護</t>
    <rPh sb="0" eb="2">
      <t>ホウモン</t>
    </rPh>
    <rPh sb="2" eb="4">
      <t>カンゴ</t>
    </rPh>
    <phoneticPr fontId="1"/>
  </si>
  <si>
    <t>病院</t>
    <rPh sb="0" eb="2">
      <t>ヒヨ</t>
    </rPh>
    <phoneticPr fontId="1"/>
  </si>
  <si>
    <t>診療所（有床）</t>
    <rPh sb="0" eb="3">
      <t>シンリョウショ</t>
    </rPh>
    <rPh sb="4" eb="6">
      <t>ユウショウ</t>
    </rPh>
    <phoneticPr fontId="1"/>
  </si>
  <si>
    <t>診療所（無床）</t>
    <rPh sb="0" eb="3">
      <t>シンリョウショ</t>
    </rPh>
    <rPh sb="4" eb="6">
      <t>ムショウ</t>
    </rPh>
    <phoneticPr fontId="1"/>
  </si>
  <si>
    <t>歯科診療</t>
    <rPh sb="0" eb="2">
      <t>シカ</t>
    </rPh>
    <rPh sb="2" eb="4">
      <t>シンリョウ</t>
    </rPh>
    <phoneticPr fontId="1"/>
  </si>
  <si>
    <t>調剤薬局</t>
    <rPh sb="0" eb="2">
      <t>チョウザイ</t>
    </rPh>
    <rPh sb="2" eb="4">
      <t>ヤッキョク</t>
    </rPh>
    <phoneticPr fontId="1"/>
  </si>
  <si>
    <t>５％未満</t>
    <rPh sb="2" eb="4">
      <t>ミマン</t>
    </rPh>
    <phoneticPr fontId="1"/>
  </si>
  <si>
    <t>５～10％未満</t>
    <rPh sb="5" eb="7">
      <t>ミマン</t>
    </rPh>
    <phoneticPr fontId="1"/>
  </si>
  <si>
    <t>10～15％未満</t>
    <rPh sb="6" eb="8">
      <t>ミマン</t>
    </rPh>
    <phoneticPr fontId="1"/>
  </si>
  <si>
    <t>15～20％未満</t>
    <rPh sb="6" eb="8">
      <t>ミマン</t>
    </rPh>
    <phoneticPr fontId="1"/>
  </si>
  <si>
    <t>20～25％未満</t>
    <rPh sb="6" eb="8">
      <t>ミマン</t>
    </rPh>
    <phoneticPr fontId="1"/>
  </si>
  <si>
    <t>25～30％未満</t>
    <rPh sb="6" eb="8">
      <t>ミマン</t>
    </rPh>
    <phoneticPr fontId="1"/>
  </si>
  <si>
    <t>30～35％未満</t>
    <rPh sb="6" eb="8">
      <t>ミマン</t>
    </rPh>
    <phoneticPr fontId="1"/>
  </si>
  <si>
    <t>35～40％未満</t>
    <rPh sb="6" eb="8">
      <t>ミマン</t>
    </rPh>
    <phoneticPr fontId="1"/>
  </si>
  <si>
    <t>60％以上</t>
    <rPh sb="3" eb="5">
      <t>イジョウ</t>
    </rPh>
    <phoneticPr fontId="1"/>
  </si>
  <si>
    <t>50％未満</t>
    <rPh sb="3" eb="5">
      <t>ミマン</t>
    </rPh>
    <phoneticPr fontId="1"/>
  </si>
  <si>
    <t>50～70％未満</t>
    <rPh sb="6" eb="8">
      <t>ミマン</t>
    </rPh>
    <phoneticPr fontId="1"/>
  </si>
  <si>
    <t>80～100％未満</t>
    <rPh sb="7" eb="9">
      <t>ミマン</t>
    </rPh>
    <phoneticPr fontId="1"/>
  </si>
  <si>
    <t>30％未満</t>
    <rPh sb="3" eb="5">
      <t>ミマン</t>
    </rPh>
    <phoneticPr fontId="1"/>
  </si>
  <si>
    <t>30～50％未満</t>
    <rPh sb="6" eb="8">
      <t>ミマン</t>
    </rPh>
    <phoneticPr fontId="1"/>
  </si>
  <si>
    <t>６～７箇所</t>
    <rPh sb="3" eb="5">
      <t>カショ</t>
    </rPh>
    <phoneticPr fontId="1"/>
  </si>
  <si>
    <t>０人</t>
    <rPh sb="1" eb="2">
      <t>ヒト</t>
    </rPh>
    <phoneticPr fontId="1"/>
  </si>
  <si>
    <t>０％</t>
    <phoneticPr fontId="1"/>
  </si>
  <si>
    <t>常勤＋非常勤</t>
    <rPh sb="0" eb="2">
      <t>ジョウキン</t>
    </rPh>
    <rPh sb="3" eb="6">
      <t>ヒジョウキン</t>
    </rPh>
    <phoneticPr fontId="1"/>
  </si>
  <si>
    <t>０％</t>
  </si>
  <si>
    <t>０人</t>
  </si>
  <si>
    <t>０回</t>
    <rPh sb="1" eb="2">
      <t>カイ</t>
    </rPh>
    <phoneticPr fontId="1"/>
  </si>
  <si>
    <t>０日</t>
    <rPh sb="1" eb="2">
      <t>ニチ</t>
    </rPh>
    <phoneticPr fontId="1"/>
  </si>
  <si>
    <t>１級地</t>
    <rPh sb="1" eb="3">
      <t>キュウチ</t>
    </rPh>
    <phoneticPr fontId="9"/>
  </si>
  <si>
    <t>２級地</t>
    <rPh sb="1" eb="3">
      <t>キュウチ</t>
    </rPh>
    <phoneticPr fontId="9"/>
  </si>
  <si>
    <t>３級地</t>
    <rPh sb="1" eb="3">
      <t>キュウチ</t>
    </rPh>
    <phoneticPr fontId="9"/>
  </si>
  <si>
    <t>４級地</t>
    <rPh sb="1" eb="3">
      <t>キュウチ</t>
    </rPh>
    <phoneticPr fontId="9"/>
  </si>
  <si>
    <t>５級地</t>
    <rPh sb="1" eb="3">
      <t>キュウチ</t>
    </rPh>
    <phoneticPr fontId="9"/>
  </si>
  <si>
    <t>６級地</t>
    <rPh sb="1" eb="3">
      <t>キュウチ</t>
    </rPh>
    <phoneticPr fontId="9"/>
  </si>
  <si>
    <t>級地区分</t>
    <rPh sb="0" eb="2">
      <t>キュウチ</t>
    </rPh>
    <rPh sb="2" eb="4">
      <t>クブン</t>
    </rPh>
    <phoneticPr fontId="1"/>
  </si>
  <si>
    <t>都市区分</t>
    <rPh sb="0" eb="2">
      <t>トシ</t>
    </rPh>
    <rPh sb="2" eb="4">
      <t>クブン</t>
    </rPh>
    <phoneticPr fontId="1"/>
  </si>
  <si>
    <t>指定都市・特別区</t>
  </si>
  <si>
    <t>特例市</t>
  </si>
  <si>
    <t>中核市</t>
  </si>
  <si>
    <t>その他の市</t>
  </si>
  <si>
    <t>介護療養型医療施設</t>
  </si>
  <si>
    <t>月１回</t>
    <rPh sb="0" eb="1">
      <t>ツキ</t>
    </rPh>
    <rPh sb="2" eb="3">
      <t>カイ</t>
    </rPh>
    <phoneticPr fontId="1"/>
  </si>
  <si>
    <t>月２回</t>
    <rPh sb="0" eb="1">
      <t>ツキ</t>
    </rPh>
    <rPh sb="2" eb="3">
      <t>カイ</t>
    </rPh>
    <phoneticPr fontId="1"/>
  </si>
  <si>
    <t>加算あり（Ⅱ）</t>
    <rPh sb="0" eb="2">
      <t>カサン</t>
    </rPh>
    <phoneticPr fontId="1"/>
  </si>
  <si>
    <t>20～50％未満</t>
    <rPh sb="6" eb="8">
      <t>ミマン</t>
    </rPh>
    <phoneticPr fontId="1"/>
  </si>
  <si>
    <t>50～80％未満</t>
    <rPh sb="6" eb="8">
      <t>ミマン</t>
    </rPh>
    <phoneticPr fontId="1"/>
  </si>
  <si>
    <t>３人未満</t>
    <rPh sb="1" eb="2">
      <t>ヒト</t>
    </rPh>
    <rPh sb="2" eb="4">
      <t>ミマン</t>
    </rPh>
    <phoneticPr fontId="1"/>
  </si>
  <si>
    <t>３～５人未満</t>
    <rPh sb="3" eb="4">
      <t>ヒト</t>
    </rPh>
    <rPh sb="4" eb="6">
      <t>ミマン</t>
    </rPh>
    <phoneticPr fontId="1"/>
  </si>
  <si>
    <t>10～30％未満</t>
    <rPh sb="6" eb="8">
      <t>ミマン</t>
    </rPh>
    <phoneticPr fontId="1"/>
  </si>
  <si>
    <t>25％未満</t>
    <rPh sb="3" eb="5">
      <t>ミマン</t>
    </rPh>
    <phoneticPr fontId="3"/>
  </si>
  <si>
    <t>25～50％未満</t>
    <rPh sb="6" eb="8">
      <t>ミマン</t>
    </rPh>
    <phoneticPr fontId="3"/>
  </si>
  <si>
    <t>50～70％未満</t>
    <rPh sb="6" eb="8">
      <t>ミマン</t>
    </rPh>
    <phoneticPr fontId="3"/>
  </si>
  <si>
    <t>70％以上</t>
    <rPh sb="3" eb="5">
      <t>イジョウ</t>
    </rPh>
    <phoneticPr fontId="3"/>
  </si>
  <si>
    <t>70～80人未満</t>
    <rPh sb="5" eb="6">
      <t>ニン</t>
    </rPh>
    <rPh sb="6" eb="8">
      <t>ミマン</t>
    </rPh>
    <phoneticPr fontId="1"/>
  </si>
  <si>
    <t>50人</t>
    <rPh sb="2" eb="3">
      <t>ニン</t>
    </rPh>
    <phoneticPr fontId="1"/>
  </si>
  <si>
    <t>20～25人未満</t>
    <rPh sb="5" eb="6">
      <t>ニン</t>
    </rPh>
    <rPh sb="6" eb="8">
      <t>ミマン</t>
    </rPh>
    <phoneticPr fontId="1"/>
  </si>
  <si>
    <t>25人以上</t>
    <rPh sb="2" eb="3">
      <t>ニン</t>
    </rPh>
    <rPh sb="3" eb="5">
      <t>イジョウ</t>
    </rPh>
    <phoneticPr fontId="1"/>
  </si>
  <si>
    <t>20人未満</t>
    <rPh sb="2" eb="3">
      <t>ニン</t>
    </rPh>
    <rPh sb="3" eb="5">
      <t>ミマン</t>
    </rPh>
    <phoneticPr fontId="1"/>
  </si>
  <si>
    <t>40～50人未満</t>
    <rPh sb="5" eb="6">
      <t>ニン</t>
    </rPh>
    <rPh sb="6" eb="8">
      <t>ミマン</t>
    </rPh>
    <phoneticPr fontId="1"/>
  </si>
  <si>
    <t>月３回以上</t>
    <rPh sb="0" eb="1">
      <t>ツキ</t>
    </rPh>
    <rPh sb="2" eb="3">
      <t>カイ</t>
    </rPh>
    <rPh sb="3" eb="5">
      <t>イジョウ</t>
    </rPh>
    <phoneticPr fontId="1"/>
  </si>
  <si>
    <r>
      <t>月０回</t>
    </r>
    <r>
      <rPr>
        <sz val="8"/>
        <rFont val="ＭＳ Ｐ明朝"/>
        <family val="1"/>
        <charset val="128"/>
      </rPr>
      <t>(利用していない)</t>
    </r>
    <rPh sb="0" eb="1">
      <t>ツキ</t>
    </rPh>
    <rPh sb="2" eb="3">
      <t>カイ</t>
    </rPh>
    <rPh sb="4" eb="6">
      <t>リヨウ</t>
    </rPh>
    <phoneticPr fontId="1"/>
  </si>
  <si>
    <t>７級地</t>
    <rPh sb="1" eb="3">
      <t>キュウチ</t>
    </rPh>
    <phoneticPr fontId="9"/>
  </si>
  <si>
    <t>40～60％未満</t>
    <rPh sb="6" eb="8">
      <t>ミマン</t>
    </rPh>
    <phoneticPr fontId="1"/>
  </si>
  <si>
    <t>60～80％未満</t>
    <rPh sb="6" eb="8">
      <t>ミマン</t>
    </rPh>
    <phoneticPr fontId="1"/>
  </si>
  <si>
    <t>介護付有料老人ホーム</t>
    <rPh sb="0" eb="3">
      <t>カイゴツキ</t>
    </rPh>
    <rPh sb="3" eb="10">
      <t>ユロ</t>
    </rPh>
    <phoneticPr fontId="1"/>
  </si>
  <si>
    <t>住宅型有料老人ホーム</t>
    <rPh sb="0" eb="2">
      <t>ジュウタク</t>
    </rPh>
    <rPh sb="2" eb="3">
      <t>カタ</t>
    </rPh>
    <rPh sb="3" eb="10">
      <t>ユロ</t>
    </rPh>
    <phoneticPr fontId="1"/>
  </si>
  <si>
    <t>サービス付（特）</t>
    <rPh sb="4" eb="5">
      <t>ツキ</t>
    </rPh>
    <rPh sb="6" eb="7">
      <t>トク</t>
    </rPh>
    <phoneticPr fontId="1"/>
  </si>
  <si>
    <t>サービス付（非特）</t>
    <rPh sb="4" eb="5">
      <t>ツキ</t>
    </rPh>
    <rPh sb="6" eb="7">
      <t>ヒ</t>
    </rPh>
    <rPh sb="7" eb="8">
      <t>トク</t>
    </rPh>
    <phoneticPr fontId="1"/>
  </si>
  <si>
    <t>件数</t>
    <rPh sb="0" eb="2">
      <t>ケンスウ</t>
    </rPh>
    <phoneticPr fontId="1"/>
  </si>
  <si>
    <t>割合</t>
    <rPh sb="0" eb="2">
      <t>ワリアイ</t>
    </rPh>
    <phoneticPr fontId="1"/>
  </si>
  <si>
    <t>Ⅰ　運営法人の概要</t>
    <rPh sb="2" eb="4">
      <t>ウンエイ</t>
    </rPh>
    <rPh sb="4" eb="6">
      <t>ホウジン</t>
    </rPh>
    <rPh sb="7" eb="9">
      <t>ガイヨウ</t>
    </rPh>
    <phoneticPr fontId="1"/>
  </si>
  <si>
    <t>問１(1) 事業主体法人種別</t>
    <rPh sb="0" eb="1">
      <t>トイ</t>
    </rPh>
    <rPh sb="6" eb="8">
      <t>ジギョウ</t>
    </rPh>
    <rPh sb="8" eb="10">
      <t>シュタイ</t>
    </rPh>
    <rPh sb="10" eb="12">
      <t>ホウジン</t>
    </rPh>
    <rPh sb="12" eb="14">
      <t>シュベツ</t>
    </rPh>
    <phoneticPr fontId="1"/>
  </si>
  <si>
    <t>株式会社</t>
    <rPh sb="0" eb="4">
      <t>カフ</t>
    </rPh>
    <phoneticPr fontId="1"/>
  </si>
  <si>
    <t>有限会社</t>
    <rPh sb="0" eb="2">
      <t>ユウゲン</t>
    </rPh>
    <rPh sb="2" eb="4">
      <t>カイシャ</t>
    </rPh>
    <phoneticPr fontId="1"/>
  </si>
  <si>
    <t>社会福祉法人</t>
    <rPh sb="0" eb="2">
      <t>シャカイ</t>
    </rPh>
    <rPh sb="2" eb="4">
      <t>フクシ</t>
    </rPh>
    <rPh sb="4" eb="6">
      <t>ホウジン</t>
    </rPh>
    <phoneticPr fontId="1"/>
  </si>
  <si>
    <t>医療法人</t>
    <rPh sb="0" eb="2">
      <t>イリョウ</t>
    </rPh>
    <rPh sb="2" eb="4">
      <t>ホウジン</t>
    </rPh>
    <phoneticPr fontId="1"/>
  </si>
  <si>
    <t>財団法人・社団法人</t>
    <rPh sb="0" eb="4">
      <t>ザイダンホウジン</t>
    </rPh>
    <rPh sb="5" eb="7">
      <t>シャダン</t>
    </rPh>
    <rPh sb="7" eb="9">
      <t>ホウジン</t>
    </rPh>
    <phoneticPr fontId="1"/>
  </si>
  <si>
    <t>NPO法人</t>
    <rPh sb="0" eb="5">
      <t>エホ</t>
    </rPh>
    <phoneticPr fontId="1"/>
  </si>
  <si>
    <t>問１(2) 母体となる法人の業種</t>
    <rPh sb="0" eb="1">
      <t>トイ</t>
    </rPh>
    <rPh sb="6" eb="8">
      <t>ボタイ</t>
    </rPh>
    <rPh sb="11" eb="13">
      <t>ホウジン</t>
    </rPh>
    <rPh sb="14" eb="16">
      <t>ギョウシュ</t>
    </rPh>
    <phoneticPr fontId="1"/>
  </si>
  <si>
    <t>介護サービス関連</t>
    <rPh sb="0" eb="2">
      <t>カイゴ</t>
    </rPh>
    <rPh sb="6" eb="8">
      <t>カンレン</t>
    </rPh>
    <phoneticPr fontId="1"/>
  </si>
  <si>
    <t>不動産・建設業関連</t>
    <rPh sb="0" eb="3">
      <t>フドウサン</t>
    </rPh>
    <rPh sb="4" eb="7">
      <t>ケンセツギョウ</t>
    </rPh>
    <rPh sb="7" eb="9">
      <t>カンレン</t>
    </rPh>
    <phoneticPr fontId="1"/>
  </si>
  <si>
    <t>医療関連</t>
    <rPh sb="0" eb="2">
      <t>イリョウ</t>
    </rPh>
    <rPh sb="2" eb="4">
      <t>カンレン</t>
    </rPh>
    <phoneticPr fontId="1"/>
  </si>
  <si>
    <t>社会福祉関連</t>
    <rPh sb="0" eb="2">
      <t>シャカイ</t>
    </rPh>
    <rPh sb="2" eb="4">
      <t>フクシ</t>
    </rPh>
    <rPh sb="4" eb="6">
      <t>カンレン</t>
    </rPh>
    <phoneticPr fontId="1"/>
  </si>
  <si>
    <t>問１(3) 有料老人ホーム・サービス付き高齢者向け住宅の運営数</t>
    <rPh sb="0" eb="1">
      <t>トイ</t>
    </rPh>
    <rPh sb="6" eb="8">
      <t>ユウリョウ</t>
    </rPh>
    <rPh sb="8" eb="10">
      <t>ロウジン</t>
    </rPh>
    <rPh sb="18" eb="19">
      <t>ヅ</t>
    </rPh>
    <rPh sb="20" eb="23">
      <t>コウレイシャ</t>
    </rPh>
    <rPh sb="23" eb="24">
      <t>ム</t>
    </rPh>
    <rPh sb="25" eb="27">
      <t>ジュウタク</t>
    </rPh>
    <rPh sb="28" eb="30">
      <t>ウンエイ</t>
    </rPh>
    <rPh sb="30" eb="31">
      <t>スウ</t>
    </rPh>
    <phoneticPr fontId="1"/>
  </si>
  <si>
    <t>３～９箇所</t>
    <rPh sb="3" eb="5">
      <t>カショ</t>
    </rPh>
    <phoneticPr fontId="1"/>
  </si>
  <si>
    <t>10～49箇所</t>
    <rPh sb="5" eb="7">
      <t>カショ</t>
    </rPh>
    <phoneticPr fontId="1"/>
  </si>
  <si>
    <t>50箇所以上</t>
    <rPh sb="2" eb="4">
      <t>カショ</t>
    </rPh>
    <rPh sb="4" eb="6">
      <t>イジョウ</t>
    </rPh>
    <phoneticPr fontId="1"/>
  </si>
  <si>
    <t>Ⅱ　施設の概要</t>
    <rPh sb="2" eb="4">
      <t>シセツ</t>
    </rPh>
    <rPh sb="5" eb="7">
      <t>ガイヨウ</t>
    </rPh>
    <phoneticPr fontId="1"/>
  </si>
  <si>
    <t>問２(1) 事業所開設年月</t>
    <rPh sb="0" eb="1">
      <t>トイ</t>
    </rPh>
    <rPh sb="6" eb="9">
      <t>ジギョウショ</t>
    </rPh>
    <rPh sb="9" eb="11">
      <t>カイセツ</t>
    </rPh>
    <rPh sb="11" eb="13">
      <t>ネンゲツ</t>
    </rPh>
    <phoneticPr fontId="1"/>
  </si>
  <si>
    <t>1999年以前</t>
    <rPh sb="4" eb="5">
      <t>ネン</t>
    </rPh>
    <rPh sb="5" eb="7">
      <t>イゼン</t>
    </rPh>
    <phoneticPr fontId="1"/>
  </si>
  <si>
    <t>2000～2002年</t>
    <rPh sb="9" eb="10">
      <t>ネン</t>
    </rPh>
    <phoneticPr fontId="1"/>
  </si>
  <si>
    <t>2003～2005年</t>
    <rPh sb="9" eb="10">
      <t>ネン</t>
    </rPh>
    <phoneticPr fontId="1"/>
  </si>
  <si>
    <t>2006～2008年</t>
    <rPh sb="9" eb="10">
      <t>ネン</t>
    </rPh>
    <phoneticPr fontId="1"/>
  </si>
  <si>
    <t>2009～2011年</t>
    <rPh sb="9" eb="10">
      <t>ネン</t>
    </rPh>
    <phoneticPr fontId="1"/>
  </si>
  <si>
    <t>自立のみ</t>
    <rPh sb="0" eb="2">
      <t>ジリツ</t>
    </rPh>
    <phoneticPr fontId="1"/>
  </si>
  <si>
    <t>自立・要支援のみ</t>
    <rPh sb="0" eb="2">
      <t>ジリツ</t>
    </rPh>
    <rPh sb="3" eb="6">
      <t>ヨウシエン</t>
    </rPh>
    <phoneticPr fontId="1"/>
  </si>
  <si>
    <t>要支援・要介護のみ</t>
    <rPh sb="0" eb="3">
      <t>ヨウシエン</t>
    </rPh>
    <rPh sb="4" eb="7">
      <t>ヨウカイゴ</t>
    </rPh>
    <phoneticPr fontId="1"/>
  </si>
  <si>
    <t>要介護のみ</t>
    <rPh sb="0" eb="3">
      <t>ヨウカイゴ</t>
    </rPh>
    <phoneticPr fontId="1"/>
  </si>
  <si>
    <t>自立・要支援・要介護（要件なし）</t>
    <rPh sb="0" eb="2">
      <t>ジリツ</t>
    </rPh>
    <rPh sb="3" eb="6">
      <t>ヨウシエン</t>
    </rPh>
    <rPh sb="7" eb="10">
      <t>ヨウカイゴ</t>
    </rPh>
    <rPh sb="11" eb="13">
      <t>ヨウケン</t>
    </rPh>
    <phoneticPr fontId="1"/>
  </si>
  <si>
    <t>問２(3) 特定施設入居者生活介護の指定（複数回答）</t>
    <rPh sb="0" eb="1">
      <t>トイ</t>
    </rPh>
    <rPh sb="6" eb="8">
      <t>トクテイ</t>
    </rPh>
    <rPh sb="8" eb="10">
      <t>シセツ</t>
    </rPh>
    <rPh sb="10" eb="13">
      <t>ニュウキョシャ</t>
    </rPh>
    <rPh sb="13" eb="15">
      <t>セイカツ</t>
    </rPh>
    <rPh sb="15" eb="17">
      <t>カイゴ</t>
    </rPh>
    <rPh sb="18" eb="20">
      <t>シテイ</t>
    </rPh>
    <rPh sb="21" eb="23">
      <t>フクスウ</t>
    </rPh>
    <rPh sb="23" eb="25">
      <t>カイトウ</t>
    </rPh>
    <phoneticPr fontId="1"/>
  </si>
  <si>
    <t>指定なし</t>
    <rPh sb="0" eb="2">
      <t>シテイ</t>
    </rPh>
    <phoneticPr fontId="1"/>
  </si>
  <si>
    <t>指定あり</t>
    <rPh sb="0" eb="2">
      <t>シテイ</t>
    </rPh>
    <phoneticPr fontId="1"/>
  </si>
  <si>
    <t>【問２(3)で「一般型（介護）」または「一般型（介護予防」と回答した施設、および施設種別無回答で回答があった施設のみ】</t>
    <rPh sb="1" eb="2">
      <t>トイ</t>
    </rPh>
    <rPh sb="8" eb="10">
      <t>イッパン</t>
    </rPh>
    <rPh sb="10" eb="11">
      <t>カタ</t>
    </rPh>
    <rPh sb="12" eb="14">
      <t>カイゴ</t>
    </rPh>
    <rPh sb="20" eb="22">
      <t>イッパン</t>
    </rPh>
    <rPh sb="22" eb="23">
      <t>カタ</t>
    </rPh>
    <rPh sb="24" eb="26">
      <t>カイゴ</t>
    </rPh>
    <rPh sb="26" eb="28">
      <t>ヨボウ</t>
    </rPh>
    <rPh sb="30" eb="32">
      <t>カイトウ</t>
    </rPh>
    <rPh sb="34" eb="36">
      <t>シセツ</t>
    </rPh>
    <rPh sb="40" eb="42">
      <t>シセツ</t>
    </rPh>
    <rPh sb="42" eb="44">
      <t>シュベツ</t>
    </rPh>
    <rPh sb="44" eb="47">
      <t>ムカイトウ</t>
    </rPh>
    <rPh sb="48" eb="50">
      <t>カイトウ</t>
    </rPh>
    <rPh sb="54" eb="56">
      <t>シセツ</t>
    </rPh>
    <phoneticPr fontId="1"/>
  </si>
  <si>
    <t>一般型　特定施設入居者生活介護</t>
    <rPh sb="0" eb="2">
      <t>イッパン</t>
    </rPh>
    <rPh sb="2" eb="3">
      <t>カタ</t>
    </rPh>
    <rPh sb="4" eb="6">
      <t>トクテイ</t>
    </rPh>
    <rPh sb="6" eb="8">
      <t>シセツ</t>
    </rPh>
    <rPh sb="8" eb="11">
      <t>ニュウキョシャ</t>
    </rPh>
    <rPh sb="11" eb="13">
      <t>セイカツ</t>
    </rPh>
    <rPh sb="13" eb="15">
      <t>カイゴ</t>
    </rPh>
    <phoneticPr fontId="1"/>
  </si>
  <si>
    <t>外部サービス利用型　特定施設入居者生活介護</t>
    <rPh sb="0" eb="2">
      <t>ガイブ</t>
    </rPh>
    <rPh sb="6" eb="8">
      <t>リヨウ</t>
    </rPh>
    <rPh sb="8" eb="9">
      <t>カタ</t>
    </rPh>
    <rPh sb="10" eb="12">
      <t>トクテイ</t>
    </rPh>
    <rPh sb="12" eb="14">
      <t>シセツ</t>
    </rPh>
    <rPh sb="14" eb="17">
      <t>ニュウキョシャ</t>
    </rPh>
    <rPh sb="17" eb="19">
      <t>セイカツ</t>
    </rPh>
    <rPh sb="19" eb="21">
      <t>カイゴ</t>
    </rPh>
    <phoneticPr fontId="1"/>
  </si>
  <si>
    <t>10室未満</t>
    <rPh sb="2" eb="3">
      <t>シツ</t>
    </rPh>
    <rPh sb="3" eb="5">
      <t>ミマン</t>
    </rPh>
    <phoneticPr fontId="1"/>
  </si>
  <si>
    <t>100室以上</t>
    <rPh sb="3" eb="4">
      <t>シツ</t>
    </rPh>
    <rPh sb="4" eb="6">
      <t>イジョウ</t>
    </rPh>
    <phoneticPr fontId="1"/>
  </si>
  <si>
    <t>平均(室・戸)</t>
    <rPh sb="0" eb="1">
      <t>ヒラ</t>
    </rPh>
    <rPh sb="1" eb="2">
      <t>タモツ</t>
    </rPh>
    <phoneticPr fontId="1"/>
  </si>
  <si>
    <t>最大(室・戸)</t>
    <rPh sb="0" eb="1">
      <t>サイ</t>
    </rPh>
    <rPh sb="1" eb="2">
      <t>ダイ</t>
    </rPh>
    <phoneticPr fontId="1"/>
  </si>
  <si>
    <t>最小(室・戸)</t>
    <rPh sb="0" eb="1">
      <t>サイ</t>
    </rPh>
    <rPh sb="1" eb="2">
      <t>ショウ</t>
    </rPh>
    <phoneticPr fontId="1"/>
  </si>
  <si>
    <t>90～95％未満</t>
    <rPh sb="6" eb="8">
      <t>ミマン</t>
    </rPh>
    <phoneticPr fontId="1"/>
  </si>
  <si>
    <t>100％</t>
    <phoneticPr fontId="1"/>
  </si>
  <si>
    <t>全額前払い</t>
    <rPh sb="0" eb="2">
      <t>ゼンガク</t>
    </rPh>
    <rPh sb="2" eb="4">
      <t>マエバラ</t>
    </rPh>
    <phoneticPr fontId="1"/>
  </si>
  <si>
    <t>一部を前払い、残りを月払い（併用方式）</t>
    <rPh sb="0" eb="2">
      <t>イチブ</t>
    </rPh>
    <rPh sb="3" eb="5">
      <t>マエバラ</t>
    </rPh>
    <rPh sb="7" eb="8">
      <t>ノコ</t>
    </rPh>
    <rPh sb="10" eb="12">
      <t>ツキバラ</t>
    </rPh>
    <rPh sb="14" eb="16">
      <t>ヘイヨウ</t>
    </rPh>
    <rPh sb="16" eb="18">
      <t>ホウシキ</t>
    </rPh>
    <phoneticPr fontId="1"/>
  </si>
  <si>
    <t>全額年払い</t>
    <rPh sb="0" eb="2">
      <t>ゼンガク</t>
    </rPh>
    <rPh sb="2" eb="4">
      <t>ネンバラ</t>
    </rPh>
    <phoneticPr fontId="1"/>
  </si>
  <si>
    <t>全額月払い</t>
    <rPh sb="0" eb="2">
      <t>ゼンガク</t>
    </rPh>
    <rPh sb="2" eb="4">
      <t>ツキバラ</t>
    </rPh>
    <phoneticPr fontId="1"/>
  </si>
  <si>
    <t>13～18㎡未満</t>
    <rPh sb="6" eb="8">
      <t>ミマン</t>
    </rPh>
    <phoneticPr fontId="1"/>
  </si>
  <si>
    <t>18～25㎡未満</t>
    <rPh sb="6" eb="8">
      <t>ミマン</t>
    </rPh>
    <phoneticPr fontId="1"/>
  </si>
  <si>
    <t>25～30㎡未満</t>
    <rPh sb="6" eb="8">
      <t>ミマン</t>
    </rPh>
    <phoneticPr fontId="1"/>
  </si>
  <si>
    <t>30㎡以上</t>
    <rPh sb="3" eb="5">
      <t>イジョウ</t>
    </rPh>
    <phoneticPr fontId="1"/>
  </si>
  <si>
    <t>平均(㎡)</t>
    <rPh sb="0" eb="1">
      <t>ヒラ</t>
    </rPh>
    <rPh sb="1" eb="2">
      <t>タモツ</t>
    </rPh>
    <phoneticPr fontId="1"/>
  </si>
  <si>
    <t>最大(㎡)</t>
    <rPh sb="0" eb="1">
      <t>サイ</t>
    </rPh>
    <rPh sb="1" eb="2">
      <t>ダイ</t>
    </rPh>
    <phoneticPr fontId="1"/>
  </si>
  <si>
    <t>最小(㎡)</t>
    <rPh sb="0" eb="1">
      <t>サイ</t>
    </rPh>
    <rPh sb="1" eb="2">
      <t>ショウ</t>
    </rPh>
    <phoneticPr fontId="1"/>
  </si>
  <si>
    <t>０円</t>
    <rPh sb="1" eb="2">
      <t>エン</t>
    </rPh>
    <phoneticPr fontId="1"/>
  </si>
  <si>
    <t>３万円未満</t>
    <rPh sb="1" eb="3">
      <t>マンエン</t>
    </rPh>
    <rPh sb="3" eb="5">
      <t>ミマン</t>
    </rPh>
    <phoneticPr fontId="1"/>
  </si>
  <si>
    <t>３～４万円未満</t>
    <rPh sb="3" eb="5">
      <t>マンエン</t>
    </rPh>
    <rPh sb="5" eb="7">
      <t>ミマン</t>
    </rPh>
    <phoneticPr fontId="1"/>
  </si>
  <si>
    <t>４～５万円未満</t>
    <rPh sb="3" eb="5">
      <t>マンエン</t>
    </rPh>
    <rPh sb="5" eb="7">
      <t>ミマン</t>
    </rPh>
    <phoneticPr fontId="1"/>
  </si>
  <si>
    <t>５～６万円未満</t>
    <rPh sb="3" eb="5">
      <t>マンエン</t>
    </rPh>
    <rPh sb="5" eb="7">
      <t>ミマン</t>
    </rPh>
    <phoneticPr fontId="1"/>
  </si>
  <si>
    <t>６～７万円未満</t>
    <rPh sb="3" eb="5">
      <t>マンエン</t>
    </rPh>
    <rPh sb="5" eb="7">
      <t>ミマン</t>
    </rPh>
    <phoneticPr fontId="1"/>
  </si>
  <si>
    <t>７～８万円未満</t>
    <rPh sb="3" eb="5">
      <t>マンエン</t>
    </rPh>
    <rPh sb="5" eb="7">
      <t>ミマン</t>
    </rPh>
    <phoneticPr fontId="1"/>
  </si>
  <si>
    <t>８～10万円未満</t>
    <rPh sb="4" eb="6">
      <t>マンエン</t>
    </rPh>
    <rPh sb="6" eb="8">
      <t>ミマン</t>
    </rPh>
    <phoneticPr fontId="1"/>
  </si>
  <si>
    <t>10～15万円未満</t>
    <rPh sb="5" eb="7">
      <t>マンエン</t>
    </rPh>
    <rPh sb="7" eb="9">
      <t>ミマン</t>
    </rPh>
    <phoneticPr fontId="1"/>
  </si>
  <si>
    <t>15万円以上</t>
    <rPh sb="2" eb="4">
      <t>マンエン</t>
    </rPh>
    <rPh sb="4" eb="6">
      <t>イジョウ</t>
    </rPh>
    <phoneticPr fontId="1"/>
  </si>
  <si>
    <t>１万円未満</t>
    <rPh sb="1" eb="3">
      <t>マンエン</t>
    </rPh>
    <rPh sb="3" eb="5">
      <t>ミマン</t>
    </rPh>
    <phoneticPr fontId="1"/>
  </si>
  <si>
    <t>１～２万円未満</t>
    <rPh sb="3" eb="5">
      <t>マンエン</t>
    </rPh>
    <rPh sb="5" eb="7">
      <t>ミマン</t>
    </rPh>
    <phoneticPr fontId="1"/>
  </si>
  <si>
    <t>２～３万円未満</t>
    <rPh sb="3" eb="5">
      <t>マンエン</t>
    </rPh>
    <rPh sb="5" eb="7">
      <t>ミマン</t>
    </rPh>
    <phoneticPr fontId="1"/>
  </si>
  <si>
    <t>６～８万円未満</t>
    <rPh sb="3" eb="5">
      <t>マンエン</t>
    </rPh>
    <rPh sb="5" eb="7">
      <t>ミマン</t>
    </rPh>
    <phoneticPr fontId="1"/>
  </si>
  <si>
    <t>10万円以上</t>
    <rPh sb="2" eb="4">
      <t>マンエン</t>
    </rPh>
    <rPh sb="4" eb="6">
      <t>イジョウ</t>
    </rPh>
    <phoneticPr fontId="1"/>
  </si>
  <si>
    <t>６万円以上</t>
    <rPh sb="1" eb="3">
      <t>マンエン</t>
    </rPh>
    <rPh sb="3" eb="5">
      <t>イジョウ</t>
    </rPh>
    <phoneticPr fontId="1"/>
  </si>
  <si>
    <t>５千円未満</t>
    <rPh sb="1" eb="3">
      <t>センエン</t>
    </rPh>
    <rPh sb="3" eb="5">
      <t>ミマン</t>
    </rPh>
    <phoneticPr fontId="1"/>
  </si>
  <si>
    <t>５千～１万円未満</t>
    <rPh sb="1" eb="2">
      <t>セン</t>
    </rPh>
    <rPh sb="4" eb="6">
      <t>マンエン</t>
    </rPh>
    <rPh sb="6" eb="8">
      <t>ミマン</t>
    </rPh>
    <phoneticPr fontId="1"/>
  </si>
  <si>
    <t>１～１万５千円未満</t>
    <rPh sb="3" eb="4">
      <t>マン</t>
    </rPh>
    <rPh sb="5" eb="7">
      <t>センエン</t>
    </rPh>
    <rPh sb="7" eb="9">
      <t>ミマン</t>
    </rPh>
    <phoneticPr fontId="1"/>
  </si>
  <si>
    <t>１万５千～２万円未満</t>
    <rPh sb="1" eb="2">
      <t>マン</t>
    </rPh>
    <rPh sb="3" eb="4">
      <t>セン</t>
    </rPh>
    <rPh sb="6" eb="8">
      <t>マンエン</t>
    </rPh>
    <rPh sb="8" eb="10">
      <t>ミマン</t>
    </rPh>
    <phoneticPr fontId="1"/>
  </si>
  <si>
    <t>４万円以上</t>
    <rPh sb="1" eb="3">
      <t>マンエン</t>
    </rPh>
    <rPh sb="3" eb="5">
      <t>イジョウ</t>
    </rPh>
    <phoneticPr fontId="1"/>
  </si>
  <si>
    <t>平均(円)</t>
    <rPh sb="0" eb="1">
      <t>ヒラ</t>
    </rPh>
    <rPh sb="1" eb="2">
      <t>タモツ</t>
    </rPh>
    <rPh sb="3" eb="4">
      <t>エン</t>
    </rPh>
    <phoneticPr fontId="1"/>
  </si>
  <si>
    <t>最大(円)</t>
    <rPh sb="0" eb="1">
      <t>サイ</t>
    </rPh>
    <rPh sb="1" eb="2">
      <t>ダイ</t>
    </rPh>
    <phoneticPr fontId="1"/>
  </si>
  <si>
    <t>最小(円)</t>
    <rPh sb="0" eb="1">
      <t>サイ</t>
    </rPh>
    <rPh sb="1" eb="2">
      <t>ショウ</t>
    </rPh>
    <phoneticPr fontId="1"/>
  </si>
  <si>
    <t>40～100％未満</t>
    <rPh sb="7" eb="9">
      <t>ミマン</t>
    </rPh>
    <phoneticPr fontId="1"/>
  </si>
  <si>
    <t>３万円未満</t>
    <rPh sb="1" eb="2">
      <t>マン</t>
    </rPh>
    <rPh sb="2" eb="3">
      <t>エン</t>
    </rPh>
    <rPh sb="3" eb="5">
      <t>ミマン</t>
    </rPh>
    <phoneticPr fontId="1"/>
  </si>
  <si>
    <t>15～20万円未満</t>
    <rPh sb="5" eb="7">
      <t>マンエン</t>
    </rPh>
    <rPh sb="7" eb="9">
      <t>ミマン</t>
    </rPh>
    <phoneticPr fontId="1"/>
  </si>
  <si>
    <t>20万円以上</t>
    <rPh sb="2" eb="4">
      <t>マンエン</t>
    </rPh>
    <rPh sb="4" eb="6">
      <t>イジョウ</t>
    </rPh>
    <phoneticPr fontId="1"/>
  </si>
  <si>
    <t>問２(3)SQ(3)-1 指定の種類</t>
    <rPh sb="0" eb="1">
      <t>トイ</t>
    </rPh>
    <rPh sb="13" eb="15">
      <t>シテイ</t>
    </rPh>
    <rPh sb="16" eb="18">
      <t>シュルイ</t>
    </rPh>
    <phoneticPr fontId="1"/>
  </si>
  <si>
    <t>新築</t>
    <rPh sb="0" eb="2">
      <t>シンチク</t>
    </rPh>
    <phoneticPr fontId="1"/>
  </si>
  <si>
    <t>既存建物の改修</t>
    <rPh sb="0" eb="2">
      <t>キゾン</t>
    </rPh>
    <rPh sb="2" eb="4">
      <t>タテモノ</t>
    </rPh>
    <rPh sb="5" eb="7">
      <t>カイシュウ</t>
    </rPh>
    <phoneticPr fontId="1"/>
  </si>
  <si>
    <t>外出する時は、原則、スタッフが解錠している</t>
    <rPh sb="0" eb="2">
      <t>ガイシュツ</t>
    </rPh>
    <rPh sb="4" eb="5">
      <t>トキ</t>
    </rPh>
    <rPh sb="7" eb="9">
      <t>ゲンソク</t>
    </rPh>
    <rPh sb="15" eb="17">
      <t>カイジョウ</t>
    </rPh>
    <phoneticPr fontId="1"/>
  </si>
  <si>
    <t>原則、自由にしている</t>
    <rPh sb="0" eb="2">
      <t>ゲンソク</t>
    </rPh>
    <rPh sb="3" eb="5">
      <t>ジユウ</t>
    </rPh>
    <phoneticPr fontId="1"/>
  </si>
  <si>
    <t>10万円未満</t>
    <rPh sb="2" eb="3">
      <t>マン</t>
    </rPh>
    <rPh sb="3" eb="4">
      <t>エン</t>
    </rPh>
    <rPh sb="4" eb="6">
      <t>ミマン</t>
    </rPh>
    <phoneticPr fontId="1"/>
  </si>
  <si>
    <t>30万円以上</t>
    <rPh sb="2" eb="3">
      <t>マン</t>
    </rPh>
    <rPh sb="3" eb="4">
      <t>エン</t>
    </rPh>
    <rPh sb="4" eb="6">
      <t>イジョウ</t>
    </rPh>
    <phoneticPr fontId="1"/>
  </si>
  <si>
    <t>10～12万円未満</t>
    <rPh sb="5" eb="6">
      <t>マン</t>
    </rPh>
    <rPh sb="6" eb="7">
      <t>エン</t>
    </rPh>
    <rPh sb="7" eb="9">
      <t>ミマン</t>
    </rPh>
    <phoneticPr fontId="1"/>
  </si>
  <si>
    <t>12～14万円未満</t>
    <rPh sb="5" eb="6">
      <t>マン</t>
    </rPh>
    <rPh sb="6" eb="7">
      <t>エン</t>
    </rPh>
    <rPh sb="7" eb="9">
      <t>ミマン</t>
    </rPh>
    <phoneticPr fontId="1"/>
  </si>
  <si>
    <t>14～16万円未満</t>
    <rPh sb="5" eb="6">
      <t>マン</t>
    </rPh>
    <rPh sb="6" eb="7">
      <t>エン</t>
    </rPh>
    <rPh sb="7" eb="9">
      <t>ミマン</t>
    </rPh>
    <phoneticPr fontId="1"/>
  </si>
  <si>
    <t>16～18万円未満</t>
    <rPh sb="5" eb="6">
      <t>マン</t>
    </rPh>
    <rPh sb="6" eb="7">
      <t>エン</t>
    </rPh>
    <rPh sb="7" eb="9">
      <t>ミマン</t>
    </rPh>
    <phoneticPr fontId="1"/>
  </si>
  <si>
    <t>18～20万円未満</t>
    <rPh sb="5" eb="6">
      <t>マン</t>
    </rPh>
    <rPh sb="6" eb="7">
      <t>エン</t>
    </rPh>
    <rPh sb="7" eb="9">
      <t>ミマン</t>
    </rPh>
    <phoneticPr fontId="1"/>
  </si>
  <si>
    <t>20～25万円未満</t>
    <rPh sb="5" eb="6">
      <t>マン</t>
    </rPh>
    <rPh sb="6" eb="7">
      <t>エン</t>
    </rPh>
    <rPh sb="7" eb="9">
      <t>ミマン</t>
    </rPh>
    <phoneticPr fontId="1"/>
  </si>
  <si>
    <t>25～30万円未満</t>
    <rPh sb="5" eb="6">
      <t>マン</t>
    </rPh>
    <rPh sb="6" eb="7">
      <t>エン</t>
    </rPh>
    <rPh sb="7" eb="9">
      <t>ミマン</t>
    </rPh>
    <phoneticPr fontId="1"/>
  </si>
  <si>
    <t>８万円未満</t>
    <rPh sb="1" eb="3">
      <t>マンエン</t>
    </rPh>
    <rPh sb="3" eb="5">
      <t>ミマン</t>
    </rPh>
    <phoneticPr fontId="1"/>
  </si>
  <si>
    <t>20～25万円未満</t>
    <rPh sb="5" eb="7">
      <t>マンエン</t>
    </rPh>
    <rPh sb="7" eb="9">
      <t>ミマン</t>
    </rPh>
    <phoneticPr fontId="1"/>
  </si>
  <si>
    <t>25～30万円未満</t>
    <rPh sb="5" eb="7">
      <t>マンエン</t>
    </rPh>
    <rPh sb="7" eb="9">
      <t>ミマン</t>
    </rPh>
    <phoneticPr fontId="1"/>
  </si>
  <si>
    <t>30万円以上</t>
    <rPh sb="2" eb="4">
      <t>マンエン</t>
    </rPh>
    <rPh sb="4" eb="6">
      <t>イジョウ</t>
    </rPh>
    <phoneticPr fontId="1"/>
  </si>
  <si>
    <t>５～７万円未満</t>
    <rPh sb="3" eb="5">
      <t>マンエン</t>
    </rPh>
    <rPh sb="5" eb="7">
      <t>ミマン</t>
    </rPh>
    <phoneticPr fontId="1"/>
  </si>
  <si>
    <t>７～10万円未満</t>
    <rPh sb="4" eb="6">
      <t>マンエン</t>
    </rPh>
    <rPh sb="6" eb="8">
      <t>ミマン</t>
    </rPh>
    <phoneticPr fontId="1"/>
  </si>
  <si>
    <t>５～10万円未満</t>
    <rPh sb="4" eb="6">
      <t>マンエン</t>
    </rPh>
    <rPh sb="6" eb="8">
      <t>ミマン</t>
    </rPh>
    <phoneticPr fontId="1"/>
  </si>
  <si>
    <t>20～30万円未満</t>
    <rPh sb="5" eb="7">
      <t>マンエン</t>
    </rPh>
    <rPh sb="7" eb="9">
      <t>ミマン</t>
    </rPh>
    <phoneticPr fontId="1"/>
  </si>
  <si>
    <t>30～50万円未満</t>
    <rPh sb="5" eb="7">
      <t>マンエン</t>
    </rPh>
    <rPh sb="7" eb="9">
      <t>ミマン</t>
    </rPh>
    <phoneticPr fontId="1"/>
  </si>
  <si>
    <t>50～100万円未満</t>
    <rPh sb="6" eb="8">
      <t>マンエン</t>
    </rPh>
    <rPh sb="8" eb="10">
      <t>ミマン</t>
    </rPh>
    <phoneticPr fontId="1"/>
  </si>
  <si>
    <t>100万円以上</t>
    <rPh sb="3" eb="5">
      <t>マンエン</t>
    </rPh>
    <rPh sb="5" eb="7">
      <t>イジョウ</t>
    </rPh>
    <phoneticPr fontId="1"/>
  </si>
  <si>
    <t>短期入所生活介護、短期入所療養介護</t>
    <rPh sb="9" eb="11">
      <t>タンキ</t>
    </rPh>
    <rPh sb="11" eb="13">
      <t>ニュウショ</t>
    </rPh>
    <rPh sb="13" eb="15">
      <t>リョウヨウ</t>
    </rPh>
    <rPh sb="15" eb="17">
      <t>カイゴ</t>
    </rPh>
    <phoneticPr fontId="1"/>
  </si>
  <si>
    <t>小規模多機能型居宅介護、複合型サービス</t>
    <rPh sb="9" eb="11">
      <t>カイゴ</t>
    </rPh>
    <rPh sb="12" eb="14">
      <t>フクゴウ</t>
    </rPh>
    <rPh sb="14" eb="15">
      <t>カタ</t>
    </rPh>
    <phoneticPr fontId="1"/>
  </si>
  <si>
    <t>定期巡回・随時対応型訪問介護看護</t>
    <rPh sb="9" eb="10">
      <t>カタ</t>
    </rPh>
    <rPh sb="10" eb="12">
      <t>ホウモン</t>
    </rPh>
    <rPh sb="12" eb="14">
      <t>カイゴ</t>
    </rPh>
    <rPh sb="14" eb="16">
      <t>カンゴ</t>
    </rPh>
    <phoneticPr fontId="1"/>
  </si>
  <si>
    <r>
      <t>利用日数に応じた日割払い</t>
    </r>
    <r>
      <rPr>
        <sz val="7"/>
        <rFont val="ＭＳ Ｐ明朝"/>
        <family val="1"/>
        <charset val="128"/>
      </rPr>
      <t>（入居月・退去月を除く期間について）</t>
    </r>
    <rPh sb="0" eb="2">
      <t>リヨウ</t>
    </rPh>
    <rPh sb="2" eb="4">
      <t>ニッスウ</t>
    </rPh>
    <rPh sb="5" eb="6">
      <t>オウ</t>
    </rPh>
    <rPh sb="8" eb="10">
      <t>ヒワ</t>
    </rPh>
    <rPh sb="10" eb="11">
      <t>ハラ</t>
    </rPh>
    <rPh sb="13" eb="15">
      <t>ニュウキョ</t>
    </rPh>
    <rPh sb="15" eb="16">
      <t>ツキ</t>
    </rPh>
    <rPh sb="17" eb="19">
      <t>タイキョ</t>
    </rPh>
    <rPh sb="19" eb="20">
      <t>ツキ</t>
    </rPh>
    <rPh sb="21" eb="22">
      <t>ノゾ</t>
    </rPh>
    <rPh sb="23" eb="25">
      <t>キカン</t>
    </rPh>
    <phoneticPr fontId="1"/>
  </si>
  <si>
    <t>併設</t>
    <rPh sb="0" eb="2">
      <t>ヘイセツ</t>
    </rPh>
    <phoneticPr fontId="1"/>
  </si>
  <si>
    <t>隣接</t>
    <rPh sb="0" eb="2">
      <t>リンセツ</t>
    </rPh>
    <phoneticPr fontId="1"/>
  </si>
  <si>
    <t>なし</t>
    <phoneticPr fontId="1"/>
  </si>
  <si>
    <t>無回答</t>
    <rPh sb="0" eb="3">
      <t>ムカイトウ</t>
    </rPh>
    <phoneticPr fontId="1"/>
  </si>
  <si>
    <t>全体</t>
    <rPh sb="0" eb="2">
      <t>ゼンタイ</t>
    </rPh>
    <phoneticPr fontId="1"/>
  </si>
  <si>
    <t>件数</t>
    <rPh sb="0" eb="2">
      <t>ケンスウ</t>
    </rPh>
    <phoneticPr fontId="1"/>
  </si>
  <si>
    <t>実施</t>
    <rPh sb="0" eb="2">
      <t>ジッシ</t>
    </rPh>
    <phoneticPr fontId="1"/>
  </si>
  <si>
    <t>非実施</t>
    <rPh sb="0" eb="1">
      <t>ヒ</t>
    </rPh>
    <rPh sb="1" eb="3">
      <t>ジッシ</t>
    </rPh>
    <phoneticPr fontId="1"/>
  </si>
  <si>
    <t>問５(1) 定員数・入居者数　①定員数</t>
    <rPh sb="0" eb="1">
      <t>トイ</t>
    </rPh>
    <rPh sb="6" eb="9">
      <t>テイインスウ</t>
    </rPh>
    <rPh sb="10" eb="13">
      <t>ニュウキョシャ</t>
    </rPh>
    <rPh sb="13" eb="14">
      <t>スウ</t>
    </rPh>
    <rPh sb="16" eb="18">
      <t>テイイン</t>
    </rPh>
    <rPh sb="18" eb="19">
      <t>スウ</t>
    </rPh>
    <phoneticPr fontId="1"/>
  </si>
  <si>
    <t>問５(1) 定員数・入居者数　②入居者総数</t>
    <rPh sb="0" eb="1">
      <t>トイ</t>
    </rPh>
    <rPh sb="6" eb="9">
      <t>テイインスウ</t>
    </rPh>
    <rPh sb="10" eb="13">
      <t>ニュウキョシャ</t>
    </rPh>
    <rPh sb="13" eb="14">
      <t>スウ</t>
    </rPh>
    <rPh sb="16" eb="19">
      <t>ニュウキョシャ</t>
    </rPh>
    <rPh sb="19" eb="21">
      <t>ソウスウ</t>
    </rPh>
    <phoneticPr fontId="1"/>
  </si>
  <si>
    <t>70％未満</t>
    <rPh sb="3" eb="5">
      <t>ミマン</t>
    </rPh>
    <phoneticPr fontId="1"/>
  </si>
  <si>
    <t>95％以上</t>
    <rPh sb="3" eb="5">
      <t>イジョウ</t>
    </rPh>
    <phoneticPr fontId="1"/>
  </si>
  <si>
    <t>問５(1) 入居率</t>
    <rPh sb="0" eb="1">
      <t>トイ</t>
    </rPh>
    <rPh sb="6" eb="8">
      <t>ニュウキョ</t>
    </rPh>
    <rPh sb="8" eb="9">
      <t>リツ</t>
    </rPh>
    <phoneticPr fontId="1"/>
  </si>
  <si>
    <t>人数</t>
    <rPh sb="0" eb="2">
      <t>ニンズウ</t>
    </rPh>
    <phoneticPr fontId="1"/>
  </si>
  <si>
    <t>１施設当たり平均人数</t>
    <rPh sb="1" eb="3">
      <t>シセツ</t>
    </rPh>
    <rPh sb="3" eb="4">
      <t>ア</t>
    </rPh>
    <rPh sb="6" eb="8">
      <t>ヘイキン</t>
    </rPh>
    <rPh sb="8" eb="10">
      <t>ニンズウ</t>
    </rPh>
    <phoneticPr fontId="1"/>
  </si>
  <si>
    <r>
      <t>平　均</t>
    </r>
    <r>
      <rPr>
        <vertAlign val="superscript"/>
        <sz val="9"/>
        <rFont val="ＭＳ 明朝"/>
        <family val="1"/>
        <charset val="128"/>
      </rPr>
      <t>＊１</t>
    </r>
    <rPh sb="0" eb="1">
      <t>ヒラ</t>
    </rPh>
    <rPh sb="2" eb="3">
      <t>ヒトシ</t>
    </rPh>
    <phoneticPr fontId="1"/>
  </si>
  <si>
    <r>
      <t>平　均</t>
    </r>
    <r>
      <rPr>
        <vertAlign val="superscript"/>
        <sz val="9"/>
        <rFont val="ＭＳ 明朝"/>
        <family val="1"/>
        <charset val="128"/>
      </rPr>
      <t>＊２</t>
    </r>
    <rPh sb="0" eb="1">
      <t>ヒラ</t>
    </rPh>
    <rPh sb="2" eb="3">
      <t>ヒトシ</t>
    </rPh>
    <phoneticPr fontId="1"/>
  </si>
  <si>
    <r>
      <t>重度認知症多
　</t>
    </r>
    <r>
      <rPr>
        <sz val="8"/>
        <rFont val="ＭＳ Ｐ明朝"/>
        <family val="1"/>
        <charset val="128"/>
      </rPr>
      <t>（Ⅲ～Mの割合が30％以上）</t>
    </r>
    <rPh sb="0" eb="2">
      <t>ジュウド</t>
    </rPh>
    <rPh sb="2" eb="5">
      <t>ニンチショウ</t>
    </rPh>
    <rPh sb="5" eb="6">
      <t>タ</t>
    </rPh>
    <rPh sb="19" eb="21">
      <t>イジョウ</t>
    </rPh>
    <phoneticPr fontId="1"/>
  </si>
  <si>
    <r>
      <t>重度認知症中
　</t>
    </r>
    <r>
      <rPr>
        <sz val="8"/>
        <rFont val="ＭＳ Ｐ明朝"/>
        <family val="1"/>
        <charset val="128"/>
      </rPr>
      <t>（Ⅲ～Mの割合が15～30％未満）</t>
    </r>
    <rPh sb="0" eb="2">
      <t>ジュウド</t>
    </rPh>
    <rPh sb="2" eb="5">
      <t>ニンチショウ</t>
    </rPh>
    <rPh sb="5" eb="6">
      <t>ナカ</t>
    </rPh>
    <phoneticPr fontId="1"/>
  </si>
  <si>
    <r>
      <t>重度認知症少
　</t>
    </r>
    <r>
      <rPr>
        <sz val="8"/>
        <rFont val="ＭＳ Ｐ明朝"/>
        <family val="1"/>
        <charset val="128"/>
      </rPr>
      <t>（Ⅲ～Mの割合が15％未満）</t>
    </r>
    <rPh sb="0" eb="2">
      <t>ジュウド</t>
    </rPh>
    <rPh sb="2" eb="5">
      <t>ニンチショウ</t>
    </rPh>
    <rPh sb="5" eb="6">
      <t>スク</t>
    </rPh>
    <phoneticPr fontId="1"/>
  </si>
  <si>
    <t>５～６人未満</t>
    <rPh sb="3" eb="4">
      <t>ヒト</t>
    </rPh>
    <rPh sb="4" eb="6">
      <t>ミマン</t>
    </rPh>
    <phoneticPr fontId="1"/>
  </si>
  <si>
    <t>Ⅲ　現在の入居者の状況</t>
    <rPh sb="2" eb="4">
      <t>ゲンザイ</t>
    </rPh>
    <rPh sb="5" eb="8">
      <t>ニュウキョシャ</t>
    </rPh>
    <rPh sb="9" eb="11">
      <t>ジョウキョウ</t>
    </rPh>
    <phoneticPr fontId="1"/>
  </si>
  <si>
    <t>非常勤</t>
    <rPh sb="0" eb="1">
      <t>ヒ</t>
    </rPh>
    <rPh sb="1" eb="3">
      <t>ジョウキン</t>
    </rPh>
    <phoneticPr fontId="1"/>
  </si>
  <si>
    <t>加算あり（Ⅰ)</t>
    <rPh sb="0" eb="2">
      <t>カサン</t>
    </rPh>
    <phoneticPr fontId="1"/>
  </si>
  <si>
    <t>（Ⅱ）</t>
    <phoneticPr fontId="1"/>
  </si>
  <si>
    <t>（Ⅲ）</t>
    <phoneticPr fontId="1"/>
  </si>
  <si>
    <t>（Ⅰ）</t>
    <phoneticPr fontId="1"/>
  </si>
  <si>
    <t>（Ⅳ）</t>
    <phoneticPr fontId="1"/>
  </si>
  <si>
    <t>参加したことがある</t>
    <rPh sb="0" eb="2">
      <t>サンカ</t>
    </rPh>
    <phoneticPr fontId="1"/>
  </si>
  <si>
    <t>どのようなものかは知っているが、参加したことはない</t>
    <rPh sb="9" eb="10">
      <t>シ</t>
    </rPh>
    <rPh sb="16" eb="18">
      <t>サンカ</t>
    </rPh>
    <phoneticPr fontId="1"/>
  </si>
  <si>
    <t>どのようなものか知らない</t>
    <rPh sb="8" eb="9">
      <t>シ</t>
    </rPh>
    <phoneticPr fontId="1"/>
  </si>
  <si>
    <t>その他</t>
  </si>
  <si>
    <t>０％</t>
    <phoneticPr fontId="1"/>
  </si>
  <si>
    <t>死亡による契約終了</t>
  </si>
  <si>
    <t>自宅（呼び寄せ等で家族・親族等の家にいる場合を含む）</t>
  </si>
  <si>
    <t>特定施設入居者生活介護の指定を受けていない有料老人ホームまたはサービス付き高齢者向け住宅</t>
  </si>
  <si>
    <t>特定施設入居者生活介護の指定を受けている有料老人ホームまたはサービス付き高齢者向け住宅</t>
  </si>
  <si>
    <t>軽費老人ホーム、養護老人ホーム</t>
  </si>
  <si>
    <t>認知症高齢者グループホーム</t>
  </si>
  <si>
    <t>介護老人福祉施設（特別養護老人ホーム）</t>
  </si>
  <si>
    <t>介護老人保健施設</t>
  </si>
  <si>
    <t>その他（不明を含む）</t>
  </si>
  <si>
    <r>
      <t xml:space="preserve">病院・診療所
</t>
    </r>
    <r>
      <rPr>
        <sz val="8"/>
        <rFont val="ＭＳ Ｐ明朝"/>
        <family val="1"/>
        <charset val="128"/>
      </rPr>
      <t>（死亡当日、前日、前々日の入院）</t>
    </r>
    <rPh sb="0" eb="2">
      <t>ヒヨ</t>
    </rPh>
    <rPh sb="3" eb="6">
      <t>シンリョウショ</t>
    </rPh>
    <rPh sb="8" eb="10">
      <t>シボウ</t>
    </rPh>
    <rPh sb="10" eb="12">
      <t>トウジツ</t>
    </rPh>
    <rPh sb="13" eb="15">
      <t>ゼンジツ</t>
    </rPh>
    <rPh sb="16" eb="19">
      <t>ゼンゼンジツ</t>
    </rPh>
    <rPh sb="20" eb="22">
      <t>ニュウイン</t>
    </rPh>
    <phoneticPr fontId="1"/>
  </si>
  <si>
    <r>
      <t xml:space="preserve">病院・診療所
</t>
    </r>
    <r>
      <rPr>
        <sz val="8"/>
        <rFont val="ＭＳ Ｐ明朝"/>
        <family val="1"/>
        <charset val="128"/>
      </rPr>
      <t>（上記より前に入院）</t>
    </r>
    <rPh sb="0" eb="2">
      <t>ヒヨ</t>
    </rPh>
    <rPh sb="3" eb="6">
      <t>シンリョウショ</t>
    </rPh>
    <rPh sb="8" eb="10">
      <t>ジョウキ</t>
    </rPh>
    <rPh sb="12" eb="13">
      <t>マエ</t>
    </rPh>
    <rPh sb="14" eb="16">
      <t>ニュウイン</t>
    </rPh>
    <phoneticPr fontId="1"/>
  </si>
  <si>
    <t>有り</t>
    <rPh sb="0" eb="1">
      <t>ア</t>
    </rPh>
    <phoneticPr fontId="1"/>
  </si>
  <si>
    <t>自立・認定なし</t>
    <rPh sb="3" eb="5">
      <t>ニンテイ</t>
    </rPh>
    <phoneticPr fontId="1"/>
  </si>
  <si>
    <t>４万円未満</t>
    <rPh sb="1" eb="3">
      <t>マンエン</t>
    </rPh>
    <rPh sb="3" eb="5">
      <t>ミマン</t>
    </rPh>
    <phoneticPr fontId="1"/>
  </si>
  <si>
    <t>４～６万円未満</t>
    <rPh sb="3" eb="5">
      <t>マンエン</t>
    </rPh>
    <rPh sb="5" eb="7">
      <t>ミマン</t>
    </rPh>
    <phoneticPr fontId="1"/>
  </si>
  <si>
    <t>６～８万円未満</t>
    <rPh sb="3" eb="5">
      <t>マンエン</t>
    </rPh>
    <rPh sb="5" eb="7">
      <t>ミマン</t>
    </rPh>
    <phoneticPr fontId="1"/>
  </si>
  <si>
    <t>８～10万円未満</t>
    <rPh sb="4" eb="6">
      <t>マンエン</t>
    </rPh>
    <rPh sb="6" eb="8">
      <t>ミマン</t>
    </rPh>
    <phoneticPr fontId="1"/>
  </si>
  <si>
    <t>10～15万円未満</t>
    <rPh sb="5" eb="7">
      <t>マンエン</t>
    </rPh>
    <rPh sb="7" eb="9">
      <t>ミマン</t>
    </rPh>
    <phoneticPr fontId="1"/>
  </si>
  <si>
    <t>15～20万円未満</t>
    <rPh sb="5" eb="7">
      <t>マンエン</t>
    </rPh>
    <rPh sb="7" eb="9">
      <t>ミマン</t>
    </rPh>
    <phoneticPr fontId="1"/>
  </si>
  <si>
    <t>20～30万円未満</t>
    <rPh sb="5" eb="7">
      <t>マンエン</t>
    </rPh>
    <rPh sb="7" eb="9">
      <t>ミマン</t>
    </rPh>
    <phoneticPr fontId="1"/>
  </si>
  <si>
    <t>30万円以上</t>
    <rPh sb="2" eb="4">
      <t>マンエン</t>
    </rPh>
    <rPh sb="4" eb="6">
      <t>イジョウ</t>
    </rPh>
    <phoneticPr fontId="1"/>
  </si>
  <si>
    <t>重複を除いた実際の入居者数</t>
    <rPh sb="0" eb="2">
      <t>チョウフク</t>
    </rPh>
    <rPh sb="3" eb="4">
      <t>ノゾ</t>
    </rPh>
    <rPh sb="6" eb="8">
      <t>ジッサイ</t>
    </rPh>
    <rPh sb="9" eb="12">
      <t>ニュウキョシャ</t>
    </rPh>
    <rPh sb="12" eb="13">
      <t>スウ</t>
    </rPh>
    <phoneticPr fontId="1"/>
  </si>
  <si>
    <t>件数</t>
    <rPh sb="0" eb="2">
      <t>ケンスウ</t>
    </rPh>
    <phoneticPr fontId="1"/>
  </si>
  <si>
    <t>割合</t>
    <rPh sb="0" eb="2">
      <t>ワリアイ</t>
    </rPh>
    <phoneticPr fontId="1"/>
  </si>
  <si>
    <t>全体</t>
    <rPh sb="0" eb="2">
      <t>ゼンタイ</t>
    </rPh>
    <phoneticPr fontId="1"/>
  </si>
  <si>
    <t>全　体</t>
    <rPh sb="0" eb="1">
      <t>ゼン</t>
    </rPh>
    <rPh sb="2" eb="3">
      <t>カラダ</t>
    </rPh>
    <phoneticPr fontId="1"/>
  </si>
  <si>
    <t>平均
（人）</t>
    <rPh sb="0" eb="2">
      <t>ヘイキン</t>
    </rPh>
    <rPh sb="4" eb="5">
      <t>ヒト</t>
    </rPh>
    <phoneticPr fontId="1"/>
  </si>
  <si>
    <t>３％未満</t>
    <rPh sb="2" eb="4">
      <t>ミマン</t>
    </rPh>
    <phoneticPr fontId="1"/>
  </si>
  <si>
    <t>３～５％未満</t>
    <rPh sb="4" eb="6">
      <t>ミマン</t>
    </rPh>
    <phoneticPr fontId="1"/>
  </si>
  <si>
    <t>20％以上</t>
    <rPh sb="3" eb="5">
      <t>イジョウ</t>
    </rPh>
    <phoneticPr fontId="1"/>
  </si>
  <si>
    <t>問５(7)　医療処置を有する入居者数</t>
    <rPh sb="0" eb="1">
      <t>トイ</t>
    </rPh>
    <rPh sb="6" eb="8">
      <t>イリョウ</t>
    </rPh>
    <rPh sb="8" eb="10">
      <t>ショチ</t>
    </rPh>
    <rPh sb="11" eb="12">
      <t>ユウ</t>
    </rPh>
    <rPh sb="14" eb="17">
      <t>ニュウキョシャ</t>
    </rPh>
    <rPh sb="17" eb="18">
      <t>スウ</t>
    </rPh>
    <phoneticPr fontId="1"/>
  </si>
  <si>
    <t>０箇所</t>
    <rPh sb="1" eb="3">
      <t>カショ</t>
    </rPh>
    <phoneticPr fontId="1"/>
  </si>
  <si>
    <t>小規模多機能型居宅介護、複合型サービス</t>
    <rPh sb="0" eb="3">
      <t>ショウキボ</t>
    </rPh>
    <rPh sb="3" eb="6">
      <t>タキノウ</t>
    </rPh>
    <rPh sb="6" eb="7">
      <t>カタ</t>
    </rPh>
    <rPh sb="7" eb="9">
      <t>キョタク</t>
    </rPh>
    <rPh sb="9" eb="11">
      <t>カイゴ</t>
    </rPh>
    <rPh sb="12" eb="14">
      <t>フクゴウ</t>
    </rPh>
    <rPh sb="14" eb="15">
      <t>カタ</t>
    </rPh>
    <phoneticPr fontId="1"/>
  </si>
  <si>
    <t>定期巡回・随時対応型訪問介護看護</t>
    <rPh sb="0" eb="2">
      <t>テイキ</t>
    </rPh>
    <rPh sb="2" eb="4">
      <t>ジュンカイ</t>
    </rPh>
    <rPh sb="5" eb="7">
      <t>ズイジ</t>
    </rPh>
    <rPh sb="7" eb="9">
      <t>タイオウ</t>
    </rPh>
    <rPh sb="9" eb="10">
      <t>カタ</t>
    </rPh>
    <rPh sb="10" eb="12">
      <t>ホウモン</t>
    </rPh>
    <rPh sb="12" eb="14">
      <t>カイゴ</t>
    </rPh>
    <rPh sb="14" eb="16">
      <t>カンゴ</t>
    </rPh>
    <phoneticPr fontId="1"/>
  </si>
  <si>
    <t>10～20％
未満</t>
    <rPh sb="7" eb="9">
      <t>ミマン</t>
    </rPh>
    <phoneticPr fontId="1"/>
  </si>
  <si>
    <t>平均
（％）</t>
    <rPh sb="0" eb="2">
      <t>ヘイキン</t>
    </rPh>
    <phoneticPr fontId="1"/>
  </si>
  <si>
    <t>10～15人未満</t>
    <rPh sb="5" eb="6">
      <t>ヒト</t>
    </rPh>
    <rPh sb="6" eb="8">
      <t>ミマン</t>
    </rPh>
    <phoneticPr fontId="1"/>
  </si>
  <si>
    <t>70～90％未満</t>
    <rPh sb="6" eb="8">
      <t>ミマン</t>
    </rPh>
    <phoneticPr fontId="1"/>
  </si>
  <si>
    <t>問11 職員体制　(1) 介護職員比率</t>
    <rPh sb="4" eb="6">
      <t>ショクイン</t>
    </rPh>
    <rPh sb="6" eb="8">
      <t>タイセイ</t>
    </rPh>
    <rPh sb="13" eb="15">
      <t>カイゴ</t>
    </rPh>
    <rPh sb="15" eb="17">
      <t>ショクイン</t>
    </rPh>
    <rPh sb="17" eb="19">
      <t>ヒリツ</t>
    </rPh>
    <phoneticPr fontId="1"/>
  </si>
  <si>
    <t>問11 職員体制　(2) 介護福祉士（常勤換算）の介護職員（常勤換算）に占める割合</t>
    <phoneticPr fontId="1"/>
  </si>
  <si>
    <t>2012～2014年</t>
    <rPh sb="9" eb="10">
      <t>ネン</t>
    </rPh>
    <phoneticPr fontId="1"/>
  </si>
  <si>
    <t>沖縄</t>
    <rPh sb="0" eb="2">
      <t>オキナワ</t>
    </rPh>
    <phoneticPr fontId="1"/>
  </si>
  <si>
    <t>無回答</t>
    <rPh sb="0" eb="3">
      <t>ムカイトウ</t>
    </rPh>
    <phoneticPr fontId="1"/>
  </si>
  <si>
    <t>送付数</t>
    <rPh sb="0" eb="2">
      <t>ソウフ</t>
    </rPh>
    <rPh sb="2" eb="3">
      <t>スウ</t>
    </rPh>
    <phoneticPr fontId="1"/>
  </si>
  <si>
    <t>有効回答数</t>
    <rPh sb="0" eb="2">
      <t>ユウコウ</t>
    </rPh>
    <rPh sb="2" eb="4">
      <t>カイトウ</t>
    </rPh>
    <rPh sb="4" eb="5">
      <t>スウ</t>
    </rPh>
    <phoneticPr fontId="1"/>
  </si>
  <si>
    <t>有料老人ホーム</t>
    <rPh sb="0" eb="7">
      <t>ユロ</t>
    </rPh>
    <phoneticPr fontId="1"/>
  </si>
  <si>
    <t>サービス付き高齢者向け住宅</t>
    <rPh sb="1" eb="13">
      <t>ジ</t>
    </rPh>
    <phoneticPr fontId="1"/>
  </si>
  <si>
    <t>その他</t>
    <rPh sb="2" eb="3">
      <t>タ</t>
    </rPh>
    <phoneticPr fontId="1"/>
  </si>
  <si>
    <t>無回答</t>
    <rPh sb="0" eb="3">
      <t>ムカイトウ</t>
    </rPh>
    <phoneticPr fontId="9"/>
  </si>
  <si>
    <t>町村</t>
    <rPh sb="0" eb="2">
      <t>チョウソン</t>
    </rPh>
    <phoneticPr fontId="1"/>
  </si>
  <si>
    <t>70～100日未満</t>
    <rPh sb="6" eb="7">
      <t>ニチ</t>
    </rPh>
    <rPh sb="7" eb="9">
      <t>ミマン</t>
    </rPh>
    <phoneticPr fontId="1"/>
  </si>
  <si>
    <t>100日以上</t>
    <rPh sb="3" eb="4">
      <t>ニチ</t>
    </rPh>
    <rPh sb="4" eb="6">
      <t>イジョウ</t>
    </rPh>
    <phoneticPr fontId="1"/>
  </si>
  <si>
    <t>病院・診療所（介護療養型医療施設は除く）</t>
  </si>
  <si>
    <t>50人</t>
    <rPh sb="2" eb="3">
      <t>ヒト</t>
    </rPh>
    <phoneticPr fontId="1"/>
  </si>
  <si>
    <r>
      <t>軽度者中心</t>
    </r>
    <r>
      <rPr>
        <sz val="9"/>
        <rFont val="ＭＳ Ｐ明朝"/>
        <family val="1"/>
        <charset val="128"/>
      </rPr>
      <t>（平均要介護度1.5未満）</t>
    </r>
    <rPh sb="0" eb="3">
      <t>ケイドシャ</t>
    </rPh>
    <rPh sb="3" eb="5">
      <t>チュウシン</t>
    </rPh>
    <phoneticPr fontId="1"/>
  </si>
  <si>
    <r>
      <t>中程度</t>
    </r>
    <r>
      <rPr>
        <sz val="9"/>
        <rFont val="ＭＳ Ｐ明朝"/>
        <family val="1"/>
        <charset val="128"/>
      </rPr>
      <t>（平均要介護度1.5～3.0未満）</t>
    </r>
    <rPh sb="0" eb="1">
      <t>ナカ</t>
    </rPh>
    <rPh sb="1" eb="3">
      <t>テイド</t>
    </rPh>
    <rPh sb="4" eb="6">
      <t>ヘイキン</t>
    </rPh>
    <rPh sb="6" eb="10">
      <t>ヨウカイゴド</t>
    </rPh>
    <rPh sb="17" eb="19">
      <t>ミマン</t>
    </rPh>
    <phoneticPr fontId="1"/>
  </si>
  <si>
    <r>
      <t>重度者中心</t>
    </r>
    <r>
      <rPr>
        <sz val="9"/>
        <rFont val="ＭＳ Ｐ明朝"/>
        <family val="1"/>
        <charset val="128"/>
      </rPr>
      <t>（平均要介護度（3.0以上）</t>
    </r>
    <rPh sb="0" eb="3">
      <t>ジュウドシャ</t>
    </rPh>
    <rPh sb="3" eb="5">
      <t>チュウシン</t>
    </rPh>
    <rPh sb="6" eb="8">
      <t>ヘイキン</t>
    </rPh>
    <rPh sb="8" eb="12">
      <t>ヨウカイゴド</t>
    </rPh>
    <rPh sb="16" eb="18">
      <t>イジョウ</t>
    </rPh>
    <phoneticPr fontId="1"/>
  </si>
  <si>
    <t>問５(7)　医療処置を有する入居者数の入居者総数に対する割合</t>
    <rPh sb="0" eb="1">
      <t>トイ</t>
    </rPh>
    <rPh sb="6" eb="8">
      <t>イリョウ</t>
    </rPh>
    <rPh sb="8" eb="10">
      <t>ショチ</t>
    </rPh>
    <rPh sb="11" eb="12">
      <t>ユウ</t>
    </rPh>
    <rPh sb="14" eb="17">
      <t>ニュウキョシャ</t>
    </rPh>
    <rPh sb="17" eb="18">
      <t>スウ</t>
    </rPh>
    <rPh sb="19" eb="22">
      <t>ニュウキョシャ</t>
    </rPh>
    <rPh sb="22" eb="24">
      <t>ソウスウ</t>
    </rPh>
    <rPh sb="25" eb="26">
      <t>タイ</t>
    </rPh>
    <rPh sb="28" eb="30">
      <t>ワリアイ</t>
    </rPh>
    <phoneticPr fontId="1"/>
  </si>
  <si>
    <t>最大
（人）</t>
    <rPh sb="0" eb="2">
      <t>サイダイ</t>
    </rPh>
    <rPh sb="4" eb="5">
      <t>ヒト</t>
    </rPh>
    <phoneticPr fontId="1"/>
  </si>
  <si>
    <t>最大
（％）</t>
    <rPh sb="0" eb="2">
      <t>サイダイ</t>
    </rPh>
    <phoneticPr fontId="1"/>
  </si>
  <si>
    <t>平均開設後運営年数(年)</t>
    <rPh sb="0" eb="2">
      <t>ヘイキン</t>
    </rPh>
    <rPh sb="2" eb="4">
      <t>カイセツ</t>
    </rPh>
    <rPh sb="4" eb="5">
      <t>ノチ</t>
    </rPh>
    <rPh sb="5" eb="7">
      <t>ウンエイ</t>
    </rPh>
    <rPh sb="7" eb="9">
      <t>ネンスウ</t>
    </rPh>
    <rPh sb="10" eb="11">
      <t>ネン</t>
    </rPh>
    <phoneticPr fontId="1"/>
  </si>
  <si>
    <t>８～９箇所</t>
    <rPh sb="3" eb="5">
      <t>カショ</t>
    </rPh>
    <phoneticPr fontId="1"/>
  </si>
  <si>
    <t>20人以上</t>
    <rPh sb="2" eb="3">
      <t>ヒト</t>
    </rPh>
    <rPh sb="3" eb="5">
      <t>イジョウ</t>
    </rPh>
    <phoneticPr fontId="1"/>
  </si>
  <si>
    <t>問１(1) 事業主体法人種別回収率</t>
    <rPh sb="0" eb="1">
      <t>トイ</t>
    </rPh>
    <rPh sb="6" eb="8">
      <t>ジギョウ</t>
    </rPh>
    <rPh sb="8" eb="10">
      <t>シュタイ</t>
    </rPh>
    <rPh sb="10" eb="12">
      <t>ホウジン</t>
    </rPh>
    <rPh sb="12" eb="14">
      <t>シュベツ</t>
    </rPh>
    <rPh sb="14" eb="17">
      <t>カイシュウリツ</t>
    </rPh>
    <phoneticPr fontId="1"/>
  </si>
  <si>
    <t>無効</t>
    <rPh sb="0" eb="2">
      <t>ムコウ</t>
    </rPh>
    <phoneticPr fontId="1"/>
  </si>
  <si>
    <t>非回収</t>
    <rPh sb="0" eb="1">
      <t>ヒ</t>
    </rPh>
    <rPh sb="1" eb="3">
      <t>カイシュウ</t>
    </rPh>
    <phoneticPr fontId="1"/>
  </si>
  <si>
    <t>平均上下５％カット(％)</t>
    <rPh sb="0" eb="1">
      <t>ヒラ</t>
    </rPh>
    <rPh sb="1" eb="2">
      <t>タモツ</t>
    </rPh>
    <rPh sb="2" eb="4">
      <t>ジョウゲ</t>
    </rPh>
    <phoneticPr fontId="1"/>
  </si>
  <si>
    <t>13㎡未満</t>
    <rPh sb="3" eb="5">
      <t>ミマン</t>
    </rPh>
    <phoneticPr fontId="1"/>
  </si>
  <si>
    <t>問５(1) ①定員規模別回収率</t>
    <rPh sb="0" eb="1">
      <t>トイ</t>
    </rPh>
    <rPh sb="7" eb="9">
      <t>テイイン</t>
    </rPh>
    <rPh sb="9" eb="12">
      <t>キボベツ</t>
    </rPh>
    <rPh sb="12" eb="15">
      <t>カイシュウリツ</t>
    </rPh>
    <phoneticPr fontId="1"/>
  </si>
  <si>
    <t>上下５％カット平均(％)</t>
    <rPh sb="0" eb="2">
      <t>ジョウゲ</t>
    </rPh>
    <rPh sb="7" eb="9">
      <t>ヘイキン</t>
    </rPh>
    <phoneticPr fontId="1"/>
  </si>
  <si>
    <t>10～19室</t>
    <rPh sb="5" eb="6">
      <t>シツ</t>
    </rPh>
    <phoneticPr fontId="1"/>
  </si>
  <si>
    <t>20～29室</t>
    <rPh sb="5" eb="6">
      <t>シツ</t>
    </rPh>
    <phoneticPr fontId="1"/>
  </si>
  <si>
    <t>30～39室</t>
    <rPh sb="5" eb="6">
      <t>シツ</t>
    </rPh>
    <phoneticPr fontId="1"/>
  </si>
  <si>
    <t>40～49室</t>
    <rPh sb="5" eb="6">
      <t>シツ</t>
    </rPh>
    <phoneticPr fontId="1"/>
  </si>
  <si>
    <t>50～59室</t>
    <rPh sb="5" eb="6">
      <t>シツ</t>
    </rPh>
    <phoneticPr fontId="1"/>
  </si>
  <si>
    <t>60～79室</t>
    <rPh sb="5" eb="6">
      <t>シツ</t>
    </rPh>
    <phoneticPr fontId="1"/>
  </si>
  <si>
    <t>80～99室</t>
    <rPh sb="5" eb="6">
      <t>シツ</t>
    </rPh>
    <phoneticPr fontId="1"/>
  </si>
  <si>
    <t>上下５％カット平均(円)</t>
    <rPh sb="0" eb="2">
      <t>ジョウゲ</t>
    </rPh>
    <rPh sb="7" eb="8">
      <t>ヒラ</t>
    </rPh>
    <rPh sb="8" eb="9">
      <t>タモツ</t>
    </rPh>
    <rPh sb="10" eb="11">
      <t>エン</t>
    </rPh>
    <phoneticPr fontId="1"/>
  </si>
  <si>
    <t>上下５％カット平均(％)</t>
    <rPh sb="0" eb="2">
      <t>ジョウゲ</t>
    </rPh>
    <rPh sb="7" eb="8">
      <t>ヒラ</t>
    </rPh>
    <rPh sb="8" eb="9">
      <t>タモツ</t>
    </rPh>
    <phoneticPr fontId="1"/>
  </si>
  <si>
    <t>*1：施設ごとに算出した平均要介護度の平均値</t>
    <rPh sb="3" eb="5">
      <t>シセツ</t>
    </rPh>
    <rPh sb="8" eb="10">
      <t>サンシュツ</t>
    </rPh>
    <rPh sb="12" eb="14">
      <t>ヘイキン</t>
    </rPh>
    <rPh sb="14" eb="18">
      <t>ヨウカイゴド</t>
    </rPh>
    <rPh sb="19" eb="22">
      <t>ヘイキンチ</t>
    </rPh>
    <phoneticPr fontId="1"/>
  </si>
  <si>
    <t>*2：対象施設の全入居者の要介護度分布（人数積み上げ）から作成した平均値</t>
    <rPh sb="3" eb="5">
      <t>タイショウ</t>
    </rPh>
    <rPh sb="5" eb="7">
      <t>シセツ</t>
    </rPh>
    <rPh sb="8" eb="9">
      <t>ゼン</t>
    </rPh>
    <rPh sb="9" eb="12">
      <t>ニュウキョシャ</t>
    </rPh>
    <rPh sb="13" eb="17">
      <t>ヨウカイゴド</t>
    </rPh>
    <rPh sb="17" eb="19">
      <t>ブンプ</t>
    </rPh>
    <rPh sb="20" eb="22">
      <t>ニンズウ</t>
    </rPh>
    <rPh sb="22" eb="23">
      <t>ツ</t>
    </rPh>
    <rPh sb="24" eb="25">
      <t>ア</t>
    </rPh>
    <rPh sb="29" eb="31">
      <t>サクセイ</t>
    </rPh>
    <rPh sb="33" eb="36">
      <t>ヘイキンチ</t>
    </rPh>
    <phoneticPr fontId="1"/>
  </si>
  <si>
    <t>－</t>
    <phoneticPr fontId="1"/>
  </si>
  <si>
    <t>看取りを行った</t>
    <rPh sb="0" eb="2">
      <t>ミト</t>
    </rPh>
    <rPh sb="4" eb="5">
      <t>オコナ</t>
    </rPh>
    <phoneticPr fontId="1"/>
  </si>
  <si>
    <t>看取りを行っていない</t>
    <rPh sb="0" eb="2">
      <t>ミト</t>
    </rPh>
    <rPh sb="4" eb="5">
      <t>オコナ</t>
    </rPh>
    <phoneticPr fontId="1"/>
  </si>
  <si>
    <t>2015年以降</t>
    <rPh sb="4" eb="5">
      <t>ネン</t>
    </rPh>
    <rPh sb="5" eb="7">
      <t>イコウ</t>
    </rPh>
    <phoneticPr fontId="1"/>
  </si>
  <si>
    <t>問２(2) 入居時要件</t>
    <rPh sb="0" eb="1">
      <t>トイ</t>
    </rPh>
    <rPh sb="6" eb="8">
      <t>ニュウキョ</t>
    </rPh>
    <rPh sb="8" eb="9">
      <t>ジ</t>
    </rPh>
    <rPh sb="9" eb="11">
      <t>ヨウケン</t>
    </rPh>
    <phoneticPr fontId="1"/>
  </si>
  <si>
    <t>問２(4) 建物の新築・改修の別</t>
    <rPh sb="0" eb="1">
      <t>トイ</t>
    </rPh>
    <rPh sb="6" eb="8">
      <t>タテモノ</t>
    </rPh>
    <rPh sb="9" eb="11">
      <t>シンチク</t>
    </rPh>
    <rPh sb="12" eb="14">
      <t>カイシュウ</t>
    </rPh>
    <rPh sb="15" eb="16">
      <t>ベツ</t>
    </rPh>
    <phoneticPr fontId="1"/>
  </si>
  <si>
    <t>問２(6)②　入居している居室（住戸）数</t>
    <rPh sb="0" eb="1">
      <t>トイ</t>
    </rPh>
    <rPh sb="7" eb="9">
      <t>ニュウキョ</t>
    </rPh>
    <rPh sb="13" eb="15">
      <t>キョシツ</t>
    </rPh>
    <rPh sb="16" eb="18">
      <t>ジュウコ</t>
    </rPh>
    <rPh sb="19" eb="20">
      <t>スウ</t>
    </rPh>
    <phoneticPr fontId="1"/>
  </si>
  <si>
    <t>問２(5)①　総居室（住戸）数</t>
    <rPh sb="0" eb="1">
      <t>トイ</t>
    </rPh>
    <rPh sb="7" eb="8">
      <t>ソウ</t>
    </rPh>
    <rPh sb="8" eb="10">
      <t>キョシツ</t>
    </rPh>
    <rPh sb="11" eb="13">
      <t>ジュウコ</t>
    </rPh>
    <rPh sb="14" eb="15">
      <t>スウ</t>
    </rPh>
    <phoneticPr fontId="1"/>
  </si>
  <si>
    <t>問２(5)①②　入居居室率</t>
    <rPh sb="0" eb="1">
      <t>トイ</t>
    </rPh>
    <rPh sb="8" eb="10">
      <t>ニュウキョ</t>
    </rPh>
    <rPh sb="10" eb="12">
      <t>キョシツ</t>
    </rPh>
    <rPh sb="12" eb="13">
      <t>リツ</t>
    </rPh>
    <phoneticPr fontId="1"/>
  </si>
  <si>
    <t>問２(6) 建物出入口のカギの管理</t>
    <rPh sb="0" eb="1">
      <t>トイ</t>
    </rPh>
    <rPh sb="6" eb="8">
      <t>タテモノ</t>
    </rPh>
    <rPh sb="8" eb="11">
      <t>デイリグチ</t>
    </rPh>
    <rPh sb="15" eb="17">
      <t>カンリ</t>
    </rPh>
    <phoneticPr fontId="1"/>
  </si>
  <si>
    <t>問３ 併設・隣接事業所の状況　①併設・隣接状況</t>
    <rPh sb="3" eb="5">
      <t>ヘイセツ</t>
    </rPh>
    <rPh sb="6" eb="8">
      <t>リンセツ</t>
    </rPh>
    <rPh sb="8" eb="11">
      <t>ジギョウショ</t>
    </rPh>
    <rPh sb="12" eb="14">
      <t>ジョウキョウ</t>
    </rPh>
    <rPh sb="16" eb="18">
      <t>ヘイセツ</t>
    </rPh>
    <rPh sb="19" eb="21">
      <t>リンセツ</t>
    </rPh>
    <rPh sb="21" eb="23">
      <t>ジョウキョウ</t>
    </rPh>
    <phoneticPr fontId="1"/>
  </si>
  <si>
    <t>【問３①で「併設」または「隣接」と回答した施設のみ】</t>
    <rPh sb="6" eb="8">
      <t>ヘイセツ</t>
    </rPh>
    <rPh sb="13" eb="15">
      <t>リンセツ</t>
    </rPh>
    <rPh sb="17" eb="19">
      <t>カイトウ</t>
    </rPh>
    <rPh sb="21" eb="23">
      <t>シセツ</t>
    </rPh>
    <phoneticPr fontId="1"/>
  </si>
  <si>
    <t>問３ 併設・隣接事業所の状況　②併設・隣接事業所の運営主体との関係</t>
    <rPh sb="3" eb="5">
      <t>ヘイセツ</t>
    </rPh>
    <rPh sb="6" eb="8">
      <t>リンセツ</t>
    </rPh>
    <rPh sb="8" eb="11">
      <t>ジギョウショ</t>
    </rPh>
    <rPh sb="12" eb="14">
      <t>ジョウキョウ</t>
    </rPh>
    <rPh sb="16" eb="18">
      <t>ヘイセツ</t>
    </rPh>
    <rPh sb="19" eb="21">
      <t>リンセツ</t>
    </rPh>
    <rPh sb="21" eb="24">
      <t>ジギョウショ</t>
    </rPh>
    <rPh sb="25" eb="27">
      <t>ウンエイ</t>
    </rPh>
    <rPh sb="27" eb="29">
      <t>シュタイ</t>
    </rPh>
    <rPh sb="31" eb="33">
      <t>カンケイ</t>
    </rPh>
    <phoneticPr fontId="1"/>
  </si>
  <si>
    <t>問３ 併設・隣接事業所の状況　③入居者以外へのサービス提供</t>
    <rPh sb="3" eb="5">
      <t>ヘイセツ</t>
    </rPh>
    <rPh sb="6" eb="8">
      <t>リンセツ</t>
    </rPh>
    <rPh sb="8" eb="11">
      <t>ジギョウショ</t>
    </rPh>
    <rPh sb="12" eb="14">
      <t>ジョウキョウ</t>
    </rPh>
    <rPh sb="16" eb="19">
      <t>ニュウキョシャ</t>
    </rPh>
    <rPh sb="19" eb="21">
      <t>イガイ</t>
    </rPh>
    <rPh sb="27" eb="29">
      <t>テイキョウ</t>
    </rPh>
    <phoneticPr fontId="1"/>
  </si>
  <si>
    <t>問４(2)①　最多居室（住戸）面積</t>
    <rPh sb="7" eb="9">
      <t>サイタ</t>
    </rPh>
    <rPh sb="9" eb="11">
      <t>キョシツ</t>
    </rPh>
    <rPh sb="12" eb="14">
      <t>ジュウコ</t>
    </rPh>
    <rPh sb="15" eb="17">
      <t>メンセキ</t>
    </rPh>
    <phoneticPr fontId="1"/>
  </si>
  <si>
    <t>【問４(2)③dで０と回答した施設を除く】</t>
    <rPh sb="11" eb="13">
      <t>カイトウ</t>
    </rPh>
    <rPh sb="15" eb="17">
      <t>シセツ</t>
    </rPh>
    <rPh sb="18" eb="19">
      <t>ノゾ</t>
    </rPh>
    <phoneticPr fontId="1"/>
  </si>
  <si>
    <t>問４(2)②③利用料金総額月額換算　(問４(2)②a + b + c + d + e) + (問４(2)③b ÷問４(2)③d)</t>
    <rPh sb="7" eb="9">
      <t>リヨウ</t>
    </rPh>
    <rPh sb="9" eb="11">
      <t>リョウキン</t>
    </rPh>
    <rPh sb="11" eb="13">
      <t>ソウガク</t>
    </rPh>
    <rPh sb="13" eb="15">
      <t>ゲツガク</t>
    </rPh>
    <rPh sb="15" eb="17">
      <t>カンサン</t>
    </rPh>
    <phoneticPr fontId="1"/>
  </si>
  <si>
    <t>問４(2)②③（前払い金考慮後）家賃 問４(2)②a + (問４(2)③b ÷問４(2)③d)</t>
    <rPh sb="8" eb="10">
      <t>マエバラ</t>
    </rPh>
    <rPh sb="11" eb="12">
      <t>キン</t>
    </rPh>
    <rPh sb="12" eb="14">
      <t>コウリョ</t>
    </rPh>
    <rPh sb="14" eb="15">
      <t>ノチ</t>
    </rPh>
    <rPh sb="16" eb="18">
      <t>ヤチン</t>
    </rPh>
    <phoneticPr fontId="1"/>
  </si>
  <si>
    <t>問４(2)②月額利用料金－a 家賃相当額</t>
    <rPh sb="6" eb="8">
      <t>ゲツガク</t>
    </rPh>
    <rPh sb="8" eb="10">
      <t>リヨウ</t>
    </rPh>
    <rPh sb="10" eb="12">
      <t>リョウキン</t>
    </rPh>
    <rPh sb="15" eb="17">
      <t>ヤチン</t>
    </rPh>
    <rPh sb="17" eb="20">
      <t>ソウトウガク</t>
    </rPh>
    <phoneticPr fontId="1"/>
  </si>
  <si>
    <t>問４(2)②月額利用料金－b～e合計</t>
    <rPh sb="6" eb="8">
      <t>ゲツガク</t>
    </rPh>
    <rPh sb="8" eb="10">
      <t>リヨウ</t>
    </rPh>
    <rPh sb="10" eb="12">
      <t>リョウキン</t>
    </rPh>
    <rPh sb="16" eb="18">
      <t>ゴウケイ</t>
    </rPh>
    <phoneticPr fontId="1"/>
  </si>
  <si>
    <t>問４(2)②月額利用料金－b 共益費・管理費相当額（共用部分の維持管理等）</t>
    <rPh sb="6" eb="8">
      <t>ゲツガク</t>
    </rPh>
    <rPh sb="8" eb="10">
      <t>リヨウ</t>
    </rPh>
    <rPh sb="10" eb="12">
      <t>リョウキン</t>
    </rPh>
    <rPh sb="15" eb="18">
      <t>キョウエキヒ</t>
    </rPh>
    <rPh sb="19" eb="22">
      <t>カンリヒ</t>
    </rPh>
    <rPh sb="22" eb="25">
      <t>ソウトウガク</t>
    </rPh>
    <rPh sb="26" eb="28">
      <t>キョウヨウ</t>
    </rPh>
    <rPh sb="28" eb="30">
      <t>ブブン</t>
    </rPh>
    <rPh sb="31" eb="33">
      <t>イジ</t>
    </rPh>
    <rPh sb="33" eb="35">
      <t>カンリ</t>
    </rPh>
    <rPh sb="35" eb="36">
      <t>トウ</t>
    </rPh>
    <phoneticPr fontId="1"/>
  </si>
  <si>
    <t>問４(2)②月額利用料金－c 生活支援・介護サービス提供費用または基本サービス費相当額（介護保険自己負担を除く）</t>
    <rPh sb="6" eb="8">
      <t>ゲツガク</t>
    </rPh>
    <rPh sb="8" eb="10">
      <t>リヨウ</t>
    </rPh>
    <rPh sb="10" eb="12">
      <t>リョウキン</t>
    </rPh>
    <phoneticPr fontId="1"/>
  </si>
  <si>
    <t>問４(2)②月額利用料金－d 食費（３食を30日間提供した場合）</t>
    <rPh sb="6" eb="8">
      <t>ゲツガク</t>
    </rPh>
    <rPh sb="8" eb="10">
      <t>リヨウ</t>
    </rPh>
    <rPh sb="10" eb="12">
      <t>リョウキン</t>
    </rPh>
    <rPh sb="15" eb="17">
      <t>ショクヒ</t>
    </rPh>
    <rPh sb="19" eb="20">
      <t>ショク</t>
    </rPh>
    <rPh sb="23" eb="25">
      <t>カカン</t>
    </rPh>
    <rPh sb="25" eb="27">
      <t>テイキョウ</t>
    </rPh>
    <rPh sb="29" eb="31">
      <t>バアイ</t>
    </rPh>
    <phoneticPr fontId="1"/>
  </si>
  <si>
    <t>問４(2)②月額利用料金－e 光熱水費</t>
    <rPh sb="6" eb="8">
      <t>ゲツガク</t>
    </rPh>
    <rPh sb="8" eb="10">
      <t>リヨウ</t>
    </rPh>
    <rPh sb="10" eb="12">
      <t>リョウキン</t>
    </rPh>
    <rPh sb="15" eb="17">
      <t>コウネツ</t>
    </rPh>
    <rPh sb="17" eb="18">
      <t>ミズ</t>
    </rPh>
    <phoneticPr fontId="1"/>
  </si>
  <si>
    <t>問４(2)③入居時費用－a 敷金・保証金（預かり金）※原則全額返還されるもの</t>
    <rPh sb="6" eb="8">
      <t>ニュウキョ</t>
    </rPh>
    <rPh sb="8" eb="9">
      <t>トキ</t>
    </rPh>
    <rPh sb="9" eb="11">
      <t>ヒヨウ</t>
    </rPh>
    <rPh sb="14" eb="16">
      <t>シキキン</t>
    </rPh>
    <rPh sb="17" eb="20">
      <t>ホショウキン</t>
    </rPh>
    <rPh sb="21" eb="22">
      <t>アズ</t>
    </rPh>
    <rPh sb="24" eb="25">
      <t>キン</t>
    </rPh>
    <rPh sb="27" eb="29">
      <t>ゲンソク</t>
    </rPh>
    <rPh sb="29" eb="31">
      <t>ゼンガク</t>
    </rPh>
    <rPh sb="31" eb="33">
      <t>ヘンカン</t>
    </rPh>
    <phoneticPr fontId="1"/>
  </si>
  <si>
    <t>問４(2)③入居時費用－b 前払金</t>
    <rPh sb="6" eb="8">
      <t>ニュウキョ</t>
    </rPh>
    <rPh sb="8" eb="9">
      <t>トキ</t>
    </rPh>
    <rPh sb="9" eb="11">
      <t>ヒヨウ</t>
    </rPh>
    <rPh sb="14" eb="17">
      <t>マエバライキン</t>
    </rPh>
    <phoneticPr fontId="1"/>
  </si>
  <si>
    <t>問４(2)③入居時費用－b 前払金月額換算</t>
    <rPh sb="6" eb="8">
      <t>ニュウキョ</t>
    </rPh>
    <rPh sb="8" eb="9">
      <t>トキ</t>
    </rPh>
    <rPh sb="9" eb="11">
      <t>ヒヨウ</t>
    </rPh>
    <rPh sb="14" eb="17">
      <t>マエバライキン</t>
    </rPh>
    <rPh sb="17" eb="19">
      <t>ゲツガク</t>
    </rPh>
    <rPh sb="19" eb="21">
      <t>カンサン</t>
    </rPh>
    <phoneticPr fontId="1"/>
  </si>
  <si>
    <t>【問４(2)③b 前払金で「０」と回答した施設を除く】</t>
    <rPh sb="17" eb="19">
      <t>カイトウ</t>
    </rPh>
    <rPh sb="21" eb="23">
      <t>シセツ</t>
    </rPh>
    <rPh sb="24" eb="25">
      <t>ノゾ</t>
    </rPh>
    <phoneticPr fontId="1"/>
  </si>
  <si>
    <t>問４(2)③入居時費用－c 初期償却率（入居者に返還しない割合）</t>
    <rPh sb="6" eb="8">
      <t>ニュウキョ</t>
    </rPh>
    <rPh sb="8" eb="9">
      <t>トキ</t>
    </rPh>
    <rPh sb="9" eb="11">
      <t>ヒヨウ</t>
    </rPh>
    <rPh sb="14" eb="16">
      <t>ショキ</t>
    </rPh>
    <rPh sb="16" eb="19">
      <t>ショウキャクリツ</t>
    </rPh>
    <rPh sb="20" eb="23">
      <t>ニュウキョシャ</t>
    </rPh>
    <rPh sb="24" eb="26">
      <t>ヘンカン</t>
    </rPh>
    <rPh sb="29" eb="31">
      <t>ワリアイ</t>
    </rPh>
    <phoneticPr fontId="1"/>
  </si>
  <si>
    <t>問４(2)③入居時費用－d 償却期間</t>
    <rPh sb="6" eb="8">
      <t>ニュウキョ</t>
    </rPh>
    <rPh sb="8" eb="9">
      <t>トキ</t>
    </rPh>
    <rPh sb="9" eb="11">
      <t>ヒヨウ</t>
    </rPh>
    <rPh sb="14" eb="16">
      <t>ショウキャク</t>
    </rPh>
    <rPh sb="16" eb="18">
      <t>キカン</t>
    </rPh>
    <phoneticPr fontId="1"/>
  </si>
  <si>
    <t>問４(1) 選択可能な家賃等の支払方法（複数回答）</t>
    <rPh sb="6" eb="8">
      <t>センタク</t>
    </rPh>
    <rPh sb="8" eb="10">
      <t>カノウ</t>
    </rPh>
    <rPh sb="11" eb="13">
      <t>ヤチン</t>
    </rPh>
    <rPh sb="13" eb="14">
      <t>トウ</t>
    </rPh>
    <rPh sb="15" eb="17">
      <t>シハライ</t>
    </rPh>
    <rPh sb="17" eb="19">
      <t>ホウホウ</t>
    </rPh>
    <rPh sb="20" eb="22">
      <t>フクスウ</t>
    </rPh>
    <rPh sb="22" eb="24">
      <t>カイトウ</t>
    </rPh>
    <phoneticPr fontId="1"/>
  </si>
  <si>
    <t>問５(2) 入居者の平均年齢</t>
    <rPh sb="0" eb="1">
      <t>トイ</t>
    </rPh>
    <rPh sb="6" eb="9">
      <t>ニュウキョシャ</t>
    </rPh>
    <rPh sb="10" eb="12">
      <t>ヘイキン</t>
    </rPh>
    <rPh sb="12" eb="14">
      <t>ネンレイ</t>
    </rPh>
    <phoneticPr fontId="1"/>
  </si>
  <si>
    <t>問５(3) 要介護度別入居者数（人数積み上げ）</t>
    <rPh sb="0" eb="1">
      <t>トイ</t>
    </rPh>
    <rPh sb="6" eb="9">
      <t>ヨウカイゴ</t>
    </rPh>
    <rPh sb="9" eb="10">
      <t>ド</t>
    </rPh>
    <rPh sb="10" eb="11">
      <t>ベツ</t>
    </rPh>
    <rPh sb="11" eb="14">
      <t>ニュウキョシャ</t>
    </rPh>
    <rPh sb="14" eb="15">
      <t>カズ</t>
    </rPh>
    <rPh sb="16" eb="18">
      <t>ニンズウ</t>
    </rPh>
    <rPh sb="18" eb="19">
      <t>ツ</t>
    </rPh>
    <rPh sb="20" eb="21">
      <t>ア</t>
    </rPh>
    <phoneticPr fontId="1"/>
  </si>
  <si>
    <t>問５(3) 平均要介護度（自立を含む）</t>
    <rPh sb="0" eb="1">
      <t>トイ</t>
    </rPh>
    <rPh sb="6" eb="8">
      <t>ヘイキン</t>
    </rPh>
    <rPh sb="8" eb="12">
      <t>ヨウカイゴド</t>
    </rPh>
    <phoneticPr fontId="1"/>
  </si>
  <si>
    <t>問５(3) 平均要介護度（自立を含まない）</t>
    <rPh sb="0" eb="1">
      <t>トイ</t>
    </rPh>
    <rPh sb="6" eb="8">
      <t>ヘイキン</t>
    </rPh>
    <rPh sb="8" eb="12">
      <t>ヨウカイゴド</t>
    </rPh>
    <phoneticPr fontId="1"/>
  </si>
  <si>
    <t>問５(3) 要支援・要介護者の割合（要支援１～２、要介護１～５の入居者数合計 ÷ 入居者総数）</t>
    <rPh sb="0" eb="1">
      <t>トイ</t>
    </rPh>
    <rPh sb="6" eb="9">
      <t>ヨウシエン</t>
    </rPh>
    <rPh sb="10" eb="11">
      <t>ヨウ</t>
    </rPh>
    <rPh sb="11" eb="14">
      <t>カイゴシャ</t>
    </rPh>
    <rPh sb="15" eb="17">
      <t>ワリアイ</t>
    </rPh>
    <rPh sb="18" eb="21">
      <t>ヨウシエン</t>
    </rPh>
    <rPh sb="25" eb="28">
      <t>ヨウカイゴ</t>
    </rPh>
    <rPh sb="32" eb="35">
      <t>ニュウキョシャ</t>
    </rPh>
    <rPh sb="35" eb="36">
      <t>スウ</t>
    </rPh>
    <rPh sb="36" eb="38">
      <t>ゴウケイ</t>
    </rPh>
    <rPh sb="41" eb="44">
      <t>ニュウキョシャ</t>
    </rPh>
    <rPh sb="44" eb="46">
      <t>ソウスウ</t>
    </rPh>
    <phoneticPr fontId="1"/>
  </si>
  <si>
    <t>問５(3)　要介護度３以上の入居者総数に対する割合</t>
    <rPh sb="0" eb="1">
      <t>トイ</t>
    </rPh>
    <rPh sb="6" eb="9">
      <t>ヨウカイゴ</t>
    </rPh>
    <rPh sb="9" eb="10">
      <t>ド</t>
    </rPh>
    <rPh sb="11" eb="13">
      <t>イジョウ</t>
    </rPh>
    <rPh sb="14" eb="17">
      <t>ニュウキョシャ</t>
    </rPh>
    <rPh sb="17" eb="18">
      <t>ソウ</t>
    </rPh>
    <rPh sb="18" eb="19">
      <t>カズ</t>
    </rPh>
    <rPh sb="20" eb="21">
      <t>タイ</t>
    </rPh>
    <rPh sb="23" eb="25">
      <t>ワリアイ</t>
    </rPh>
    <phoneticPr fontId="1"/>
  </si>
  <si>
    <t>問５(4) 認知症の程度別入居者数（人数積み上げ）</t>
    <rPh sb="0" eb="1">
      <t>トイ</t>
    </rPh>
    <rPh sb="6" eb="9">
      <t>ニンチショウ</t>
    </rPh>
    <rPh sb="10" eb="12">
      <t>テイド</t>
    </rPh>
    <rPh sb="12" eb="13">
      <t>ベツ</t>
    </rPh>
    <rPh sb="13" eb="16">
      <t>ニュウキョシャ</t>
    </rPh>
    <rPh sb="16" eb="17">
      <t>スウ</t>
    </rPh>
    <rPh sb="18" eb="20">
      <t>ニンズウ</t>
    </rPh>
    <rPh sb="20" eb="21">
      <t>ツ</t>
    </rPh>
    <rPh sb="22" eb="23">
      <t>ア</t>
    </rPh>
    <phoneticPr fontId="1"/>
  </si>
  <si>
    <t>問５(4) 重度認知症（Ⅲ～Ｍ）者の割合</t>
    <rPh sb="0" eb="1">
      <t>トイ</t>
    </rPh>
    <rPh sb="6" eb="8">
      <t>ジュウド</t>
    </rPh>
    <rPh sb="8" eb="11">
      <t>ニンチショウ</t>
    </rPh>
    <rPh sb="16" eb="17">
      <t>シャ</t>
    </rPh>
    <rPh sb="18" eb="20">
      <t>ワリアイ</t>
    </rPh>
    <phoneticPr fontId="1"/>
  </si>
  <si>
    <t>問５(5)　医療処置を有する入居者数</t>
    <rPh sb="0" eb="1">
      <t>トイ</t>
    </rPh>
    <rPh sb="6" eb="8">
      <t>イリョウ</t>
    </rPh>
    <rPh sb="8" eb="10">
      <t>ショチ</t>
    </rPh>
    <rPh sb="11" eb="12">
      <t>ユウ</t>
    </rPh>
    <rPh sb="14" eb="17">
      <t>ニュウキョシャ</t>
    </rPh>
    <rPh sb="17" eb="18">
      <t>スウ</t>
    </rPh>
    <phoneticPr fontId="1"/>
  </si>
  <si>
    <t>カテーテル</t>
  </si>
  <si>
    <t>レスピレータ</t>
  </si>
  <si>
    <t>「胃ろう・腸ろうの管理」「経鼻経管栄養の管理」「たんの吸引」のいずれかを要する実人数</t>
    <rPh sb="1" eb="2">
      <t>イ</t>
    </rPh>
    <rPh sb="5" eb="6">
      <t>チョウ</t>
    </rPh>
    <rPh sb="9" eb="11">
      <t>カンリ</t>
    </rPh>
    <rPh sb="13" eb="15">
      <t>ケイビ</t>
    </rPh>
    <rPh sb="15" eb="17">
      <t>ケイカン</t>
    </rPh>
    <rPh sb="17" eb="19">
      <t>エイヨウ</t>
    </rPh>
    <rPh sb="20" eb="22">
      <t>カンリ</t>
    </rPh>
    <rPh sb="27" eb="29">
      <t>キュウイン</t>
    </rPh>
    <rPh sb="36" eb="37">
      <t>ヨウ</t>
    </rPh>
    <rPh sb="39" eb="40">
      <t>ジツ</t>
    </rPh>
    <rPh sb="40" eb="42">
      <t>ニンズウ</t>
    </rPh>
    <phoneticPr fontId="1"/>
  </si>
  <si>
    <t>酸素療法</t>
    <rPh sb="0" eb="2">
      <t>サンソ</t>
    </rPh>
    <rPh sb="2" eb="4">
      <t>リョウホウ</t>
    </rPh>
    <phoneticPr fontId="1"/>
  </si>
  <si>
    <t>インスリンの注射</t>
    <rPh sb="6" eb="8">
      <t>チュウシャ</t>
    </rPh>
    <phoneticPr fontId="1"/>
  </si>
  <si>
    <t>０％</t>
    <phoneticPr fontId="1"/>
  </si>
  <si>
    <t>問５(7) 生活保護を受給している入居者数</t>
    <rPh sb="0" eb="1">
      <t>トイ</t>
    </rPh>
    <rPh sb="6" eb="8">
      <t>セイカツ</t>
    </rPh>
    <rPh sb="8" eb="10">
      <t>ホゴ</t>
    </rPh>
    <rPh sb="11" eb="13">
      <t>ジュキュウ</t>
    </rPh>
    <rPh sb="17" eb="20">
      <t>ニュウキョシャ</t>
    </rPh>
    <rPh sb="20" eb="21">
      <t>スウ</t>
    </rPh>
    <phoneticPr fontId="1"/>
  </si>
  <si>
    <t>問５(7) 入居者総数に対する生活保護を受給している入居者の割合</t>
    <rPh sb="0" eb="1">
      <t>トイ</t>
    </rPh>
    <rPh sb="6" eb="9">
      <t>ニュウキョシャ</t>
    </rPh>
    <rPh sb="9" eb="11">
      <t>ソウスウ</t>
    </rPh>
    <rPh sb="12" eb="13">
      <t>タイ</t>
    </rPh>
    <rPh sb="15" eb="17">
      <t>セイカツ</t>
    </rPh>
    <rPh sb="17" eb="19">
      <t>ホゴ</t>
    </rPh>
    <rPh sb="20" eb="22">
      <t>ジュキュウ</t>
    </rPh>
    <rPh sb="26" eb="29">
      <t>ニュウキョシャ</t>
    </rPh>
    <rPh sb="30" eb="32">
      <t>ワリアイ</t>
    </rPh>
    <phoneticPr fontId="1"/>
  </si>
  <si>
    <t>Ⅳ　入退去の状況</t>
    <rPh sb="2" eb="5">
      <t>ニュウタイキョ</t>
    </rPh>
    <rPh sb="6" eb="8">
      <t>ジョウキョウ</t>
    </rPh>
    <phoneticPr fontId="1"/>
  </si>
  <si>
    <t>うち、状態像がよくなったことによる在宅復帰</t>
    <rPh sb="3" eb="5">
      <t>ジョウタイ</t>
    </rPh>
    <rPh sb="5" eb="6">
      <t>ゾウ</t>
    </rPh>
    <rPh sb="17" eb="19">
      <t>ザイタク</t>
    </rPh>
    <rPh sb="19" eb="21">
      <t>フッキ</t>
    </rPh>
    <phoneticPr fontId="1"/>
  </si>
  <si>
    <t>問７　新規入居者の入居時の要介護度（人数積み上げ）</t>
    <rPh sb="0" eb="1">
      <t>トイ</t>
    </rPh>
    <rPh sb="3" eb="5">
      <t>シンキ</t>
    </rPh>
    <rPh sb="5" eb="8">
      <t>ニュウキョシャ</t>
    </rPh>
    <rPh sb="9" eb="12">
      <t>ニュウキョジ</t>
    </rPh>
    <rPh sb="13" eb="17">
      <t>ヨウカイゴド</t>
    </rPh>
    <rPh sb="18" eb="20">
      <t>ニンズウ</t>
    </rPh>
    <rPh sb="20" eb="21">
      <t>ツ</t>
    </rPh>
    <rPh sb="22" eb="23">
      <t>ア</t>
    </rPh>
    <phoneticPr fontId="1"/>
  </si>
  <si>
    <t>自立・認定なし</t>
    <rPh sb="0" eb="2">
      <t>ジリツ</t>
    </rPh>
    <rPh sb="3" eb="5">
      <t>ニンテイ</t>
    </rPh>
    <phoneticPr fontId="1"/>
  </si>
  <si>
    <t>問８(1) 入居待ちの有無</t>
    <rPh sb="6" eb="8">
      <t>ニュウキョ</t>
    </rPh>
    <rPh sb="8" eb="9">
      <t>マ</t>
    </rPh>
    <rPh sb="11" eb="13">
      <t>ウム</t>
    </rPh>
    <phoneticPr fontId="1"/>
  </si>
  <si>
    <t>入居待ちはない</t>
    <rPh sb="0" eb="2">
      <t>ニュウキョ</t>
    </rPh>
    <rPh sb="2" eb="3">
      <t>マ</t>
    </rPh>
    <phoneticPr fontId="1"/>
  </si>
  <si>
    <t>入居待ちがある</t>
    <rPh sb="0" eb="2">
      <t>ニュウキョ</t>
    </rPh>
    <rPh sb="2" eb="3">
      <t>マ</t>
    </rPh>
    <phoneticPr fontId="1"/>
  </si>
  <si>
    <t>問８(2) 入居待ち人数</t>
    <rPh sb="6" eb="8">
      <t>ニュウキョ</t>
    </rPh>
    <rPh sb="8" eb="9">
      <t>マ</t>
    </rPh>
    <rPh sb="10" eb="12">
      <t>ニンズウ</t>
    </rPh>
    <phoneticPr fontId="1"/>
  </si>
  <si>
    <t>【問８(1)で「入居待ちがある」と回答した施設のみ】</t>
    <rPh sb="1" eb="2">
      <t>トイ</t>
    </rPh>
    <rPh sb="8" eb="10">
      <t>ニュウキョ</t>
    </rPh>
    <rPh sb="10" eb="11">
      <t>マ</t>
    </rPh>
    <rPh sb="17" eb="19">
      <t>カイトウ</t>
    </rPh>
    <rPh sb="21" eb="23">
      <t>シセツ</t>
    </rPh>
    <phoneticPr fontId="1"/>
  </si>
  <si>
    <t>４～５人</t>
    <rPh sb="3" eb="4">
      <t>ヒト</t>
    </rPh>
    <phoneticPr fontId="1"/>
  </si>
  <si>
    <t>６～10人</t>
    <rPh sb="4" eb="5">
      <t>ヒト</t>
    </rPh>
    <phoneticPr fontId="1"/>
  </si>
  <si>
    <t>10～19人</t>
    <rPh sb="5" eb="6">
      <t>ニン</t>
    </rPh>
    <phoneticPr fontId="1"/>
  </si>
  <si>
    <t>問９①　死亡による契約終了の場合の逝去した人数（人数積み上げ）</t>
    <rPh sb="0" eb="1">
      <t>トイ</t>
    </rPh>
    <rPh sb="4" eb="6">
      <t>シボウ</t>
    </rPh>
    <rPh sb="9" eb="11">
      <t>ケイヤク</t>
    </rPh>
    <rPh sb="11" eb="13">
      <t>シュウリョウ</t>
    </rPh>
    <rPh sb="14" eb="16">
      <t>バアイ</t>
    </rPh>
    <rPh sb="17" eb="19">
      <t>セイキョ</t>
    </rPh>
    <rPh sb="21" eb="23">
      <t>ニンズウ</t>
    </rPh>
    <rPh sb="24" eb="26">
      <t>ニンズウ</t>
    </rPh>
    <rPh sb="26" eb="27">
      <t>ツ</t>
    </rPh>
    <rPh sb="28" eb="29">
      <t>ア</t>
    </rPh>
    <phoneticPr fontId="1"/>
  </si>
  <si>
    <t>問９②　死亡による契約終了の場合の逝去した人数のうち看取り（人数積み上げ）</t>
    <rPh sb="0" eb="1">
      <t>トイ</t>
    </rPh>
    <rPh sb="4" eb="6">
      <t>シボウ</t>
    </rPh>
    <rPh sb="9" eb="11">
      <t>ケイヤク</t>
    </rPh>
    <rPh sb="11" eb="13">
      <t>シュウリョウ</t>
    </rPh>
    <rPh sb="14" eb="16">
      <t>バアイ</t>
    </rPh>
    <rPh sb="17" eb="19">
      <t>セイキョ</t>
    </rPh>
    <rPh sb="21" eb="23">
      <t>ニンズウ</t>
    </rPh>
    <rPh sb="26" eb="28">
      <t>ミト</t>
    </rPh>
    <rPh sb="30" eb="32">
      <t>ニンズウ</t>
    </rPh>
    <rPh sb="32" eb="33">
      <t>ツ</t>
    </rPh>
    <rPh sb="34" eb="35">
      <t>ア</t>
    </rPh>
    <phoneticPr fontId="1"/>
  </si>
  <si>
    <t>問９③　死亡による契約終了の場合の逝去した人数のうち看取り加算算定（人数積み上げ）</t>
    <rPh sb="0" eb="1">
      <t>トイ</t>
    </rPh>
    <rPh sb="4" eb="6">
      <t>シボウ</t>
    </rPh>
    <rPh sb="9" eb="11">
      <t>ケイヤク</t>
    </rPh>
    <rPh sb="11" eb="13">
      <t>シュウリョウ</t>
    </rPh>
    <rPh sb="14" eb="16">
      <t>バアイ</t>
    </rPh>
    <rPh sb="17" eb="19">
      <t>セイキョ</t>
    </rPh>
    <rPh sb="21" eb="23">
      <t>ニンズウ</t>
    </rPh>
    <rPh sb="26" eb="28">
      <t>ミト</t>
    </rPh>
    <rPh sb="29" eb="31">
      <t>カサン</t>
    </rPh>
    <rPh sb="31" eb="33">
      <t>サンテイ</t>
    </rPh>
    <rPh sb="34" eb="36">
      <t>ニンズウ</t>
    </rPh>
    <rPh sb="36" eb="37">
      <t>ツ</t>
    </rPh>
    <rPh sb="38" eb="39">
      <t>ア</t>
    </rPh>
    <phoneticPr fontId="1"/>
  </si>
  <si>
    <t>問９ 死亡による契約終了の場合の逝去した人数－場所別 逝去人数に占める看取りの割合</t>
    <rPh sb="0" eb="1">
      <t>トイ</t>
    </rPh>
    <rPh sb="3" eb="5">
      <t>シボウ</t>
    </rPh>
    <rPh sb="8" eb="10">
      <t>ケイヤク</t>
    </rPh>
    <rPh sb="10" eb="12">
      <t>シュウリョウ</t>
    </rPh>
    <rPh sb="13" eb="15">
      <t>バアイ</t>
    </rPh>
    <rPh sb="16" eb="18">
      <t>セイキョ</t>
    </rPh>
    <rPh sb="20" eb="22">
      <t>ニンズウ</t>
    </rPh>
    <phoneticPr fontId="1"/>
  </si>
  <si>
    <t>Ⅴ　施設における職員体制等</t>
    <rPh sb="2" eb="4">
      <t>シセツ</t>
    </rPh>
    <rPh sb="8" eb="10">
      <t>ショクイン</t>
    </rPh>
    <rPh sb="10" eb="12">
      <t>タイセイ</t>
    </rPh>
    <rPh sb="12" eb="13">
      <t>トウ</t>
    </rPh>
    <phoneticPr fontId="1"/>
  </si>
  <si>
    <t>問10(1) 日中の職員数－兼務を含む職員数</t>
    <rPh sb="7" eb="9">
      <t>ニッチュウ</t>
    </rPh>
    <rPh sb="10" eb="12">
      <t>ショクイン</t>
    </rPh>
    <rPh sb="12" eb="13">
      <t>スウ</t>
    </rPh>
    <rPh sb="14" eb="16">
      <t>ケンム</t>
    </rPh>
    <rPh sb="17" eb="18">
      <t>フク</t>
    </rPh>
    <rPh sb="19" eb="21">
      <t>ショクイン</t>
    </rPh>
    <rPh sb="21" eb="22">
      <t>スウ</t>
    </rPh>
    <phoneticPr fontId="1"/>
  </si>
  <si>
    <t>問10(1) 日中の職員数－うち他事業所との兼務者の数</t>
    <rPh sb="7" eb="9">
      <t>ニッチュウ</t>
    </rPh>
    <rPh sb="10" eb="12">
      <t>ショクイン</t>
    </rPh>
    <rPh sb="12" eb="13">
      <t>スウ</t>
    </rPh>
    <rPh sb="16" eb="17">
      <t>ホカ</t>
    </rPh>
    <rPh sb="17" eb="20">
      <t>ジギョウショ</t>
    </rPh>
    <rPh sb="22" eb="24">
      <t>ケンム</t>
    </rPh>
    <rPh sb="24" eb="25">
      <t>シャ</t>
    </rPh>
    <rPh sb="26" eb="27">
      <t>スウ</t>
    </rPh>
    <phoneticPr fontId="1"/>
  </si>
  <si>
    <t>【問10(1)兼務を含む日中の職員数で「０」と回答した施設を除く】</t>
    <rPh sb="7" eb="9">
      <t>ケンム</t>
    </rPh>
    <rPh sb="10" eb="11">
      <t>フク</t>
    </rPh>
    <rPh sb="12" eb="14">
      <t>ニッチュウ</t>
    </rPh>
    <rPh sb="15" eb="18">
      <t>ショクインスウ</t>
    </rPh>
    <rPh sb="23" eb="25">
      <t>カイトウ</t>
    </rPh>
    <rPh sb="27" eb="29">
      <t>シセツ</t>
    </rPh>
    <rPh sb="30" eb="31">
      <t>ノゾ</t>
    </rPh>
    <phoneticPr fontId="1"/>
  </si>
  <si>
    <t>問10(1) 日中の職員数に占める兼務者の割合</t>
    <rPh sb="7" eb="9">
      <t>ニッチュウ</t>
    </rPh>
    <rPh sb="10" eb="12">
      <t>ショクイン</t>
    </rPh>
    <rPh sb="12" eb="13">
      <t>スウ</t>
    </rPh>
    <rPh sb="14" eb="15">
      <t>シ</t>
    </rPh>
    <rPh sb="17" eb="19">
      <t>ケンム</t>
    </rPh>
    <rPh sb="19" eb="20">
      <t>シャ</t>
    </rPh>
    <rPh sb="21" eb="23">
      <t>ワリアイ</t>
    </rPh>
    <phoneticPr fontId="1"/>
  </si>
  <si>
    <t>問10(2) 夜間の職員数－夜勤＋宿直</t>
    <rPh sb="7" eb="9">
      <t>ヤカン</t>
    </rPh>
    <rPh sb="10" eb="12">
      <t>ショクイン</t>
    </rPh>
    <rPh sb="12" eb="13">
      <t>スウ</t>
    </rPh>
    <rPh sb="14" eb="16">
      <t>ヤキン</t>
    </rPh>
    <rPh sb="17" eb="19">
      <t>シュクチョク</t>
    </rPh>
    <phoneticPr fontId="1"/>
  </si>
  <si>
    <t>問10(2) 夜間の職員数－夜勤</t>
    <rPh sb="7" eb="9">
      <t>ヤカン</t>
    </rPh>
    <rPh sb="10" eb="12">
      <t>ショクイン</t>
    </rPh>
    <rPh sb="12" eb="13">
      <t>スウ</t>
    </rPh>
    <rPh sb="14" eb="16">
      <t>ヤキン</t>
    </rPh>
    <phoneticPr fontId="1"/>
  </si>
  <si>
    <t>問10(2) 夜間の職員数－宿直</t>
    <rPh sb="7" eb="9">
      <t>ヤカン</t>
    </rPh>
    <rPh sb="10" eb="12">
      <t>ショクイン</t>
    </rPh>
    <rPh sb="12" eb="13">
      <t>スウ</t>
    </rPh>
    <rPh sb="14" eb="16">
      <t>シュクチョク</t>
    </rPh>
    <phoneticPr fontId="1"/>
  </si>
  <si>
    <t>【問10(2) 夜勤・宿直ともに「０」と回答した施設を除く】</t>
    <rPh sb="8" eb="10">
      <t>ヤキン</t>
    </rPh>
    <rPh sb="11" eb="13">
      <t>シュクチョク</t>
    </rPh>
    <rPh sb="20" eb="22">
      <t>カイトウ</t>
    </rPh>
    <rPh sb="24" eb="26">
      <t>シセツ</t>
    </rPh>
    <rPh sb="27" eb="28">
      <t>ノゾ</t>
    </rPh>
    <phoneticPr fontId="1"/>
  </si>
  <si>
    <t>問10(2) 夜間の職員数（夜勤＋宿直）にしめる宿直の割合</t>
    <rPh sb="7" eb="9">
      <t>ヤカン</t>
    </rPh>
    <rPh sb="10" eb="13">
      <t>ショクインスウ</t>
    </rPh>
    <rPh sb="14" eb="16">
      <t>ヤキン</t>
    </rPh>
    <rPh sb="17" eb="19">
      <t>シュクチョク</t>
    </rPh>
    <rPh sb="24" eb="26">
      <t>シュクチョク</t>
    </rPh>
    <rPh sb="27" eb="29">
      <t>ワリアイ</t>
    </rPh>
    <phoneticPr fontId="1"/>
  </si>
  <si>
    <t>問10(3) 夜間の看護体制</t>
    <rPh sb="7" eb="9">
      <t>ヤカン</t>
    </rPh>
    <rPh sb="10" eb="12">
      <t>カンゴ</t>
    </rPh>
    <rPh sb="12" eb="14">
      <t>タイセイ</t>
    </rPh>
    <phoneticPr fontId="1"/>
  </si>
  <si>
    <r>
      <t>通常、施設の看護職員</t>
    </r>
    <r>
      <rPr>
        <sz val="8"/>
        <rFont val="ＭＳ Ｐ明朝"/>
        <family val="1"/>
        <charset val="128"/>
      </rPr>
      <t>（併設事業所と兼務の場合を含む）</t>
    </r>
    <r>
      <rPr>
        <sz val="9"/>
        <rFont val="ＭＳ Ｐ明朝"/>
        <family val="1"/>
        <charset val="128"/>
      </rPr>
      <t>がオンコールで対応</t>
    </r>
    <rPh sb="0" eb="2">
      <t>ツウジョウ</t>
    </rPh>
    <rPh sb="3" eb="5">
      <t>シセツ</t>
    </rPh>
    <rPh sb="6" eb="8">
      <t>カンゴ</t>
    </rPh>
    <rPh sb="8" eb="10">
      <t>ショクイン</t>
    </rPh>
    <rPh sb="11" eb="13">
      <t>ヘイセツ</t>
    </rPh>
    <rPh sb="13" eb="16">
      <t>ジギョウショ</t>
    </rPh>
    <rPh sb="17" eb="19">
      <t>ケンム</t>
    </rPh>
    <rPh sb="20" eb="22">
      <t>バアイ</t>
    </rPh>
    <rPh sb="23" eb="24">
      <t>フク</t>
    </rPh>
    <rPh sb="33" eb="35">
      <t>タイオウ</t>
    </rPh>
    <phoneticPr fontId="1"/>
  </si>
  <si>
    <r>
      <t>常に夜勤または当直の看護職員</t>
    </r>
    <r>
      <rPr>
        <sz val="8"/>
        <rFont val="ＭＳ Ｐ明朝"/>
        <family val="1"/>
        <charset val="128"/>
      </rPr>
      <t>（併設事業所と兼務の場合を含む）</t>
    </r>
    <r>
      <rPr>
        <sz val="9"/>
        <rFont val="ＭＳ Ｐ明朝"/>
        <family val="1"/>
        <charset val="128"/>
      </rPr>
      <t>が対応</t>
    </r>
    <rPh sb="0" eb="1">
      <t>ツネ</t>
    </rPh>
    <rPh sb="2" eb="4">
      <t>ヤキン</t>
    </rPh>
    <rPh sb="7" eb="9">
      <t>トウチョク</t>
    </rPh>
    <rPh sb="10" eb="12">
      <t>カンゴ</t>
    </rPh>
    <rPh sb="12" eb="14">
      <t>ショクイン</t>
    </rPh>
    <rPh sb="15" eb="17">
      <t>ヘイセツ</t>
    </rPh>
    <rPh sb="17" eb="20">
      <t>ジギョウショ</t>
    </rPh>
    <rPh sb="21" eb="23">
      <t>ケンム</t>
    </rPh>
    <rPh sb="24" eb="26">
      <t>バアイ</t>
    </rPh>
    <rPh sb="27" eb="28">
      <t>フク</t>
    </rPh>
    <rPh sb="31" eb="33">
      <t>タイオウ</t>
    </rPh>
    <phoneticPr fontId="1"/>
  </si>
  <si>
    <t>訪問看護ステーション、医療機関と連携してオンコール体制をとっている</t>
    <rPh sb="0" eb="2">
      <t>ホウモン</t>
    </rPh>
    <rPh sb="2" eb="4">
      <t>カンゴ</t>
    </rPh>
    <rPh sb="11" eb="13">
      <t>イリョウ</t>
    </rPh>
    <rPh sb="13" eb="15">
      <t>キカン</t>
    </rPh>
    <rPh sb="16" eb="18">
      <t>レンケイ</t>
    </rPh>
    <rPh sb="25" eb="27">
      <t>タイセイ</t>
    </rPh>
    <phoneticPr fontId="1"/>
  </si>
  <si>
    <t>夜勤・当直の看護職員はおらず、オンコール対応もしていない</t>
    <rPh sb="0" eb="2">
      <t>ヤキン</t>
    </rPh>
    <rPh sb="3" eb="5">
      <t>トウチョク</t>
    </rPh>
    <rPh sb="6" eb="8">
      <t>カンゴ</t>
    </rPh>
    <rPh sb="8" eb="10">
      <t>ショクイン</t>
    </rPh>
    <rPh sb="20" eb="22">
      <t>タイオウ</t>
    </rPh>
    <phoneticPr fontId="1"/>
  </si>
  <si>
    <t>問11 職員体制　(2) 介護職員数（常勤・非常勤合計）（実人数）</t>
    <rPh sb="13" eb="15">
      <t>カイゴ</t>
    </rPh>
    <rPh sb="15" eb="17">
      <t>ショクイン</t>
    </rPh>
    <rPh sb="17" eb="18">
      <t>スウ</t>
    </rPh>
    <rPh sb="19" eb="21">
      <t>ジョウキン</t>
    </rPh>
    <rPh sb="22" eb="25">
      <t>ヒジョウキン</t>
    </rPh>
    <rPh sb="25" eb="27">
      <t>ゴウケイ</t>
    </rPh>
    <rPh sb="29" eb="30">
      <t>ジツ</t>
    </rPh>
    <rPh sb="30" eb="32">
      <t>ニンズウ</t>
    </rPh>
    <phoneticPr fontId="1"/>
  </si>
  <si>
    <t>問11 職員体制　(2) 介護職員数（常勤・非常勤合計）（常勤換算数）</t>
    <rPh sb="13" eb="15">
      <t>カイゴ</t>
    </rPh>
    <rPh sb="15" eb="17">
      <t>ショクイン</t>
    </rPh>
    <rPh sb="17" eb="18">
      <t>スウ</t>
    </rPh>
    <rPh sb="19" eb="21">
      <t>ジョウキン</t>
    </rPh>
    <rPh sb="22" eb="25">
      <t>ヒジョウキン</t>
    </rPh>
    <rPh sb="25" eb="27">
      <t>ゴウケイ</t>
    </rPh>
    <rPh sb="29" eb="31">
      <t>ジョウキン</t>
    </rPh>
    <rPh sb="31" eb="33">
      <t>カンサン</t>
    </rPh>
    <rPh sb="33" eb="34">
      <t>スウ</t>
    </rPh>
    <phoneticPr fontId="1"/>
  </si>
  <si>
    <t>問11 職員体制　(2) うち介護福祉士（実人数）</t>
    <rPh sb="15" eb="17">
      <t>カイゴ</t>
    </rPh>
    <rPh sb="17" eb="20">
      <t>フクシシ</t>
    </rPh>
    <rPh sb="21" eb="22">
      <t>ジツ</t>
    </rPh>
    <rPh sb="22" eb="24">
      <t>ニンズウ</t>
    </rPh>
    <phoneticPr fontId="1"/>
  </si>
  <si>
    <t>問11 職員体制　(2) うち介護福祉士（常勤換算数）</t>
    <rPh sb="15" eb="17">
      <t>カイゴ</t>
    </rPh>
    <rPh sb="17" eb="20">
      <t>フクシシ</t>
    </rPh>
    <rPh sb="21" eb="23">
      <t>ジョウキン</t>
    </rPh>
    <rPh sb="23" eb="25">
      <t>カンサン</t>
    </rPh>
    <rPh sb="25" eb="26">
      <t>スウ</t>
    </rPh>
    <phoneticPr fontId="1"/>
  </si>
  <si>
    <t>問11 職員体制　(2) うち研修を受け、たんの吸引等の医療処置ができる介護職員（実人数）</t>
    <rPh sb="15" eb="17">
      <t>ケンシュウ</t>
    </rPh>
    <rPh sb="18" eb="19">
      <t>ウ</t>
    </rPh>
    <rPh sb="24" eb="27">
      <t>キュウインナド</t>
    </rPh>
    <rPh sb="28" eb="30">
      <t>イリョウ</t>
    </rPh>
    <rPh sb="30" eb="32">
      <t>ショチ</t>
    </rPh>
    <rPh sb="36" eb="38">
      <t>カイゴ</t>
    </rPh>
    <rPh sb="38" eb="40">
      <t>ショクイン</t>
    </rPh>
    <rPh sb="41" eb="42">
      <t>ジツ</t>
    </rPh>
    <rPh sb="42" eb="44">
      <t>ニンズウ</t>
    </rPh>
    <phoneticPr fontId="1"/>
  </si>
  <si>
    <t>問11 職員体制　(2) うち研修を受け、たんの吸引等の医療処置ができる介護職員（常勤換算数）</t>
    <rPh sb="15" eb="17">
      <t>ケンシュウ</t>
    </rPh>
    <rPh sb="18" eb="19">
      <t>ウ</t>
    </rPh>
    <rPh sb="24" eb="27">
      <t>キュウインナド</t>
    </rPh>
    <rPh sb="28" eb="30">
      <t>イリョウ</t>
    </rPh>
    <rPh sb="30" eb="32">
      <t>ショチ</t>
    </rPh>
    <rPh sb="36" eb="38">
      <t>カイゴ</t>
    </rPh>
    <rPh sb="38" eb="40">
      <t>ショクイン</t>
    </rPh>
    <rPh sb="41" eb="43">
      <t>ジョウキン</t>
    </rPh>
    <rPh sb="43" eb="45">
      <t>カンサン</t>
    </rPh>
    <rPh sb="45" eb="46">
      <t>スウ</t>
    </rPh>
    <phoneticPr fontId="1"/>
  </si>
  <si>
    <t>問11 職員体制　(3) 看護職員数（常勤・非常勤合計）（実人数）</t>
    <rPh sb="13" eb="15">
      <t>カンゴ</t>
    </rPh>
    <rPh sb="15" eb="17">
      <t>ショクイン</t>
    </rPh>
    <rPh sb="17" eb="18">
      <t>スウ</t>
    </rPh>
    <rPh sb="19" eb="21">
      <t>ジョウキン</t>
    </rPh>
    <rPh sb="22" eb="25">
      <t>ヒジョウキン</t>
    </rPh>
    <rPh sb="25" eb="27">
      <t>ゴウケイ</t>
    </rPh>
    <rPh sb="29" eb="30">
      <t>ジツ</t>
    </rPh>
    <rPh sb="30" eb="32">
      <t>ニンズウ</t>
    </rPh>
    <phoneticPr fontId="1"/>
  </si>
  <si>
    <t>問11 職員体制　(3) 看護職員数（常勤・非常勤合計）（常勤換算数）</t>
    <rPh sb="13" eb="15">
      <t>カンゴ</t>
    </rPh>
    <rPh sb="15" eb="17">
      <t>ショクイン</t>
    </rPh>
    <rPh sb="17" eb="18">
      <t>スウ</t>
    </rPh>
    <rPh sb="19" eb="21">
      <t>ジョウキン</t>
    </rPh>
    <rPh sb="22" eb="25">
      <t>ヒジョウキン</t>
    </rPh>
    <rPh sb="25" eb="27">
      <t>ゴウケイ</t>
    </rPh>
    <rPh sb="29" eb="31">
      <t>ジョウキン</t>
    </rPh>
    <rPh sb="31" eb="33">
      <t>カンサン</t>
    </rPh>
    <rPh sb="33" eb="34">
      <t>スウ</t>
    </rPh>
    <phoneticPr fontId="1"/>
  </si>
  <si>
    <t>問11 職員体制　(3) うち常勤の看護師（実人数）</t>
    <rPh sb="15" eb="17">
      <t>ジョウキン</t>
    </rPh>
    <rPh sb="18" eb="21">
      <t>カンゴシ</t>
    </rPh>
    <rPh sb="22" eb="23">
      <t>ジツ</t>
    </rPh>
    <rPh sb="23" eb="25">
      <t>ニンズウ</t>
    </rPh>
    <phoneticPr fontId="1"/>
  </si>
  <si>
    <t>問11 職員体制　(4) 夜間（深夜帯）の介護・看護職員数（常勤・非常勤合計、実人数）－介護</t>
    <rPh sb="13" eb="15">
      <t>ヤカン</t>
    </rPh>
    <rPh sb="16" eb="19">
      <t>シンヤタイ</t>
    </rPh>
    <rPh sb="21" eb="23">
      <t>カイゴ</t>
    </rPh>
    <rPh sb="24" eb="26">
      <t>カンゴ</t>
    </rPh>
    <rPh sb="26" eb="28">
      <t>ショクイン</t>
    </rPh>
    <rPh sb="28" eb="29">
      <t>スウ</t>
    </rPh>
    <rPh sb="30" eb="32">
      <t>ジョウキン</t>
    </rPh>
    <rPh sb="33" eb="36">
      <t>ヒジョウキン</t>
    </rPh>
    <rPh sb="36" eb="38">
      <t>ゴウケイ</t>
    </rPh>
    <rPh sb="39" eb="40">
      <t>ジツ</t>
    </rPh>
    <rPh sb="40" eb="42">
      <t>ニンズウ</t>
    </rPh>
    <rPh sb="44" eb="46">
      <t>カイゴ</t>
    </rPh>
    <phoneticPr fontId="1"/>
  </si>
  <si>
    <t>６人以上</t>
    <rPh sb="1" eb="2">
      <t>ヒト</t>
    </rPh>
    <rPh sb="2" eb="4">
      <t>イジョウ</t>
    </rPh>
    <phoneticPr fontId="1"/>
  </si>
  <si>
    <t>問11 職員体制　(5) 看護職員が必ず勤務している時間帯－勤務時間数</t>
    <rPh sb="13" eb="15">
      <t>カンゴ</t>
    </rPh>
    <rPh sb="15" eb="17">
      <t>ショクイン</t>
    </rPh>
    <rPh sb="18" eb="19">
      <t>カナラ</t>
    </rPh>
    <rPh sb="20" eb="22">
      <t>キンム</t>
    </rPh>
    <rPh sb="26" eb="29">
      <t>ジカンタイ</t>
    </rPh>
    <rPh sb="30" eb="32">
      <t>キンム</t>
    </rPh>
    <rPh sb="32" eb="34">
      <t>ジカン</t>
    </rPh>
    <rPh sb="34" eb="35">
      <t>スウ</t>
    </rPh>
    <phoneticPr fontId="1"/>
  </si>
  <si>
    <t>８～９時間未満</t>
    <rPh sb="3" eb="5">
      <t>ジカン</t>
    </rPh>
    <rPh sb="5" eb="7">
      <t>ミマン</t>
    </rPh>
    <phoneticPr fontId="1"/>
  </si>
  <si>
    <t>９～10時間未満</t>
    <rPh sb="4" eb="6">
      <t>ジカン</t>
    </rPh>
    <rPh sb="6" eb="8">
      <t>ミマン</t>
    </rPh>
    <phoneticPr fontId="1"/>
  </si>
  <si>
    <t>平均(時間)</t>
    <rPh sb="0" eb="1">
      <t>ヒラ</t>
    </rPh>
    <rPh sb="1" eb="2">
      <t>タモツ</t>
    </rPh>
    <rPh sb="3" eb="5">
      <t>ジカン</t>
    </rPh>
    <phoneticPr fontId="1"/>
  </si>
  <si>
    <t>問11 職員体制　(5) 看護職員が必ず勤務している時間帯－勤務開始時刻</t>
    <rPh sb="13" eb="15">
      <t>カンゴ</t>
    </rPh>
    <rPh sb="15" eb="17">
      <t>ショクイン</t>
    </rPh>
    <rPh sb="18" eb="19">
      <t>カナラ</t>
    </rPh>
    <rPh sb="20" eb="22">
      <t>キンム</t>
    </rPh>
    <rPh sb="26" eb="29">
      <t>ジカンタイ</t>
    </rPh>
    <rPh sb="30" eb="32">
      <t>キンム</t>
    </rPh>
    <rPh sb="32" eb="34">
      <t>カイシ</t>
    </rPh>
    <rPh sb="34" eb="36">
      <t>ジコク</t>
    </rPh>
    <phoneticPr fontId="1"/>
  </si>
  <si>
    <t>７時台</t>
    <rPh sb="1" eb="2">
      <t>トキ</t>
    </rPh>
    <rPh sb="2" eb="3">
      <t>ダイ</t>
    </rPh>
    <phoneticPr fontId="1"/>
  </si>
  <si>
    <t>８時台</t>
    <rPh sb="1" eb="2">
      <t>ジ</t>
    </rPh>
    <rPh sb="2" eb="3">
      <t>ダイ</t>
    </rPh>
    <phoneticPr fontId="1"/>
  </si>
  <si>
    <t>９時台</t>
    <rPh sb="1" eb="2">
      <t>ジ</t>
    </rPh>
    <rPh sb="2" eb="3">
      <t>ダイ</t>
    </rPh>
    <phoneticPr fontId="1"/>
  </si>
  <si>
    <t>問11 職員体制　(5) 看護職員が必ず勤務している時間帯－勤務終了時刻</t>
    <rPh sb="13" eb="15">
      <t>カンゴ</t>
    </rPh>
    <rPh sb="15" eb="17">
      <t>ショクイン</t>
    </rPh>
    <rPh sb="18" eb="19">
      <t>カナラ</t>
    </rPh>
    <rPh sb="20" eb="22">
      <t>キンム</t>
    </rPh>
    <rPh sb="26" eb="29">
      <t>ジカンタイ</t>
    </rPh>
    <rPh sb="30" eb="32">
      <t>キンム</t>
    </rPh>
    <rPh sb="32" eb="34">
      <t>シュウリョウ</t>
    </rPh>
    <rPh sb="34" eb="36">
      <t>ジコク</t>
    </rPh>
    <phoneticPr fontId="1"/>
  </si>
  <si>
    <t>問11(7)機能訓練指導員（常勤・非常勤合計）（実人数）</t>
    <rPh sb="0" eb="1">
      <t>トイ</t>
    </rPh>
    <rPh sb="6" eb="8">
      <t>キノウ</t>
    </rPh>
    <rPh sb="8" eb="10">
      <t>クンレン</t>
    </rPh>
    <rPh sb="10" eb="13">
      <t>シドウイン</t>
    </rPh>
    <rPh sb="14" eb="16">
      <t>ジョウキン</t>
    </rPh>
    <rPh sb="17" eb="20">
      <t>ヒジョウキン</t>
    </rPh>
    <rPh sb="20" eb="22">
      <t>ゴウケイ</t>
    </rPh>
    <rPh sb="24" eb="25">
      <t>ジツ</t>
    </rPh>
    <rPh sb="25" eb="27">
      <t>ニンズウ</t>
    </rPh>
    <phoneticPr fontId="1"/>
  </si>
  <si>
    <t>問11(7)機能訓練指導員（常勤・非常勤合計）（常勤換算数）</t>
    <rPh sb="0" eb="1">
      <t>トイ</t>
    </rPh>
    <rPh sb="6" eb="8">
      <t>キノウ</t>
    </rPh>
    <rPh sb="8" eb="10">
      <t>クンレン</t>
    </rPh>
    <rPh sb="10" eb="13">
      <t>シドウイン</t>
    </rPh>
    <rPh sb="14" eb="16">
      <t>ジョウキン</t>
    </rPh>
    <rPh sb="17" eb="20">
      <t>ヒジョウキン</t>
    </rPh>
    <rPh sb="20" eb="22">
      <t>ゴウケイ</t>
    </rPh>
    <rPh sb="24" eb="26">
      <t>ジョウキン</t>
    </rPh>
    <rPh sb="26" eb="28">
      <t>カンサン</t>
    </rPh>
    <rPh sb="28" eb="29">
      <t>スウ</t>
    </rPh>
    <phoneticPr fontId="1"/>
  </si>
  <si>
    <t>問11(7) 常勤・専従の機能訓練指導員の有無</t>
    <rPh sb="0" eb="1">
      <t>トイ</t>
    </rPh>
    <rPh sb="7" eb="9">
      <t>ジョウキン</t>
    </rPh>
    <rPh sb="10" eb="12">
      <t>センジュウ</t>
    </rPh>
    <rPh sb="13" eb="15">
      <t>キノウ</t>
    </rPh>
    <rPh sb="15" eb="17">
      <t>クンレン</t>
    </rPh>
    <rPh sb="17" eb="20">
      <t>シドウイン</t>
    </rPh>
    <rPh sb="21" eb="23">
      <t>ウム</t>
    </rPh>
    <phoneticPr fontId="1"/>
  </si>
  <si>
    <t>いる</t>
    <phoneticPr fontId="1"/>
  </si>
  <si>
    <t>いない</t>
    <phoneticPr fontId="1"/>
  </si>
  <si>
    <t>【問11(7)常勤・専従の機能訓練指導員の有無で「いる」と回答した施設のみ】</t>
    <rPh sb="1" eb="2">
      <t>トイ</t>
    </rPh>
    <rPh sb="7" eb="9">
      <t>ジョウキン</t>
    </rPh>
    <rPh sb="10" eb="12">
      <t>センジュウ</t>
    </rPh>
    <rPh sb="13" eb="15">
      <t>キノウ</t>
    </rPh>
    <rPh sb="15" eb="17">
      <t>クンレン</t>
    </rPh>
    <rPh sb="17" eb="20">
      <t>シドウイン</t>
    </rPh>
    <rPh sb="21" eb="23">
      <t>ウム</t>
    </rPh>
    <rPh sb="29" eb="31">
      <t>カイトウ</t>
    </rPh>
    <rPh sb="33" eb="35">
      <t>シセツ</t>
    </rPh>
    <phoneticPr fontId="1"/>
  </si>
  <si>
    <t>問11(7) 常勤・専従の機能訓練指導員の所有資格（複数回答）</t>
    <rPh sb="0" eb="1">
      <t>トイ</t>
    </rPh>
    <rPh sb="7" eb="9">
      <t>ジョウキン</t>
    </rPh>
    <rPh sb="10" eb="12">
      <t>センジュウ</t>
    </rPh>
    <rPh sb="13" eb="15">
      <t>キノウ</t>
    </rPh>
    <rPh sb="15" eb="17">
      <t>クンレン</t>
    </rPh>
    <rPh sb="17" eb="20">
      <t>シドウイン</t>
    </rPh>
    <rPh sb="21" eb="23">
      <t>ショユウ</t>
    </rPh>
    <rPh sb="23" eb="25">
      <t>シカク</t>
    </rPh>
    <rPh sb="25" eb="31">
      <t>フカ</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</si>
  <si>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</si>
  <si>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</si>
  <si>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</si>
  <si>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看護師</t>
    <rPh sb="0" eb="3">
      <t>カンゴシ</t>
    </rPh>
    <phoneticPr fontId="1"/>
  </si>
  <si>
    <t>柔道整復師</t>
    <rPh sb="0" eb="2">
      <t>ジュウドウ</t>
    </rPh>
    <rPh sb="2" eb="5">
      <t>セイフクシ</t>
    </rPh>
    <phoneticPr fontId="1"/>
  </si>
  <si>
    <t>あん摩マッサージ指圧師</t>
    <rPh sb="2" eb="3">
      <t>マ</t>
    </rPh>
    <rPh sb="8" eb="11">
      <t>シアツシ</t>
    </rPh>
    <phoneticPr fontId="1"/>
  </si>
  <si>
    <t>問12(1) 協力医療機関数</t>
    <rPh sb="0" eb="1">
      <t>トイ</t>
    </rPh>
    <rPh sb="7" eb="9">
      <t>キョウリョク</t>
    </rPh>
    <rPh sb="9" eb="11">
      <t>イリョウ</t>
    </rPh>
    <rPh sb="11" eb="13">
      <t>キカン</t>
    </rPh>
    <rPh sb="13" eb="14">
      <t>スウ</t>
    </rPh>
    <phoneticPr fontId="1"/>
  </si>
  <si>
    <t>５～９箇所</t>
    <rPh sb="3" eb="5">
      <t>カショ</t>
    </rPh>
    <phoneticPr fontId="1"/>
  </si>
  <si>
    <t>【問12(1)で「０箇所」と回答した施設を除く】</t>
    <rPh sb="1" eb="2">
      <t>トイ</t>
    </rPh>
    <rPh sb="10" eb="12">
      <t>カショ</t>
    </rPh>
    <rPh sb="14" eb="16">
      <t>カイトウ</t>
    </rPh>
    <rPh sb="18" eb="20">
      <t>シセツ</t>
    </rPh>
    <rPh sb="21" eb="22">
      <t>ノゾ</t>
    </rPh>
    <phoneticPr fontId="1"/>
  </si>
  <si>
    <t>問12(2) 主たる協力医療機関の種類</t>
    <rPh sb="0" eb="1">
      <t>トイ</t>
    </rPh>
    <rPh sb="7" eb="8">
      <t>シュ</t>
    </rPh>
    <rPh sb="10" eb="12">
      <t>キョウリョク</t>
    </rPh>
    <rPh sb="12" eb="14">
      <t>イリョウ</t>
    </rPh>
    <rPh sb="14" eb="16">
      <t>キカン</t>
    </rPh>
    <rPh sb="17" eb="19">
      <t>シュルイ</t>
    </rPh>
    <phoneticPr fontId="1"/>
  </si>
  <si>
    <t>在宅療養支援病院</t>
    <rPh sb="0" eb="2">
      <t>ザイタク</t>
    </rPh>
    <rPh sb="2" eb="4">
      <t>リョウヨウ</t>
    </rPh>
    <rPh sb="4" eb="6">
      <t>シエン</t>
    </rPh>
    <rPh sb="6" eb="8">
      <t>ヒヨ</t>
    </rPh>
    <phoneticPr fontId="1"/>
  </si>
  <si>
    <t>精神病院</t>
    <rPh sb="0" eb="2">
      <t>セイシン</t>
    </rPh>
    <rPh sb="2" eb="4">
      <t>ビョウイン</t>
    </rPh>
    <phoneticPr fontId="1"/>
  </si>
  <si>
    <t>その他の病院</t>
    <rPh sb="2" eb="3">
      <t>タ</t>
    </rPh>
    <rPh sb="4" eb="6">
      <t>ヒヨ</t>
    </rPh>
    <phoneticPr fontId="1"/>
  </si>
  <si>
    <t>在宅療養支援診療所（有床）</t>
    <rPh sb="0" eb="2">
      <t>ザイタク</t>
    </rPh>
    <rPh sb="2" eb="4">
      <t>リョウヨウ</t>
    </rPh>
    <rPh sb="4" eb="6">
      <t>シエン</t>
    </rPh>
    <rPh sb="6" eb="9">
      <t>シンリョウショ</t>
    </rPh>
    <rPh sb="10" eb="12">
      <t>ユウショウ</t>
    </rPh>
    <phoneticPr fontId="1"/>
  </si>
  <si>
    <t>在宅療養支援診療所（無床）</t>
    <rPh sb="0" eb="2">
      <t>ザイタク</t>
    </rPh>
    <rPh sb="2" eb="4">
      <t>リョウヨウ</t>
    </rPh>
    <rPh sb="4" eb="6">
      <t>シエン</t>
    </rPh>
    <rPh sb="6" eb="9">
      <t>シンリョウショ</t>
    </rPh>
    <rPh sb="10" eb="12">
      <t>ムショウ</t>
    </rPh>
    <phoneticPr fontId="1"/>
  </si>
  <si>
    <t>その他の診療所（有床）</t>
    <rPh sb="2" eb="3">
      <t>タ</t>
    </rPh>
    <rPh sb="4" eb="7">
      <t>シンリョウショ</t>
    </rPh>
    <rPh sb="8" eb="10">
      <t>ユウショウ</t>
    </rPh>
    <phoneticPr fontId="1"/>
  </si>
  <si>
    <t>その他の診療所（無床）</t>
    <rPh sb="2" eb="3">
      <t>タ</t>
    </rPh>
    <rPh sb="4" eb="7">
      <t>シンリョウショ</t>
    </rPh>
    <rPh sb="8" eb="10">
      <t>ムショウ</t>
    </rPh>
    <phoneticPr fontId="1"/>
  </si>
  <si>
    <t>問12(3) 協力歯科医療機関の有無</t>
    <rPh sb="0" eb="1">
      <t>トイ</t>
    </rPh>
    <rPh sb="7" eb="9">
      <t>キョウリョク</t>
    </rPh>
    <rPh sb="9" eb="11">
      <t>シカ</t>
    </rPh>
    <rPh sb="11" eb="13">
      <t>イリョウ</t>
    </rPh>
    <rPh sb="13" eb="15">
      <t>キカン</t>
    </rPh>
    <rPh sb="16" eb="18">
      <t>ウム</t>
    </rPh>
    <phoneticPr fontId="1"/>
  </si>
  <si>
    <t>無し</t>
    <rPh sb="0" eb="1">
      <t>ナ</t>
    </rPh>
    <phoneticPr fontId="1"/>
  </si>
  <si>
    <t>Ⅵ　入居者のサービス利用の状況</t>
    <rPh sb="2" eb="5">
      <t>ニュウキョシャ</t>
    </rPh>
    <rPh sb="10" eb="12">
      <t>リヨウ</t>
    </rPh>
    <rPh sb="13" eb="15">
      <t>ジョウキョウ</t>
    </rPh>
    <phoneticPr fontId="1"/>
  </si>
  <si>
    <t>問13(1) 介護保険サービスを利用している入居者の入居者総数に対する割合</t>
    <rPh sb="7" eb="9">
      <t>カイゴ</t>
    </rPh>
    <rPh sb="9" eb="11">
      <t>ホケン</t>
    </rPh>
    <rPh sb="16" eb="18">
      <t>リヨウ</t>
    </rPh>
    <rPh sb="22" eb="25">
      <t>ニュウキョシャ</t>
    </rPh>
    <rPh sb="26" eb="29">
      <t>ニュウキョシャ</t>
    </rPh>
    <rPh sb="29" eb="31">
      <t>ソウスウ</t>
    </rPh>
    <rPh sb="32" eb="33">
      <t>タイ</t>
    </rPh>
    <rPh sb="35" eb="37">
      <t>ワリアイ</t>
    </rPh>
    <phoneticPr fontId="1"/>
  </si>
  <si>
    <t>問13(1) 介護保険サービスを利用している入居者の要介護度別入居者数（要支援１～要介護５合計）に対する割合</t>
    <rPh sb="7" eb="9">
      <t>カイゴ</t>
    </rPh>
    <rPh sb="9" eb="11">
      <t>ホケン</t>
    </rPh>
    <rPh sb="16" eb="18">
      <t>リヨウ</t>
    </rPh>
    <rPh sb="22" eb="25">
      <t>ニュウキョシャ</t>
    </rPh>
    <rPh sb="26" eb="30">
      <t>ヨウカイゴド</t>
    </rPh>
    <rPh sb="30" eb="31">
      <t>ベツ</t>
    </rPh>
    <rPh sb="31" eb="34">
      <t>ニュウキョシャ</t>
    </rPh>
    <rPh sb="34" eb="35">
      <t>カズ</t>
    </rPh>
    <rPh sb="36" eb="39">
      <t>ヨウシエン</t>
    </rPh>
    <rPh sb="41" eb="44">
      <t>ヨウカイゴ</t>
    </rPh>
    <rPh sb="45" eb="47">
      <t>ゴウケイ</t>
    </rPh>
    <rPh sb="49" eb="50">
      <t>タイ</t>
    </rPh>
    <rPh sb="52" eb="54">
      <t>ワリアイ</t>
    </rPh>
    <phoneticPr fontId="1"/>
  </si>
  <si>
    <t>問13(1) 介護保険サービスを利用している入居者数</t>
    <rPh sb="7" eb="9">
      <t>カイゴ</t>
    </rPh>
    <rPh sb="9" eb="11">
      <t>ホケン</t>
    </rPh>
    <rPh sb="16" eb="18">
      <t>リヨウ</t>
    </rPh>
    <rPh sb="22" eb="25">
      <t>ニュウキョシャ</t>
    </rPh>
    <rPh sb="25" eb="26">
      <t>スウ</t>
    </rPh>
    <phoneticPr fontId="1"/>
  </si>
  <si>
    <t>問13(2) 入居者のケアプランを作成している居宅介護支援事業所数（地域包括支援ｾﾝﾀｰを含まず）</t>
    <rPh sb="7" eb="10">
      <t>ニュウキョシャ</t>
    </rPh>
    <rPh sb="17" eb="19">
      <t>サクセイ</t>
    </rPh>
    <rPh sb="23" eb="25">
      <t>キョタク</t>
    </rPh>
    <rPh sb="25" eb="27">
      <t>カイゴ</t>
    </rPh>
    <rPh sb="27" eb="29">
      <t>シエン</t>
    </rPh>
    <rPh sb="29" eb="32">
      <t>ジギ</t>
    </rPh>
    <rPh sb="32" eb="33">
      <t>スウ</t>
    </rPh>
    <phoneticPr fontId="1"/>
  </si>
  <si>
    <t>問13(3) 併設または隣接の居宅介護支援事業所でケアプランを作成している貴施設の入居者数(介護保険サービス利用者に占める割合)</t>
    <rPh sb="7" eb="9">
      <t>ヘイセツ</t>
    </rPh>
    <rPh sb="12" eb="14">
      <t>リンセツ</t>
    </rPh>
    <rPh sb="15" eb="17">
      <t>キョタク</t>
    </rPh>
    <rPh sb="17" eb="19">
      <t>カイゴ</t>
    </rPh>
    <rPh sb="19" eb="21">
      <t>シエン</t>
    </rPh>
    <rPh sb="21" eb="24">
      <t>ジギョウショ</t>
    </rPh>
    <rPh sb="31" eb="33">
      <t>サクセイ</t>
    </rPh>
    <rPh sb="37" eb="38">
      <t>キ</t>
    </rPh>
    <rPh sb="38" eb="40">
      <t>シセツ</t>
    </rPh>
    <rPh sb="41" eb="44">
      <t>ニュウキョシャ</t>
    </rPh>
    <rPh sb="44" eb="45">
      <t>スウ</t>
    </rPh>
    <rPh sb="46" eb="48">
      <t>カイゴ</t>
    </rPh>
    <rPh sb="48" eb="50">
      <t>ホケン</t>
    </rPh>
    <rPh sb="54" eb="57">
      <t>リヨウシャ</t>
    </rPh>
    <rPh sb="58" eb="59">
      <t>シ</t>
    </rPh>
    <rPh sb="61" eb="63">
      <t>ワリアイ</t>
    </rPh>
    <phoneticPr fontId="1"/>
  </si>
  <si>
    <t>【問11は、問２(3)特定施設入居者指定介護で「一般型（介護）」、「一般型（介護予防）」、「地域密着型」と回答した施設のみ】</t>
    <rPh sb="1" eb="2">
      <t>トイ</t>
    </rPh>
    <rPh sb="11" eb="13">
      <t>トクテイ</t>
    </rPh>
    <rPh sb="13" eb="15">
      <t>シセツ</t>
    </rPh>
    <rPh sb="15" eb="18">
      <t>ニュウキョシャ</t>
    </rPh>
    <rPh sb="18" eb="20">
      <t>シテイ</t>
    </rPh>
    <rPh sb="20" eb="22">
      <t>カイゴ</t>
    </rPh>
    <phoneticPr fontId="1"/>
  </si>
  <si>
    <t>【問14(2)①で「加算あり」と回答した施設のみ】</t>
    <rPh sb="10" eb="12">
      <t>カサン</t>
    </rPh>
    <rPh sb="16" eb="18">
      <t>カイトウ</t>
    </rPh>
    <rPh sb="20" eb="22">
      <t>シセツ</t>
    </rPh>
    <phoneticPr fontId="1"/>
  </si>
  <si>
    <t>【問14(3)①で「加算あり」と回答した施設のみ】</t>
    <rPh sb="10" eb="12">
      <t>カサン</t>
    </rPh>
    <rPh sb="16" eb="18">
      <t>カイトウ</t>
    </rPh>
    <rPh sb="20" eb="22">
      <t>シセツ</t>
    </rPh>
    <phoneticPr fontId="1"/>
  </si>
  <si>
    <t>【問14(4)①で「加算あり」と回答した施設のみ】</t>
    <rPh sb="10" eb="12">
      <t>カサン</t>
    </rPh>
    <rPh sb="16" eb="18">
      <t>カイトウ</t>
    </rPh>
    <rPh sb="20" eb="22">
      <t>シセツ</t>
    </rPh>
    <phoneticPr fontId="1"/>
  </si>
  <si>
    <t>【問14(7)①で「届出している」と回答した施設のみ】</t>
    <rPh sb="10" eb="12">
      <t>トドケデ</t>
    </rPh>
    <rPh sb="18" eb="20">
      <t>カイトウ</t>
    </rPh>
    <rPh sb="22" eb="24">
      <t>シセツ</t>
    </rPh>
    <phoneticPr fontId="1"/>
  </si>
  <si>
    <t>問14(2)①　個別機能訓練加算の有無</t>
    <rPh sb="8" eb="10">
      <t>コベツ</t>
    </rPh>
    <rPh sb="10" eb="12">
      <t>キノウ</t>
    </rPh>
    <rPh sb="12" eb="14">
      <t>クンレン</t>
    </rPh>
    <rPh sb="14" eb="16">
      <t>カサン</t>
    </rPh>
    <rPh sb="17" eb="19">
      <t>ウム</t>
    </rPh>
    <phoneticPr fontId="1"/>
  </si>
  <si>
    <t>問14(2)② 個別機能訓練加算の人数</t>
    <rPh sb="8" eb="10">
      <t>コベツ</t>
    </rPh>
    <rPh sb="10" eb="12">
      <t>キノウ</t>
    </rPh>
    <rPh sb="12" eb="14">
      <t>クンレン</t>
    </rPh>
    <rPh sb="14" eb="16">
      <t>カサン</t>
    </rPh>
    <rPh sb="17" eb="19">
      <t>ニンズウ</t>
    </rPh>
    <phoneticPr fontId="1"/>
  </si>
  <si>
    <t>問14(3)①　医療機関連携加算の有無</t>
    <rPh sb="8" eb="10">
      <t>イリョウ</t>
    </rPh>
    <rPh sb="10" eb="12">
      <t>キカン</t>
    </rPh>
    <rPh sb="12" eb="14">
      <t>レンケイ</t>
    </rPh>
    <rPh sb="14" eb="16">
      <t>カサン</t>
    </rPh>
    <rPh sb="17" eb="19">
      <t>ウム</t>
    </rPh>
    <phoneticPr fontId="1"/>
  </si>
  <si>
    <t>問14(3)②　医療機関連携加算の人数</t>
    <rPh sb="17" eb="19">
      <t>ニンズウ</t>
    </rPh>
    <phoneticPr fontId="1"/>
  </si>
  <si>
    <t>問14(4)①　認知症専門ケア加算の有無</t>
    <rPh sb="8" eb="11">
      <t>ニンチショウ</t>
    </rPh>
    <rPh sb="11" eb="13">
      <t>センモン</t>
    </rPh>
    <rPh sb="15" eb="17">
      <t>カサン</t>
    </rPh>
    <rPh sb="18" eb="20">
      <t>ウム</t>
    </rPh>
    <phoneticPr fontId="1"/>
  </si>
  <si>
    <t>問14(4)②　認知症専門ケア加算の人数</t>
    <rPh sb="8" eb="11">
      <t>ニンチショウ</t>
    </rPh>
    <rPh sb="11" eb="13">
      <t>センモン</t>
    </rPh>
    <rPh sb="15" eb="17">
      <t>カサン</t>
    </rPh>
    <rPh sb="18" eb="20">
      <t>ニンズウ</t>
    </rPh>
    <phoneticPr fontId="1"/>
  </si>
  <si>
    <t>（Ⅰ）イ</t>
    <phoneticPr fontId="1"/>
  </si>
  <si>
    <t>（Ⅰ）ロ</t>
    <phoneticPr fontId="1"/>
  </si>
  <si>
    <t>問14(5)　サービス提供体制強化加算の有無</t>
    <rPh sb="11" eb="13">
      <t>テイキョウ</t>
    </rPh>
    <rPh sb="13" eb="15">
      <t>タイセイ</t>
    </rPh>
    <rPh sb="15" eb="17">
      <t>キョウカ</t>
    </rPh>
    <rPh sb="17" eb="19">
      <t>カサン</t>
    </rPh>
    <rPh sb="20" eb="22">
      <t>ウム</t>
    </rPh>
    <phoneticPr fontId="1"/>
  </si>
  <si>
    <t>問14(6)　介護職員処遇改善加算の有無</t>
    <rPh sb="7" eb="9">
      <t>カイゴ</t>
    </rPh>
    <rPh sb="9" eb="11">
      <t>ショクイン</t>
    </rPh>
    <rPh sb="11" eb="13">
      <t>ショグウ</t>
    </rPh>
    <rPh sb="13" eb="15">
      <t>カイゼン</t>
    </rPh>
    <rPh sb="15" eb="17">
      <t>カサン</t>
    </rPh>
    <rPh sb="18" eb="20">
      <t>ウム</t>
    </rPh>
    <phoneticPr fontId="1"/>
  </si>
  <si>
    <t>（Ⅴ）</t>
    <phoneticPr fontId="1"/>
  </si>
  <si>
    <t>問14(7)① 看取り介護加算の有無</t>
    <rPh sb="8" eb="10">
      <t>ミト</t>
    </rPh>
    <rPh sb="11" eb="13">
      <t>カイゴ</t>
    </rPh>
    <rPh sb="13" eb="15">
      <t>カサン</t>
    </rPh>
    <rPh sb="16" eb="18">
      <t>ウム</t>
    </rPh>
    <phoneticPr fontId="1"/>
  </si>
  <si>
    <t>問14(7)②　看取り介護加算の人数（１～６月の累計）</t>
    <rPh sb="8" eb="10">
      <t>ミト</t>
    </rPh>
    <rPh sb="11" eb="13">
      <t>カイゴ</t>
    </rPh>
    <rPh sb="16" eb="18">
      <t>ニンズウ</t>
    </rPh>
    <rPh sb="22" eb="23">
      <t>ガツ</t>
    </rPh>
    <rPh sb="24" eb="26">
      <t>ルイケイ</t>
    </rPh>
    <phoneticPr fontId="1"/>
  </si>
  <si>
    <t>問15 今年に入ってからの短期利用特定施設入居者生活介護の利用状況　(1) 届出</t>
    <rPh sb="4" eb="6">
      <t>コトシ</t>
    </rPh>
    <rPh sb="7" eb="8">
      <t>ハイ</t>
    </rPh>
    <rPh sb="13" eb="15">
      <t>タンキ</t>
    </rPh>
    <rPh sb="15" eb="17">
      <t>リヨウ</t>
    </rPh>
    <rPh sb="17" eb="19">
      <t>トクテイ</t>
    </rPh>
    <rPh sb="19" eb="21">
      <t>シセツ</t>
    </rPh>
    <rPh sb="21" eb="24">
      <t>ニュウキョシャ</t>
    </rPh>
    <rPh sb="24" eb="26">
      <t>セイカツ</t>
    </rPh>
    <rPh sb="26" eb="28">
      <t>カイゴ</t>
    </rPh>
    <rPh sb="29" eb="31">
      <t>リヨウ</t>
    </rPh>
    <rPh sb="31" eb="33">
      <t>ジョウキョウ</t>
    </rPh>
    <rPh sb="38" eb="40">
      <t>トドケデ</t>
    </rPh>
    <phoneticPr fontId="1"/>
  </si>
  <si>
    <t>【問15(1)で「届出している」と回答した施設のみ】</t>
    <rPh sb="9" eb="11">
      <t>トドケデ</t>
    </rPh>
    <rPh sb="17" eb="19">
      <t>カイトウ</t>
    </rPh>
    <rPh sb="21" eb="23">
      <t>シセツ</t>
    </rPh>
    <phoneticPr fontId="1"/>
  </si>
  <si>
    <t>問15(2)　今年に入ってからの短期利用特定施設入居者生活介護の利用回数</t>
    <rPh sb="7" eb="9">
      <t>コトシ</t>
    </rPh>
    <rPh sb="10" eb="11">
      <t>ハイ</t>
    </rPh>
    <rPh sb="16" eb="18">
      <t>タンキ</t>
    </rPh>
    <rPh sb="18" eb="20">
      <t>リヨウ</t>
    </rPh>
    <rPh sb="20" eb="22">
      <t>トクテイ</t>
    </rPh>
    <rPh sb="22" eb="24">
      <t>シセツ</t>
    </rPh>
    <rPh sb="24" eb="27">
      <t>ニュウキョシャ</t>
    </rPh>
    <rPh sb="27" eb="29">
      <t>セイカツ</t>
    </rPh>
    <rPh sb="29" eb="31">
      <t>カイゴ</t>
    </rPh>
    <rPh sb="32" eb="34">
      <t>リヨウ</t>
    </rPh>
    <rPh sb="34" eb="36">
      <t>カイスウ</t>
    </rPh>
    <phoneticPr fontId="1"/>
  </si>
  <si>
    <t>問15(3)　今年に入ってからの短期利用特定施設入居者生活介護の合計利用日数</t>
    <rPh sb="7" eb="9">
      <t>コトシ</t>
    </rPh>
    <rPh sb="10" eb="11">
      <t>ハイ</t>
    </rPh>
    <rPh sb="16" eb="18">
      <t>タンキ</t>
    </rPh>
    <rPh sb="18" eb="20">
      <t>リヨウ</t>
    </rPh>
    <rPh sb="20" eb="22">
      <t>トクテイ</t>
    </rPh>
    <rPh sb="22" eb="24">
      <t>シセツ</t>
    </rPh>
    <rPh sb="24" eb="27">
      <t>ニュウキョシャ</t>
    </rPh>
    <rPh sb="27" eb="29">
      <t>セイカツ</t>
    </rPh>
    <rPh sb="29" eb="31">
      <t>カイゴ</t>
    </rPh>
    <rPh sb="32" eb="34">
      <t>ゴウケイ</t>
    </rPh>
    <rPh sb="34" eb="36">
      <t>リヨウ</t>
    </rPh>
    <rPh sb="36" eb="38">
      <t>ニッスウ</t>
    </rPh>
    <phoneticPr fontId="1"/>
  </si>
  <si>
    <t>問15(5)　定員の10％までという上限のために、短期利用を断った人数（１～６月の半年間合計）</t>
    <rPh sb="7" eb="9">
      <t>テイイン</t>
    </rPh>
    <rPh sb="18" eb="20">
      <t>ジョウゲン</t>
    </rPh>
    <rPh sb="25" eb="27">
      <t>タンキ</t>
    </rPh>
    <rPh sb="27" eb="29">
      <t>リヨウ</t>
    </rPh>
    <rPh sb="30" eb="31">
      <t>コトワ</t>
    </rPh>
    <rPh sb="33" eb="35">
      <t>ニンズウ</t>
    </rPh>
    <rPh sb="39" eb="40">
      <t>ガツ</t>
    </rPh>
    <rPh sb="41" eb="44">
      <t>ハントシカン</t>
    </rPh>
    <rPh sb="44" eb="46">
      <t>ゴウケイ</t>
    </rPh>
    <phoneticPr fontId="1"/>
  </si>
  <si>
    <t>問15(4)　今年に入ってからの最も短期利用が多い日の利用者数</t>
    <rPh sb="7" eb="9">
      <t>コトシ</t>
    </rPh>
    <rPh sb="10" eb="11">
      <t>ハイ</t>
    </rPh>
    <rPh sb="16" eb="17">
      <t>モット</t>
    </rPh>
    <rPh sb="18" eb="20">
      <t>タンキ</t>
    </rPh>
    <rPh sb="20" eb="22">
      <t>リヨウ</t>
    </rPh>
    <rPh sb="23" eb="24">
      <t>オオ</t>
    </rPh>
    <rPh sb="25" eb="26">
      <t>ヒ</t>
    </rPh>
    <rPh sb="27" eb="29">
      <t>リヨウ</t>
    </rPh>
    <rPh sb="29" eb="30">
      <t>シャ</t>
    </rPh>
    <rPh sb="30" eb="31">
      <t>スウ</t>
    </rPh>
    <phoneticPr fontId="1"/>
  </si>
  <si>
    <t>０人</t>
    <phoneticPr fontId="1"/>
  </si>
  <si>
    <t>５人未満</t>
    <rPh sb="2" eb="4">
      <t>ミマン</t>
    </rPh>
    <phoneticPr fontId="1"/>
  </si>
  <si>
    <t>５～10人未満</t>
    <rPh sb="5" eb="7">
      <t>ミマン</t>
    </rPh>
    <phoneticPr fontId="1"/>
  </si>
  <si>
    <t>10人以上</t>
    <rPh sb="3" eb="5">
      <t>イジョウ</t>
    </rPh>
    <phoneticPr fontId="1"/>
  </si>
  <si>
    <t>訪問診療・往診</t>
    <rPh sb="0" eb="2">
      <t>ホウモン</t>
    </rPh>
    <rPh sb="2" eb="4">
      <t>シンリョウ</t>
    </rPh>
    <rPh sb="5" eb="7">
      <t>オウシン</t>
    </rPh>
    <phoneticPr fontId="1"/>
  </si>
  <si>
    <t>うち、最も利用している医療機関からの受診</t>
    <rPh sb="3" eb="4">
      <t>モット</t>
    </rPh>
    <rPh sb="5" eb="7">
      <t>リヨウ</t>
    </rPh>
    <rPh sb="11" eb="13">
      <t>イリョウ</t>
    </rPh>
    <rPh sb="13" eb="15">
      <t>キカン</t>
    </rPh>
    <rPh sb="18" eb="20">
      <t>ジュシン</t>
    </rPh>
    <phoneticPr fontId="1"/>
  </si>
  <si>
    <t>問16(3)① 最も多く利用している医療機関の貴施設との併設・隣接の状況</t>
    <rPh sb="0" eb="1">
      <t>トイ</t>
    </rPh>
    <rPh sb="8" eb="9">
      <t>モット</t>
    </rPh>
    <rPh sb="10" eb="11">
      <t>オオ</t>
    </rPh>
    <rPh sb="12" eb="14">
      <t>リヨウ</t>
    </rPh>
    <rPh sb="18" eb="20">
      <t>イリョウ</t>
    </rPh>
    <rPh sb="20" eb="22">
      <t>キカン</t>
    </rPh>
    <rPh sb="23" eb="24">
      <t>キ</t>
    </rPh>
    <rPh sb="24" eb="26">
      <t>シセツ</t>
    </rPh>
    <rPh sb="28" eb="30">
      <t>ヘイセツ</t>
    </rPh>
    <rPh sb="31" eb="33">
      <t>リンセツ</t>
    </rPh>
    <rPh sb="34" eb="36">
      <t>ジョウキョウ</t>
    </rPh>
    <phoneticPr fontId="1"/>
  </si>
  <si>
    <t>問16(3)② 最も多く利用している医療機関の貴施設との関係</t>
    <rPh sb="0" eb="1">
      <t>トイ</t>
    </rPh>
    <rPh sb="8" eb="9">
      <t>モット</t>
    </rPh>
    <rPh sb="10" eb="11">
      <t>オオ</t>
    </rPh>
    <rPh sb="12" eb="14">
      <t>リヨウ</t>
    </rPh>
    <rPh sb="18" eb="20">
      <t>イリョウ</t>
    </rPh>
    <rPh sb="20" eb="22">
      <t>キカン</t>
    </rPh>
    <rPh sb="23" eb="24">
      <t>キ</t>
    </rPh>
    <rPh sb="24" eb="26">
      <t>シセツ</t>
    </rPh>
    <rPh sb="28" eb="30">
      <t>カンケイ</t>
    </rPh>
    <phoneticPr fontId="1"/>
  </si>
  <si>
    <t>関連法人</t>
    <rPh sb="0" eb="2">
      <t>カンレン</t>
    </rPh>
    <rPh sb="2" eb="4">
      <t>ホウジン</t>
    </rPh>
    <phoneticPr fontId="1"/>
  </si>
  <si>
    <t>関連なし</t>
    <rPh sb="0" eb="2">
      <t>カンレン</t>
    </rPh>
    <phoneticPr fontId="1"/>
  </si>
  <si>
    <t>問16(3)③ 最も多く利用している医療機関の貴施設との関係</t>
    <rPh sb="0" eb="1">
      <t>トイ</t>
    </rPh>
    <rPh sb="8" eb="9">
      <t>モット</t>
    </rPh>
    <rPh sb="10" eb="11">
      <t>オオ</t>
    </rPh>
    <rPh sb="12" eb="14">
      <t>リヨウ</t>
    </rPh>
    <rPh sb="18" eb="20">
      <t>イリョウ</t>
    </rPh>
    <rPh sb="20" eb="22">
      <t>キカン</t>
    </rPh>
    <rPh sb="23" eb="24">
      <t>キ</t>
    </rPh>
    <rPh sb="24" eb="26">
      <t>シセツ</t>
    </rPh>
    <rPh sb="28" eb="30">
      <t>カンケイ</t>
    </rPh>
    <phoneticPr fontId="1"/>
  </si>
  <si>
    <t>協力医療機関である</t>
    <rPh sb="0" eb="2">
      <t>キョウリョク</t>
    </rPh>
    <rPh sb="2" eb="4">
      <t>イリョウ</t>
    </rPh>
    <rPh sb="4" eb="6">
      <t>キカン</t>
    </rPh>
    <phoneticPr fontId="1"/>
  </si>
  <si>
    <t>協力医療機関ではない</t>
    <rPh sb="0" eb="2">
      <t>キョウリョク</t>
    </rPh>
    <rPh sb="2" eb="4">
      <t>イリョウ</t>
    </rPh>
    <rPh sb="4" eb="6">
      <t>キカン</t>
    </rPh>
    <phoneticPr fontId="1"/>
  </si>
  <si>
    <t>問16(3)④ 最も多く利用している医療機関の種類</t>
    <rPh sb="0" eb="1">
      <t>トイ</t>
    </rPh>
    <rPh sb="8" eb="9">
      <t>モット</t>
    </rPh>
    <rPh sb="10" eb="11">
      <t>オオ</t>
    </rPh>
    <rPh sb="12" eb="14">
      <t>リヨウ</t>
    </rPh>
    <rPh sb="18" eb="20">
      <t>イリョウ</t>
    </rPh>
    <rPh sb="20" eb="22">
      <t>キカン</t>
    </rPh>
    <rPh sb="23" eb="25">
      <t>シュルイ</t>
    </rPh>
    <phoneticPr fontId="1"/>
  </si>
  <si>
    <t>精神病院</t>
    <rPh sb="0" eb="2">
      <t>セイシン</t>
    </rPh>
    <rPh sb="2" eb="4">
      <t>ヒヨ</t>
    </rPh>
    <phoneticPr fontId="1"/>
  </si>
  <si>
    <t>問16(1)(2)　訪問診療・往診の利用状況（人数積み上げ）</t>
    <rPh sb="0" eb="1">
      <t>トイ</t>
    </rPh>
    <rPh sb="10" eb="12">
      <t>ホウモン</t>
    </rPh>
    <rPh sb="12" eb="14">
      <t>シンリョウ</t>
    </rPh>
    <rPh sb="15" eb="17">
      <t>オウシン</t>
    </rPh>
    <rPh sb="18" eb="20">
      <t>リヨウ</t>
    </rPh>
    <rPh sb="20" eb="22">
      <t>ジョウキョウ</t>
    </rPh>
    <rPh sb="23" eb="25">
      <t>ニンズウ</t>
    </rPh>
    <rPh sb="25" eb="26">
      <t>ツ</t>
    </rPh>
    <rPh sb="27" eb="28">
      <t>ア</t>
    </rPh>
    <phoneticPr fontId="1"/>
  </si>
  <si>
    <t>問16(4)①　歯科診療の外来での受診人数</t>
    <rPh sb="0" eb="1">
      <t>トイ</t>
    </rPh>
    <rPh sb="8" eb="10">
      <t>シカ</t>
    </rPh>
    <rPh sb="10" eb="12">
      <t>シンリョウ</t>
    </rPh>
    <rPh sb="13" eb="15">
      <t>ガイライ</t>
    </rPh>
    <rPh sb="17" eb="19">
      <t>ジュシン</t>
    </rPh>
    <rPh sb="19" eb="21">
      <t>ニンズウ</t>
    </rPh>
    <phoneticPr fontId="1"/>
  </si>
  <si>
    <t>１～２人</t>
    <rPh sb="3" eb="4">
      <t>ヒト</t>
    </rPh>
    <phoneticPr fontId="1"/>
  </si>
  <si>
    <t>３～４人</t>
    <rPh sb="3" eb="4">
      <t>ヒト</t>
    </rPh>
    <phoneticPr fontId="1"/>
  </si>
  <si>
    <t>６～９人</t>
    <rPh sb="3" eb="4">
      <t>ヒト</t>
    </rPh>
    <phoneticPr fontId="1"/>
  </si>
  <si>
    <t>10～19人</t>
    <rPh sb="5" eb="6">
      <t>ヒト</t>
    </rPh>
    <phoneticPr fontId="1"/>
  </si>
  <si>
    <t>20～29人</t>
    <rPh sb="5" eb="6">
      <t>ヒト</t>
    </rPh>
    <phoneticPr fontId="1"/>
  </si>
  <si>
    <t>30人以上</t>
    <rPh sb="2" eb="3">
      <t>ヒト</t>
    </rPh>
    <rPh sb="3" eb="5">
      <t>イジョウ</t>
    </rPh>
    <phoneticPr fontId="1"/>
  </si>
  <si>
    <t>問16(4)②　訪問歯科診療での受診人数</t>
    <rPh sb="0" eb="1">
      <t>トイ</t>
    </rPh>
    <rPh sb="8" eb="10">
      <t>ホウモン</t>
    </rPh>
    <rPh sb="10" eb="12">
      <t>シカ</t>
    </rPh>
    <rPh sb="12" eb="14">
      <t>シンリョウ</t>
    </rPh>
    <rPh sb="16" eb="18">
      <t>ジュシン</t>
    </rPh>
    <rPh sb="18" eb="20">
      <t>ニンズウ</t>
    </rPh>
    <phoneticPr fontId="1"/>
  </si>
  <si>
    <t>【問16(4)①②の合計が１人以上いる施設のみ】</t>
    <rPh sb="10" eb="12">
      <t>ゴウケイ</t>
    </rPh>
    <rPh sb="14" eb="17">
      <t>ニンイジョウ</t>
    </rPh>
    <rPh sb="19" eb="21">
      <t>シセツ</t>
    </rPh>
    <phoneticPr fontId="1"/>
  </si>
  <si>
    <t>う歯（虫歯）</t>
    <rPh sb="1" eb="2">
      <t>シ</t>
    </rPh>
    <rPh sb="3" eb="5">
      <t>ムシバ</t>
    </rPh>
    <phoneticPr fontId="1"/>
  </si>
  <si>
    <t>歯周病</t>
    <rPh sb="0" eb="3">
      <t>シシュウビョウ</t>
    </rPh>
    <phoneticPr fontId="1"/>
  </si>
  <si>
    <t>義歯の調整</t>
    <rPh sb="0" eb="2">
      <t>ギシ</t>
    </rPh>
    <rPh sb="3" eb="5">
      <t>チョウセイ</t>
    </rPh>
    <phoneticPr fontId="1"/>
  </si>
  <si>
    <t>摂食・嚥下の訓練</t>
    <rPh sb="0" eb="2">
      <t>セッショク</t>
    </rPh>
    <rPh sb="3" eb="5">
      <t>エンゲ</t>
    </rPh>
    <rPh sb="6" eb="8">
      <t>クンレン</t>
    </rPh>
    <phoneticPr fontId="1"/>
  </si>
  <si>
    <t>Ⅶ　入居者の生活の質の向上を目指した取り組み</t>
    <rPh sb="2" eb="5">
      <t>ニュウキョシャ</t>
    </rPh>
    <rPh sb="6" eb="8">
      <t>セイカツ</t>
    </rPh>
    <rPh sb="9" eb="10">
      <t>シツ</t>
    </rPh>
    <rPh sb="11" eb="13">
      <t>コウジョウ</t>
    </rPh>
    <rPh sb="14" eb="16">
      <t>メザ</t>
    </rPh>
    <rPh sb="18" eb="19">
      <t>ト</t>
    </rPh>
    <rPh sb="20" eb="21">
      <t>ク</t>
    </rPh>
    <phoneticPr fontId="1"/>
  </si>
  <si>
    <t>問17①　自立支援／入居者主導の生活・ケアのための取り組み状況</t>
    <rPh sb="0" eb="1">
      <t>トイ</t>
    </rPh>
    <rPh sb="5" eb="7">
      <t>ジリツ</t>
    </rPh>
    <rPh sb="7" eb="9">
      <t>シエン</t>
    </rPh>
    <rPh sb="10" eb="13">
      <t>ニュウキョシャ</t>
    </rPh>
    <rPh sb="13" eb="15">
      <t>シュドウ</t>
    </rPh>
    <rPh sb="16" eb="18">
      <t>セイカツ</t>
    </rPh>
    <rPh sb="25" eb="26">
      <t>ト</t>
    </rPh>
    <rPh sb="27" eb="28">
      <t>ク</t>
    </rPh>
    <rPh sb="29" eb="31">
      <t>ジョウキョウ</t>
    </rPh>
    <phoneticPr fontId="1"/>
  </si>
  <si>
    <t>件数</t>
    <rPh sb="0" eb="2">
      <t>ケンスウ</t>
    </rPh>
    <phoneticPr fontId="1"/>
  </si>
  <si>
    <t>割合</t>
    <rPh sb="0" eb="2">
      <t>ワリアイ</t>
    </rPh>
    <phoneticPr fontId="1"/>
  </si>
  <si>
    <t>取り組んでいる</t>
    <rPh sb="0" eb="1">
      <t>ト</t>
    </rPh>
    <rPh sb="2" eb="3">
      <t>ク</t>
    </rPh>
    <phoneticPr fontId="1"/>
  </si>
  <si>
    <t>取り組んでいない</t>
    <rPh sb="0" eb="1">
      <t>ト</t>
    </rPh>
    <rPh sb="2" eb="3">
      <t>ク</t>
    </rPh>
    <phoneticPr fontId="1"/>
  </si>
  <si>
    <t>特に力を入れて取り組んでいる</t>
    <rPh sb="0" eb="1">
      <t>トク</t>
    </rPh>
    <rPh sb="2" eb="3">
      <t>チカラ</t>
    </rPh>
    <rPh sb="4" eb="5">
      <t>イ</t>
    </rPh>
    <rPh sb="7" eb="8">
      <t>ト</t>
    </rPh>
    <rPh sb="9" eb="10">
      <t>ク</t>
    </rPh>
    <phoneticPr fontId="1"/>
  </si>
  <si>
    <t>無回答</t>
    <rPh sb="0" eb="3">
      <t>ムカイトウ</t>
    </rPh>
    <phoneticPr fontId="1"/>
  </si>
  <si>
    <t>全体</t>
    <rPh sb="0" eb="2">
      <t>ゼンタイ</t>
    </rPh>
    <phoneticPr fontId="1"/>
  </si>
  <si>
    <t>全　体</t>
    <rPh sb="0" eb="1">
      <t>ゼン</t>
    </rPh>
    <rPh sb="2" eb="3">
      <t>カラダ</t>
    </rPh>
    <phoneticPr fontId="1"/>
  </si>
  <si>
    <t>介護付き有料老人ホーム</t>
    <rPh sb="0" eb="3">
      <t>カイゴツ</t>
    </rPh>
    <rPh sb="4" eb="11">
      <t>ユロ</t>
    </rPh>
    <phoneticPr fontId="1"/>
  </si>
  <si>
    <t>住宅型有料老人ホーム</t>
    <rPh sb="0" eb="2">
      <t>ジュウタク</t>
    </rPh>
    <rPh sb="2" eb="3">
      <t>カタ</t>
    </rPh>
    <rPh sb="3" eb="10">
      <t>ユロ</t>
    </rPh>
    <phoneticPr fontId="1"/>
  </si>
  <si>
    <t>サービス付（特）</t>
    <rPh sb="4" eb="5">
      <t>ツキ</t>
    </rPh>
    <rPh sb="6" eb="7">
      <t>トク</t>
    </rPh>
    <phoneticPr fontId="1"/>
  </si>
  <si>
    <t>サービス付（非特）</t>
    <rPh sb="4" eb="5">
      <t>ツキ</t>
    </rPh>
    <rPh sb="6" eb="7">
      <t>ヒ</t>
    </rPh>
    <rPh sb="7" eb="8">
      <t>トク</t>
    </rPh>
    <phoneticPr fontId="1"/>
  </si>
  <si>
    <t>問17②　自立支援／入居者主導の生活・ケアのための取り組み主体</t>
    <rPh sb="0" eb="1">
      <t>トイ</t>
    </rPh>
    <rPh sb="5" eb="7">
      <t>ジリツ</t>
    </rPh>
    <rPh sb="7" eb="9">
      <t>シエン</t>
    </rPh>
    <rPh sb="10" eb="13">
      <t>ニュウキョシャ</t>
    </rPh>
    <rPh sb="13" eb="15">
      <t>シュドウ</t>
    </rPh>
    <rPh sb="16" eb="18">
      <t>セイカツ</t>
    </rPh>
    <rPh sb="25" eb="26">
      <t>ト</t>
    </rPh>
    <rPh sb="27" eb="28">
      <t>ク</t>
    </rPh>
    <rPh sb="29" eb="31">
      <t>シュタイ</t>
    </rPh>
    <phoneticPr fontId="1"/>
  </si>
  <si>
    <t>【問17①で「取り組んでいる」または「特に力を入れて取り組んでいる」と回答した施設のみ】</t>
    <rPh sb="1" eb="2">
      <t>トイ</t>
    </rPh>
    <rPh sb="7" eb="8">
      <t>ト</t>
    </rPh>
    <rPh sb="9" eb="10">
      <t>ク</t>
    </rPh>
    <rPh sb="19" eb="20">
      <t>トク</t>
    </rPh>
    <rPh sb="21" eb="22">
      <t>チカラ</t>
    </rPh>
    <rPh sb="23" eb="24">
      <t>イ</t>
    </rPh>
    <rPh sb="26" eb="27">
      <t>ト</t>
    </rPh>
    <rPh sb="28" eb="29">
      <t>ク</t>
    </rPh>
    <rPh sb="35" eb="37">
      <t>カイトウ</t>
    </rPh>
    <rPh sb="39" eb="41">
      <t>シセツ</t>
    </rPh>
    <phoneticPr fontId="1"/>
  </si>
  <si>
    <t>施設が直接行っている</t>
    <rPh sb="0" eb="2">
      <t>シセツ</t>
    </rPh>
    <rPh sb="3" eb="5">
      <t>チョクセツ</t>
    </rPh>
    <rPh sb="5" eb="6">
      <t>オコナ</t>
    </rPh>
    <phoneticPr fontId="1"/>
  </si>
  <si>
    <t>外部事業者等と連携している</t>
    <rPh sb="0" eb="2">
      <t>ガイブ</t>
    </rPh>
    <rPh sb="2" eb="5">
      <t>ジギョウシャ</t>
    </rPh>
    <rPh sb="5" eb="6">
      <t>トウ</t>
    </rPh>
    <rPh sb="7" eb="9">
      <t>レンケイ</t>
    </rPh>
    <phoneticPr fontId="1"/>
  </si>
  <si>
    <t>問17③　自立支援／入居者主導の生活・ケアのための取り組み費用</t>
    <rPh sb="0" eb="1">
      <t>トイ</t>
    </rPh>
    <rPh sb="5" eb="7">
      <t>ジリツ</t>
    </rPh>
    <rPh sb="7" eb="9">
      <t>シエン</t>
    </rPh>
    <rPh sb="10" eb="13">
      <t>ニュウキョシャ</t>
    </rPh>
    <rPh sb="13" eb="15">
      <t>シュドウ</t>
    </rPh>
    <rPh sb="16" eb="18">
      <t>セイカツ</t>
    </rPh>
    <rPh sb="25" eb="26">
      <t>ト</t>
    </rPh>
    <rPh sb="27" eb="28">
      <t>ク</t>
    </rPh>
    <rPh sb="29" eb="31">
      <t>ヒヨウ</t>
    </rPh>
    <phoneticPr fontId="1"/>
  </si>
  <si>
    <t>原則基本サービスに含む</t>
    <rPh sb="0" eb="2">
      <t>ゲンソク</t>
    </rPh>
    <rPh sb="2" eb="4">
      <t>キホン</t>
    </rPh>
    <rPh sb="9" eb="10">
      <t>フク</t>
    </rPh>
    <phoneticPr fontId="1"/>
  </si>
  <si>
    <t>別途実費等を徴収</t>
    <rPh sb="0" eb="2">
      <t>ベット</t>
    </rPh>
    <rPh sb="2" eb="4">
      <t>ジッピ</t>
    </rPh>
    <rPh sb="4" eb="5">
      <t>トウ</t>
    </rPh>
    <rPh sb="6" eb="8">
      <t>チョウシュウ</t>
    </rPh>
    <phoneticPr fontId="1"/>
  </si>
  <si>
    <t>問18①　入居者の買い物等の実施状況</t>
    <rPh sb="0" eb="1">
      <t>トイ</t>
    </rPh>
    <rPh sb="5" eb="8">
      <t>ニュウキョシャ</t>
    </rPh>
    <rPh sb="9" eb="10">
      <t>カ</t>
    </rPh>
    <rPh sb="11" eb="12">
      <t>モノ</t>
    </rPh>
    <rPh sb="12" eb="13">
      <t>トウ</t>
    </rPh>
    <rPh sb="14" eb="16">
      <t>ジッシ</t>
    </rPh>
    <rPh sb="16" eb="18">
      <t>ジョウキョウ</t>
    </rPh>
    <phoneticPr fontId="1"/>
  </si>
  <si>
    <t>希望に応じて、施設の職員が買い物等を代行する</t>
  </si>
  <si>
    <t>地域の商店等による出張販売会、青空市等の開催</t>
  </si>
  <si>
    <t>希望者を募って、入居者を集めて買い物等に出かける</t>
  </si>
  <si>
    <r>
      <t>入居者が個別に買い物等に出かける</t>
    </r>
    <r>
      <rPr>
        <sz val="8"/>
        <rFont val="ＭＳ 明朝"/>
        <family val="1"/>
        <charset val="128"/>
      </rPr>
      <t>（職員の同行を含む）</t>
    </r>
    <phoneticPr fontId="1"/>
  </si>
  <si>
    <t>筋力の維持・向上のためのトレーニング等</t>
  </si>
  <si>
    <t>歩行訓練</t>
  </si>
  <si>
    <t>認知症予防のためのプログラム</t>
  </si>
  <si>
    <t>施設内でのイベントの開催</t>
  </si>
  <si>
    <t>入居者の企画・運営によるイベントの開催</t>
  </si>
  <si>
    <t>施設内でのサークル活動等</t>
  </si>
  <si>
    <t>入居者の企画・運営によるサークル活動等</t>
  </si>
  <si>
    <t>家事等を主体的に行う機会の提供</t>
  </si>
  <si>
    <t>水分摂取の管理</t>
  </si>
  <si>
    <t>栄養・食事の管理</t>
  </si>
  <si>
    <t>口腔ケア</t>
  </si>
  <si>
    <t>減薬のための取り組み</t>
  </si>
  <si>
    <t>排泄の自立をめざした取り組み</t>
  </si>
  <si>
    <t>食事を経口摂取に戻すための取り組み</t>
  </si>
  <si>
    <t>地域の商店等による出張販売会、青空市等の開催</t>
    <phoneticPr fontId="1"/>
  </si>
  <si>
    <t>問18②　入居者の買い物等の半年間（１～６月）の実施回数－地域の商店等による出張販売会、青空市等の開催</t>
    <rPh sb="0" eb="1">
      <t>トイ</t>
    </rPh>
    <rPh sb="5" eb="8">
      <t>ニュウキョシャ</t>
    </rPh>
    <rPh sb="9" eb="10">
      <t>カ</t>
    </rPh>
    <rPh sb="11" eb="12">
      <t>モノ</t>
    </rPh>
    <rPh sb="12" eb="13">
      <t>トウ</t>
    </rPh>
    <rPh sb="14" eb="16">
      <t>ハントシ</t>
    </rPh>
    <rPh sb="16" eb="17">
      <t>マ</t>
    </rPh>
    <rPh sb="21" eb="22">
      <t>ガツ</t>
    </rPh>
    <rPh sb="24" eb="26">
      <t>ジッシ</t>
    </rPh>
    <rPh sb="26" eb="28">
      <t>カイスウ</t>
    </rPh>
    <phoneticPr fontId="1"/>
  </si>
  <si>
    <t>１～２回</t>
    <rPh sb="3" eb="4">
      <t>カイ</t>
    </rPh>
    <phoneticPr fontId="1"/>
  </si>
  <si>
    <t>３～４回</t>
    <rPh sb="3" eb="4">
      <t>カイ</t>
    </rPh>
    <phoneticPr fontId="1"/>
  </si>
  <si>
    <t>５～９回</t>
    <rPh sb="3" eb="4">
      <t>カイ</t>
    </rPh>
    <phoneticPr fontId="1"/>
  </si>
  <si>
    <t>10～19回</t>
    <rPh sb="5" eb="6">
      <t>カイ</t>
    </rPh>
    <phoneticPr fontId="1"/>
  </si>
  <si>
    <t>20～29回</t>
    <rPh sb="5" eb="6">
      <t>カイ</t>
    </rPh>
    <phoneticPr fontId="1"/>
  </si>
  <si>
    <t>30回以上</t>
    <rPh sb="2" eb="5">
      <t>カイイジョウ</t>
    </rPh>
    <phoneticPr fontId="1"/>
  </si>
  <si>
    <t>問18②　入居者の買い物等の半年間（１～６月）の実施回数－希望者を募って、入居者を集めて買い物等に出かける</t>
    <rPh sb="0" eb="1">
      <t>トイ</t>
    </rPh>
    <rPh sb="5" eb="8">
      <t>ニュウキョシャ</t>
    </rPh>
    <rPh sb="9" eb="10">
      <t>カ</t>
    </rPh>
    <rPh sb="11" eb="12">
      <t>モノ</t>
    </rPh>
    <rPh sb="12" eb="13">
      <t>トウ</t>
    </rPh>
    <rPh sb="14" eb="16">
      <t>ハントシ</t>
    </rPh>
    <rPh sb="16" eb="17">
      <t>マ</t>
    </rPh>
    <rPh sb="21" eb="22">
      <t>ガツ</t>
    </rPh>
    <rPh sb="24" eb="26">
      <t>ジッシ</t>
    </rPh>
    <rPh sb="26" eb="28">
      <t>カイスウ</t>
    </rPh>
    <phoneticPr fontId="1"/>
  </si>
  <si>
    <t>問19(1)　第三者評価の受審状況</t>
    <rPh sb="0" eb="1">
      <t>トイ</t>
    </rPh>
    <rPh sb="7" eb="10">
      <t>ダイサンシャ</t>
    </rPh>
    <rPh sb="10" eb="12">
      <t>ヒョウカ</t>
    </rPh>
    <rPh sb="13" eb="15">
      <t>ジュシン</t>
    </rPh>
    <rPh sb="15" eb="17">
      <t>ジョウキョウ</t>
    </rPh>
    <phoneticPr fontId="1"/>
  </si>
  <si>
    <t>定期的に第三者評価を受審している（３年に１回以上の受審）</t>
    <phoneticPr fontId="1"/>
  </si>
  <si>
    <t>第三者評価を受審したことがあるが、定期的な受審はしていない</t>
    <phoneticPr fontId="1"/>
  </si>
  <si>
    <t>【問19(1)で「定期的に第三者評価を受審している（３年に１回以上の受審）」または「第三者評価を受審したことがあるが、定期的な受審はしていない」と回答した施設のみ】</t>
    <rPh sb="1" eb="2">
      <t>トイ</t>
    </rPh>
    <rPh sb="73" eb="75">
      <t>カイトウ</t>
    </rPh>
    <rPh sb="77" eb="79">
      <t>シセツ</t>
    </rPh>
    <phoneticPr fontId="1"/>
  </si>
  <si>
    <t>問19(2)　第三者評価を受審する理由（上位２つまで）</t>
    <rPh sb="0" eb="1">
      <t>トイ</t>
    </rPh>
    <rPh sb="7" eb="10">
      <t>ダイサンシャ</t>
    </rPh>
    <rPh sb="10" eb="12">
      <t>ヒョウカ</t>
    </rPh>
    <rPh sb="13" eb="15">
      <t>ジュシン</t>
    </rPh>
    <rPh sb="17" eb="19">
      <t>リユウ</t>
    </rPh>
    <rPh sb="20" eb="22">
      <t>ジョウイ</t>
    </rPh>
    <phoneticPr fontId="1"/>
  </si>
  <si>
    <t>サービスの実施状況や改善への手がかりを自らが把握することができる</t>
  </si>
  <si>
    <t>入居者の事業所に対する評価や意向が把握できる</t>
  </si>
  <si>
    <t>他事業所と比較することができる</t>
  </si>
  <si>
    <t>事業の透明性を確保でき、入居者や家族が住まい・サービスに対して安心感を持つことができる</t>
  </si>
  <si>
    <t>これまで第三者評価を受審したことがない</t>
    <phoneticPr fontId="1"/>
  </si>
  <si>
    <t>【問19(1)で「第三者評価を受審したことがあるが、定期的な受審はしていない」または「これまで第三者評価を受審したことがない」と回答した施設のみ】</t>
    <rPh sb="1" eb="2">
      <t>トイ</t>
    </rPh>
    <rPh sb="64" eb="66">
      <t>カイトウ</t>
    </rPh>
    <rPh sb="68" eb="70">
      <t>シセツ</t>
    </rPh>
    <phoneticPr fontId="1"/>
  </si>
  <si>
    <t>問19(3)　第三者評価を受審しない理由（上位２つまで）</t>
    <rPh sb="0" eb="1">
      <t>トイ</t>
    </rPh>
    <rPh sb="7" eb="10">
      <t>ダイサンシャ</t>
    </rPh>
    <rPh sb="10" eb="12">
      <t>ヒョウカ</t>
    </rPh>
    <rPh sb="13" eb="15">
      <t>ジュシン</t>
    </rPh>
    <rPh sb="18" eb="20">
      <t>リユウ</t>
    </rPh>
    <rPh sb="21" eb="23">
      <t>ジョウイ</t>
    </rPh>
    <phoneticPr fontId="1"/>
  </si>
  <si>
    <t>費用負担が大きい</t>
  </si>
  <si>
    <t>点検項目数が多いなど、作業負担が大きい</t>
  </si>
  <si>
    <t>結果が公表されることに抵抗がある</t>
  </si>
  <si>
    <t>第三者評価の必要性を感じない</t>
  </si>
  <si>
    <t>第三者評価事業を知らない</t>
  </si>
  <si>
    <t>Ⅷ　入居者と地域との関わり</t>
    <rPh sb="2" eb="5">
      <t>ニュウキョシャ</t>
    </rPh>
    <rPh sb="6" eb="8">
      <t>チイキ</t>
    </rPh>
    <rPh sb="10" eb="11">
      <t>カカ</t>
    </rPh>
    <phoneticPr fontId="1"/>
  </si>
  <si>
    <t>問20(1)　地域ケア会議や多職種連携会議等への参加状況</t>
    <rPh sb="0" eb="1">
      <t>トイ</t>
    </rPh>
    <rPh sb="7" eb="9">
      <t>チイキ</t>
    </rPh>
    <rPh sb="11" eb="13">
      <t>カイギ</t>
    </rPh>
    <rPh sb="14" eb="17">
      <t>タショクシュ</t>
    </rPh>
    <rPh sb="17" eb="19">
      <t>レンケイ</t>
    </rPh>
    <rPh sb="19" eb="21">
      <t>カイギ</t>
    </rPh>
    <rPh sb="21" eb="22">
      <t>トウ</t>
    </rPh>
    <rPh sb="24" eb="26">
      <t>サンカ</t>
    </rPh>
    <rPh sb="26" eb="28">
      <t>ジョウキョウ</t>
    </rPh>
    <phoneticPr fontId="1"/>
  </si>
  <si>
    <t>問20(2)　町内会・自治会等への加入状況</t>
    <rPh sb="0" eb="1">
      <t>トイ</t>
    </rPh>
    <rPh sb="7" eb="10">
      <t>チョウナイカイ</t>
    </rPh>
    <rPh sb="11" eb="14">
      <t>ジチカイ</t>
    </rPh>
    <rPh sb="14" eb="15">
      <t>トウ</t>
    </rPh>
    <rPh sb="17" eb="19">
      <t>カニュウ</t>
    </rPh>
    <rPh sb="19" eb="21">
      <t>ジョウキョウ</t>
    </rPh>
    <phoneticPr fontId="1"/>
  </si>
  <si>
    <t>ホームとして加入（入居者全員が会員）</t>
  </si>
  <si>
    <t>入居者ごとに加入するが、全員が加入している</t>
  </si>
  <si>
    <t>入居者ごとに加入するため、一部入居者のみが加入している</t>
  </si>
  <si>
    <t>加入していない・加入している入居者はいない</t>
  </si>
  <si>
    <t>問20(3)　自治体と連携して行っている防災のための取り組み（複数回答）</t>
    <rPh sb="0" eb="1">
      <t>トイ</t>
    </rPh>
    <rPh sb="7" eb="10">
      <t>ジチタイ</t>
    </rPh>
    <rPh sb="11" eb="13">
      <t>レンケイ</t>
    </rPh>
    <rPh sb="15" eb="16">
      <t>オコナ</t>
    </rPh>
    <rPh sb="20" eb="22">
      <t>ボウサイ</t>
    </rPh>
    <rPh sb="26" eb="27">
      <t>ト</t>
    </rPh>
    <rPh sb="28" eb="29">
      <t>ク</t>
    </rPh>
    <rPh sb="30" eb="36">
      <t>フカ</t>
    </rPh>
    <phoneticPr fontId="1"/>
  </si>
  <si>
    <t>自治体との防災協定の締結</t>
  </si>
  <si>
    <t>災害時の一次避難場所・退避場所の提供</t>
  </si>
  <si>
    <t>福祉避難所（特別な支援が必要な高齢者・障害者向けの二次避難場所）の提供</t>
  </si>
  <si>
    <t>災害に備えた食糧等の備蓄</t>
  </si>
  <si>
    <t>非常用電源・燃料等の確保</t>
  </si>
  <si>
    <t>近隣の災害時要援護者の把握</t>
  </si>
  <si>
    <t>その他</t>
    <rPh sb="2" eb="3">
      <t>タ</t>
    </rPh>
    <phoneticPr fontId="15"/>
  </si>
  <si>
    <t>問21　貴施設の建物・設備等の地域への開放状況</t>
    <rPh sb="0" eb="1">
      <t>トイ</t>
    </rPh>
    <rPh sb="4" eb="5">
      <t>キ</t>
    </rPh>
    <rPh sb="5" eb="7">
      <t>シセツ</t>
    </rPh>
    <rPh sb="8" eb="10">
      <t>タテモノ</t>
    </rPh>
    <rPh sb="11" eb="13">
      <t>セツビ</t>
    </rPh>
    <rPh sb="13" eb="14">
      <t>トウ</t>
    </rPh>
    <rPh sb="15" eb="17">
      <t>チイキ</t>
    </rPh>
    <rPh sb="19" eb="21">
      <t>カイホウ</t>
    </rPh>
    <rPh sb="21" eb="23">
      <t>ジョウキョウ</t>
    </rPh>
    <phoneticPr fontId="1"/>
  </si>
  <si>
    <t>食堂･レストラン</t>
  </si>
  <si>
    <t>喫茶･カフェ</t>
  </si>
  <si>
    <t>入浴設備</t>
  </si>
  <si>
    <t>機能訓練室（ﾄﾚｰﾆﾝｸﾞﾙｰﾑ､ｽﾀｼﾞｵ等）・トレーニング機器</t>
  </si>
  <si>
    <t>多目的ホール・集会室・ギャラリー等</t>
  </si>
  <si>
    <t>会議室等</t>
  </si>
  <si>
    <t>庭・駐車場等屋外のフリースペース</t>
  </si>
  <si>
    <t>上記以外の共用設備等</t>
  </si>
  <si>
    <t>該当設備がない</t>
    <rPh sb="0" eb="2">
      <t>ガイトウ</t>
    </rPh>
    <rPh sb="2" eb="4">
      <t>セツビ</t>
    </rPh>
    <phoneticPr fontId="1"/>
  </si>
  <si>
    <t>該当設備はあるがほとんど利用されていない</t>
    <rPh sb="0" eb="2">
      <t>ガイトウ</t>
    </rPh>
    <rPh sb="2" eb="4">
      <t>セツビ</t>
    </rPh>
    <rPh sb="12" eb="14">
      <t>リヨウ</t>
    </rPh>
    <phoneticPr fontId="1"/>
  </si>
  <si>
    <t>入居者のみが利用</t>
    <rPh sb="0" eb="3">
      <t>ニュウキョシャ</t>
    </rPh>
    <rPh sb="6" eb="8">
      <t>リヨウ</t>
    </rPh>
    <phoneticPr fontId="1"/>
  </si>
  <si>
    <t>入居者に加え地域住民も利用</t>
    <rPh sb="0" eb="3">
      <t>ニュウキョシャ</t>
    </rPh>
    <rPh sb="4" eb="5">
      <t>クワ</t>
    </rPh>
    <rPh sb="6" eb="8">
      <t>チイキ</t>
    </rPh>
    <rPh sb="8" eb="10">
      <t>ジュウミン</t>
    </rPh>
    <rPh sb="11" eb="13">
      <t>リヨウ</t>
    </rPh>
    <phoneticPr fontId="1"/>
  </si>
  <si>
    <t>問22　施設の機能を活かした入居者以外の地域住民等へのサービス提供の状況　①現在</t>
    <rPh sb="0" eb="1">
      <t>トイ</t>
    </rPh>
    <rPh sb="4" eb="6">
      <t>シセツ</t>
    </rPh>
    <rPh sb="7" eb="9">
      <t>キノウ</t>
    </rPh>
    <rPh sb="10" eb="11">
      <t>イ</t>
    </rPh>
    <rPh sb="14" eb="17">
      <t>ニュウキョシャ</t>
    </rPh>
    <rPh sb="17" eb="19">
      <t>イガイ</t>
    </rPh>
    <rPh sb="20" eb="22">
      <t>チイキ</t>
    </rPh>
    <rPh sb="22" eb="24">
      <t>ジュウミン</t>
    </rPh>
    <rPh sb="24" eb="25">
      <t>トウ</t>
    </rPh>
    <rPh sb="31" eb="33">
      <t>テイキョウ</t>
    </rPh>
    <rPh sb="34" eb="36">
      <t>ジョウキョウ</t>
    </rPh>
    <rPh sb="38" eb="40">
      <t>ゲンザイ</t>
    </rPh>
    <phoneticPr fontId="1"/>
  </si>
  <si>
    <t>食事の提供（食堂等で提供する給食型）</t>
  </si>
  <si>
    <t>(食事の提供（自宅・居室等への配食サービス）</t>
  </si>
  <si>
    <t>見守り・安否確認サービス</t>
  </si>
  <si>
    <t>保険外の家事援助等のサービス</t>
  </si>
  <si>
    <t>総合事業・地域支援事業、公的な健康づくり関連事業等</t>
  </si>
  <si>
    <t>身体機能維持のための軽運動・介護予防・リハビリ等</t>
  </si>
  <si>
    <t>認知症カフェ</t>
  </si>
  <si>
    <t>文化活動（ホームが提供するアクティビティ）</t>
  </si>
  <si>
    <t>各種セミナー・講演会、専門家等による相談会</t>
  </si>
  <si>
    <t>成年後見制度の説明や利用あっせん</t>
  </si>
  <si>
    <t>ボランティア活動・地域活動等の紹介・あっせん</t>
  </si>
  <si>
    <t>入居者・高齢者等への就労機会の紹介・あっせん</t>
  </si>
  <si>
    <t>子ども食堂</t>
  </si>
  <si>
    <t>小・中学生等への学習支援・寺子屋等</t>
  </si>
  <si>
    <t>学童保育、放課後の子どもの預かり・居場所づくり等</t>
  </si>
  <si>
    <t>障害者への就労機会の提供（障害者就労支援事業等）</t>
  </si>
  <si>
    <t>一般高齢福祉サービスとしての短期利用（緊急時ショートステイ等）</t>
  </si>
  <si>
    <t>空室（空床）利用型の宿泊サービス（保険外・自費負担サービス）</t>
  </si>
  <si>
    <t>体験入居</t>
  </si>
  <si>
    <t>同一建物内の一部居室の障害者・ひとり親世帯等への賃貸</t>
  </si>
  <si>
    <t>地域の行事・イベント等の企画・運営への参加</t>
  </si>
  <si>
    <t>地域住民も参加する自主運営型のサークル活動等への支援</t>
  </si>
  <si>
    <t>問22　施設の機能を活かした入居者以外の地域住民等へのサービス提供の状況　②今後</t>
    <rPh sb="0" eb="1">
      <t>トイ</t>
    </rPh>
    <rPh sb="4" eb="6">
      <t>シセツ</t>
    </rPh>
    <rPh sb="7" eb="9">
      <t>キノウ</t>
    </rPh>
    <rPh sb="10" eb="11">
      <t>イ</t>
    </rPh>
    <rPh sb="14" eb="17">
      <t>ニュウキョシャ</t>
    </rPh>
    <rPh sb="17" eb="19">
      <t>イガイ</t>
    </rPh>
    <rPh sb="20" eb="22">
      <t>チイキ</t>
    </rPh>
    <rPh sb="22" eb="24">
      <t>ジュウミン</t>
    </rPh>
    <rPh sb="24" eb="25">
      <t>トウ</t>
    </rPh>
    <rPh sb="31" eb="33">
      <t>テイキョウ</t>
    </rPh>
    <rPh sb="34" eb="36">
      <t>ジョウキョウ</t>
    </rPh>
    <rPh sb="38" eb="40">
      <t>コンゴ</t>
    </rPh>
    <phoneticPr fontId="1"/>
  </si>
  <si>
    <t>エラー・
無回答</t>
    <rPh sb="5" eb="8">
      <t>ムカイトウ</t>
    </rPh>
    <phoneticPr fontId="1"/>
  </si>
  <si>
    <t>問６(1) 今年に入ってからの新規入居者数</t>
    <rPh sb="6" eb="8">
      <t>コトシ</t>
    </rPh>
    <rPh sb="9" eb="10">
      <t>ハイ</t>
    </rPh>
    <rPh sb="15" eb="17">
      <t>シンキ</t>
    </rPh>
    <rPh sb="17" eb="20">
      <t>ニュウキョシャ</t>
    </rPh>
    <rPh sb="20" eb="21">
      <t>スウ</t>
    </rPh>
    <phoneticPr fontId="1"/>
  </si>
  <si>
    <t>問６(1) 今年に入ってからの新規入居者数の定員に対する割合</t>
    <rPh sb="6" eb="8">
      <t>コトシ</t>
    </rPh>
    <rPh sb="9" eb="10">
      <t>ハイ</t>
    </rPh>
    <rPh sb="15" eb="17">
      <t>シンキ</t>
    </rPh>
    <rPh sb="17" eb="20">
      <t>ニュウキョシャ</t>
    </rPh>
    <rPh sb="20" eb="21">
      <t>スウ</t>
    </rPh>
    <rPh sb="22" eb="24">
      <t>テイイン</t>
    </rPh>
    <rPh sb="25" eb="26">
      <t>タイ</t>
    </rPh>
    <rPh sb="28" eb="30">
      <t>ワリアイ</t>
    </rPh>
    <phoneticPr fontId="1"/>
  </si>
  <si>
    <t>問６(2) 今年に入ってからの退去者数</t>
    <rPh sb="6" eb="8">
      <t>コトシ</t>
    </rPh>
    <rPh sb="9" eb="10">
      <t>ハイ</t>
    </rPh>
    <rPh sb="15" eb="18">
      <t>タイキョシャ</t>
    </rPh>
    <rPh sb="18" eb="19">
      <t>イリスウ</t>
    </rPh>
    <phoneticPr fontId="1"/>
  </si>
  <si>
    <t>問６(2) 今年に入ってからの退去者数の定員に対する割合</t>
    <rPh sb="6" eb="8">
      <t>コトシ</t>
    </rPh>
    <rPh sb="9" eb="10">
      <t>ハイ</t>
    </rPh>
    <rPh sb="15" eb="18">
      <t>タイキョシャ</t>
    </rPh>
    <rPh sb="18" eb="19">
      <t>スウ</t>
    </rPh>
    <rPh sb="20" eb="22">
      <t>テイイン</t>
    </rPh>
    <rPh sb="23" eb="24">
      <t>タイ</t>
    </rPh>
    <rPh sb="26" eb="28">
      <t>ワリアイ</t>
    </rPh>
    <phoneticPr fontId="1"/>
  </si>
  <si>
    <t>【問６(1)新規入居者数で「０」と回答した施設を除く】</t>
    <rPh sb="6" eb="8">
      <t>シンキ</t>
    </rPh>
    <rPh sb="8" eb="10">
      <t>ニュウキョ</t>
    </rPh>
    <rPh sb="10" eb="11">
      <t>モノ</t>
    </rPh>
    <rPh sb="11" eb="12">
      <t>スウ</t>
    </rPh>
    <rPh sb="17" eb="19">
      <t>カイトウ</t>
    </rPh>
    <rPh sb="21" eb="23">
      <t>シセツ</t>
    </rPh>
    <rPh sb="24" eb="25">
      <t>ノゾ</t>
    </rPh>
    <phoneticPr fontId="1"/>
  </si>
  <si>
    <t>問６(3) 入居直前の居場所（人数積み上げ）</t>
    <rPh sb="6" eb="8">
      <t>ニュウキョ</t>
    </rPh>
    <rPh sb="8" eb="10">
      <t>チョクゼン</t>
    </rPh>
    <rPh sb="11" eb="14">
      <t>イバショ</t>
    </rPh>
    <rPh sb="15" eb="17">
      <t>ニンズウ</t>
    </rPh>
    <rPh sb="17" eb="18">
      <t>ツ</t>
    </rPh>
    <rPh sb="19" eb="20">
      <t>ア</t>
    </rPh>
    <phoneticPr fontId="1"/>
  </si>
  <si>
    <t>問６(4) 退去先（人数積み上げ）</t>
    <rPh sb="6" eb="8">
      <t>タイキョ</t>
    </rPh>
    <rPh sb="8" eb="9">
      <t>サキ</t>
    </rPh>
    <rPh sb="10" eb="12">
      <t>ニンズウ</t>
    </rPh>
    <rPh sb="12" eb="13">
      <t>ツ</t>
    </rPh>
    <rPh sb="14" eb="15">
      <t>ア</t>
    </rPh>
    <phoneticPr fontId="1"/>
  </si>
  <si>
    <t>【問６(2)退去者数で「０」と回答した施設を除く】</t>
    <rPh sb="6" eb="9">
      <t>タイキョシャ</t>
    </rPh>
    <rPh sb="9" eb="10">
      <t>スウ</t>
    </rPh>
    <rPh sb="15" eb="17">
      <t>カイトウ</t>
    </rPh>
    <rPh sb="19" eb="21">
      <t>シセツ</t>
    </rPh>
    <rPh sb="22" eb="23">
      <t>ノゾ</t>
    </rPh>
    <phoneticPr fontId="1"/>
  </si>
  <si>
    <t>【問９①逝去した人数で「０」と回答した施設を除く】</t>
    <rPh sb="4" eb="6">
      <t>セイキョ</t>
    </rPh>
    <rPh sb="8" eb="10">
      <t>ニンズウ</t>
    </rPh>
    <rPh sb="15" eb="17">
      <t>カイトウ</t>
    </rPh>
    <rPh sb="19" eb="21">
      <t>シセツ</t>
    </rPh>
    <rPh sb="22" eb="23">
      <t>ノゾ</t>
    </rPh>
    <phoneticPr fontId="1"/>
  </si>
  <si>
    <t>【問９②看取った人数で「０」と回答、かつ非特定施設を施設を除く】</t>
    <rPh sb="4" eb="6">
      <t>ミト</t>
    </rPh>
    <rPh sb="8" eb="10">
      <t>ニンズウ</t>
    </rPh>
    <rPh sb="15" eb="17">
      <t>カイトウ</t>
    </rPh>
    <rPh sb="20" eb="21">
      <t>ヒ</t>
    </rPh>
    <rPh sb="21" eb="23">
      <t>トクテイ</t>
    </rPh>
    <rPh sb="23" eb="25">
      <t>シセツ</t>
    </rPh>
    <rPh sb="26" eb="28">
      <t>シセツ</t>
    </rPh>
    <rPh sb="29" eb="30">
      <t>ノゾ</t>
    </rPh>
    <phoneticPr fontId="1"/>
  </si>
  <si>
    <t>－</t>
    <phoneticPr fontId="1"/>
  </si>
  <si>
    <t>【要支援１～要介護５の入居者合計が「０」の施設を除く】</t>
    <rPh sb="1" eb="4">
      <t>ヨウシエン</t>
    </rPh>
    <rPh sb="6" eb="9">
      <t>ヨウカイゴ</t>
    </rPh>
    <rPh sb="11" eb="14">
      <t>ニュウキョシャ</t>
    </rPh>
    <rPh sb="14" eb="16">
      <t>ゴウケイ</t>
    </rPh>
    <rPh sb="21" eb="23">
      <t>シセツ</t>
    </rPh>
    <rPh sb="24" eb="25">
      <t>ノゾ</t>
    </rPh>
    <phoneticPr fontId="1"/>
  </si>
  <si>
    <t>【問３(1)①で「併設」または「隣接」と回答した施設のみ、問13(1)で「０」と回答した施設を除く】</t>
    <rPh sb="1" eb="2">
      <t>トイ</t>
    </rPh>
    <rPh sb="9" eb="11">
      <t>ヘイセツ</t>
    </rPh>
    <rPh sb="16" eb="18">
      <t>リンセツ</t>
    </rPh>
    <rPh sb="20" eb="22">
      <t>カイトウ</t>
    </rPh>
    <rPh sb="24" eb="26">
      <t>シセツ</t>
    </rPh>
    <rPh sb="40" eb="42">
      <t>カイトウ</t>
    </rPh>
    <rPh sb="44" eb="46">
      <t>シセツ</t>
    </rPh>
    <rPh sb="47" eb="48">
      <t>ノゾ</t>
    </rPh>
    <phoneticPr fontId="1"/>
  </si>
  <si>
    <t>問14(1)①　夜間看護体制加算の有無</t>
    <rPh sb="8" eb="10">
      <t>ヤカン</t>
    </rPh>
    <rPh sb="10" eb="12">
      <t>カンゴ</t>
    </rPh>
    <rPh sb="12" eb="14">
      <t>タイセイ</t>
    </rPh>
    <rPh sb="14" eb="16">
      <t>カサン</t>
    </rPh>
    <rPh sb="17" eb="19">
      <t>ウム</t>
    </rPh>
    <phoneticPr fontId="1"/>
  </si>
  <si>
    <t>【問13(1)で「０人」、問３①(2)～(7)で「なし」「無回答」と回答した施設を除く】</t>
    <rPh sb="1" eb="2">
      <t>トイ</t>
    </rPh>
    <rPh sb="10" eb="11">
      <t>ヒト</t>
    </rPh>
    <rPh sb="13" eb="14">
      <t>トイ</t>
    </rPh>
    <rPh sb="29" eb="32">
      <t>ムカイトウ</t>
    </rPh>
    <rPh sb="34" eb="36">
      <t>カイトウ</t>
    </rPh>
    <rPh sb="38" eb="40">
      <t>シセツ</t>
    </rPh>
    <rPh sb="41" eb="42">
      <t>ノゾ</t>
    </rPh>
    <phoneticPr fontId="1"/>
  </si>
  <si>
    <t>問13(4)　介護保険サービスのサービス種類別利用者数の介護保険利用入居者数に対する割合　①利用者総数</t>
    <rPh sb="0" eb="1">
      <t>トイ</t>
    </rPh>
    <rPh sb="7" eb="9">
      <t>カイゴ</t>
    </rPh>
    <rPh sb="9" eb="11">
      <t>ホケン</t>
    </rPh>
    <rPh sb="20" eb="22">
      <t>シュルイ</t>
    </rPh>
    <rPh sb="22" eb="23">
      <t>ベツ</t>
    </rPh>
    <rPh sb="23" eb="26">
      <t>リヨウシャ</t>
    </rPh>
    <rPh sb="26" eb="27">
      <t>スウ</t>
    </rPh>
    <rPh sb="28" eb="30">
      <t>カイゴ</t>
    </rPh>
    <rPh sb="30" eb="32">
      <t>ホケン</t>
    </rPh>
    <rPh sb="32" eb="34">
      <t>リヨウ</t>
    </rPh>
    <rPh sb="34" eb="37">
      <t>ニュウキョシャ</t>
    </rPh>
    <rPh sb="37" eb="38">
      <t>スウ</t>
    </rPh>
    <rPh sb="39" eb="40">
      <t>タイ</t>
    </rPh>
    <rPh sb="42" eb="44">
      <t>ワリアイ</t>
    </rPh>
    <rPh sb="46" eb="49">
      <t>リヨウシャ</t>
    </rPh>
    <rPh sb="49" eb="51">
      <t>ソウスウ</t>
    </rPh>
    <phoneticPr fontId="1"/>
  </si>
  <si>
    <t>問13(4)　介護保険サービスのサービス種類別利用者数の介護保険利用入居者数に対する割合　②うち併設・隣接事業所からサービスを受けている利用者</t>
    <rPh sb="0" eb="1">
      <t>トイ</t>
    </rPh>
    <rPh sb="7" eb="9">
      <t>カイゴ</t>
    </rPh>
    <rPh sb="9" eb="11">
      <t>ホケン</t>
    </rPh>
    <rPh sb="20" eb="22">
      <t>シュルイ</t>
    </rPh>
    <rPh sb="22" eb="23">
      <t>ベツ</t>
    </rPh>
    <rPh sb="23" eb="26">
      <t>リヨウシャ</t>
    </rPh>
    <rPh sb="26" eb="27">
      <t>スウ</t>
    </rPh>
    <rPh sb="28" eb="30">
      <t>カイゴ</t>
    </rPh>
    <rPh sb="30" eb="32">
      <t>ホケン</t>
    </rPh>
    <rPh sb="32" eb="34">
      <t>リヨウ</t>
    </rPh>
    <rPh sb="34" eb="37">
      <t>ニュウキョシャ</t>
    </rPh>
    <rPh sb="37" eb="38">
      <t>スウ</t>
    </rPh>
    <rPh sb="39" eb="40">
      <t>タイ</t>
    </rPh>
    <rPh sb="42" eb="44">
      <t>ワリアイ</t>
    </rPh>
    <rPh sb="48" eb="50">
      <t>ヘイセツ</t>
    </rPh>
    <rPh sb="51" eb="53">
      <t>リンセツ</t>
    </rPh>
    <rPh sb="53" eb="56">
      <t>ジギョウショ</t>
    </rPh>
    <rPh sb="63" eb="64">
      <t>ウ</t>
    </rPh>
    <rPh sb="68" eb="71">
      <t>リヨウシャ</t>
    </rPh>
    <phoneticPr fontId="1"/>
  </si>
  <si>
    <t>問13(4)　介護保険サービスのサービス種類別利用者数の介護保険利用入居者数に対する割合　③うち併設・隣接事業所以外の同一グループの事業所からサービスを受けている利用者</t>
    <rPh sb="0" eb="1">
      <t>トイ</t>
    </rPh>
    <rPh sb="7" eb="9">
      <t>カイゴ</t>
    </rPh>
    <rPh sb="9" eb="11">
      <t>ホケン</t>
    </rPh>
    <rPh sb="20" eb="22">
      <t>シュルイ</t>
    </rPh>
    <rPh sb="22" eb="23">
      <t>ベツ</t>
    </rPh>
    <rPh sb="23" eb="26">
      <t>リヨウシャ</t>
    </rPh>
    <rPh sb="26" eb="27">
      <t>スウ</t>
    </rPh>
    <rPh sb="28" eb="30">
      <t>カイゴ</t>
    </rPh>
    <rPh sb="30" eb="32">
      <t>ホケン</t>
    </rPh>
    <rPh sb="32" eb="34">
      <t>リヨウ</t>
    </rPh>
    <rPh sb="34" eb="37">
      <t>ニュウキョシャ</t>
    </rPh>
    <rPh sb="37" eb="38">
      <t>スウ</t>
    </rPh>
    <rPh sb="39" eb="40">
      <t>タイ</t>
    </rPh>
    <rPh sb="42" eb="44">
      <t>ワリアイ</t>
    </rPh>
    <rPh sb="48" eb="50">
      <t>ヘイセツ</t>
    </rPh>
    <rPh sb="51" eb="53">
      <t>リンセツ</t>
    </rPh>
    <rPh sb="53" eb="56">
      <t>ジギョウショ</t>
    </rPh>
    <rPh sb="56" eb="58">
      <t>イガイ</t>
    </rPh>
    <rPh sb="59" eb="61">
      <t>ドウイツ</t>
    </rPh>
    <rPh sb="66" eb="69">
      <t>ジギョウショ</t>
    </rPh>
    <rPh sb="76" eb="77">
      <t>ウ</t>
    </rPh>
    <rPh sb="81" eb="84">
      <t>リヨウシャ</t>
    </rPh>
    <phoneticPr fontId="1"/>
  </si>
  <si>
    <t>最大(人)</t>
    <rPh sb="0" eb="2">
      <t>サイダイ</t>
    </rPh>
    <rPh sb="3" eb="4">
      <t>ヒト</t>
    </rPh>
    <phoneticPr fontId="1"/>
  </si>
  <si>
    <t>実施していない</t>
    <rPh sb="0" eb="2">
      <t>ジッシ</t>
    </rPh>
    <phoneticPr fontId="1"/>
  </si>
  <si>
    <t>実施したことがある</t>
    <rPh sb="0" eb="2">
      <t>ジッシ</t>
    </rPh>
    <phoneticPr fontId="1"/>
  </si>
  <si>
    <t>随時/定期的に実施</t>
    <rPh sb="0" eb="2">
      <t>ズイジ</t>
    </rPh>
    <rPh sb="3" eb="6">
      <t>テイキテキ</t>
    </rPh>
    <rPh sb="7" eb="9">
      <t>ジッシ</t>
    </rPh>
    <phoneticPr fontId="1"/>
  </si>
  <si>
    <t>【問18①で「実施したことがある」または「随時/定期的に実施」と回答した施設のみ】</t>
    <rPh sb="1" eb="2">
      <t>トイ</t>
    </rPh>
    <rPh sb="7" eb="9">
      <t>ジッシ</t>
    </rPh>
    <rPh sb="21" eb="23">
      <t>ズイジ</t>
    </rPh>
    <rPh sb="24" eb="27">
      <t>テイキテキ</t>
    </rPh>
    <rPh sb="28" eb="30">
      <t>ジッシ</t>
    </rPh>
    <rPh sb="32" eb="34">
      <t>カイトウ</t>
    </rPh>
    <rPh sb="36" eb="38">
      <t>シセツ</t>
    </rPh>
    <phoneticPr fontId="1"/>
  </si>
  <si>
    <t>平均(回)</t>
    <rPh sb="0" eb="1">
      <t>ヒラ</t>
    </rPh>
    <rPh sb="1" eb="2">
      <t>タモツ</t>
    </rPh>
    <rPh sb="3" eb="4">
      <t>カイ</t>
    </rPh>
    <phoneticPr fontId="1"/>
  </si>
  <si>
    <t>最大(回)</t>
    <rPh sb="0" eb="2">
      <t>サイダイ</t>
    </rPh>
    <rPh sb="3" eb="4">
      <t>カイ</t>
    </rPh>
    <phoneticPr fontId="1"/>
  </si>
  <si>
    <t>10万円未満</t>
    <rPh sb="2" eb="4">
      <t>マンエン</t>
    </rPh>
    <rPh sb="4" eb="6">
      <t>ミマン</t>
    </rPh>
    <phoneticPr fontId="1"/>
  </si>
  <si>
    <t>問16(1) 訪問診療・往診を利用した入居者数（②～④計）の入居者総数に対する割合</t>
    <rPh sb="0" eb="1">
      <t>トイ</t>
    </rPh>
    <rPh sb="7" eb="9">
      <t>ホウモン</t>
    </rPh>
    <rPh sb="9" eb="11">
      <t>シンリョウ</t>
    </rPh>
    <rPh sb="12" eb="14">
      <t>オウシン</t>
    </rPh>
    <rPh sb="15" eb="17">
      <t>リヨウ</t>
    </rPh>
    <rPh sb="19" eb="22">
      <t>ニュウキョシャ</t>
    </rPh>
    <rPh sb="22" eb="23">
      <t>スウ</t>
    </rPh>
    <rPh sb="27" eb="28">
      <t>ケイ</t>
    </rPh>
    <rPh sb="30" eb="33">
      <t>ニュウキョシャ</t>
    </rPh>
    <rPh sb="33" eb="35">
      <t>ソウスウ</t>
    </rPh>
    <rPh sb="36" eb="37">
      <t>タイ</t>
    </rPh>
    <rPh sb="39" eb="41">
      <t>ワリアイ</t>
    </rPh>
    <phoneticPr fontId="1"/>
  </si>
  <si>
    <t>問16(2) うち、最も利用している医療機関から受診した入居者数（②～④計）の入居者総数に対する割合</t>
    <rPh sb="0" eb="1">
      <t>トイ</t>
    </rPh>
    <rPh sb="10" eb="11">
      <t>モット</t>
    </rPh>
    <rPh sb="12" eb="14">
      <t>リヨウ</t>
    </rPh>
    <rPh sb="18" eb="20">
      <t>イリョウ</t>
    </rPh>
    <rPh sb="20" eb="22">
      <t>キカン</t>
    </rPh>
    <rPh sb="24" eb="26">
      <t>ジュシン</t>
    </rPh>
    <rPh sb="28" eb="31">
      <t>ニュウキョシャ</t>
    </rPh>
    <rPh sb="31" eb="32">
      <t>スウ</t>
    </rPh>
    <rPh sb="36" eb="37">
      <t>ケイ</t>
    </rPh>
    <rPh sb="39" eb="42">
      <t>ニュウキョシャ</t>
    </rPh>
    <rPh sb="42" eb="44">
      <t>ソウスウ</t>
    </rPh>
    <rPh sb="45" eb="46">
      <t>タイ</t>
    </rPh>
    <rPh sb="48" eb="50">
      <t>ワリアイ</t>
    </rPh>
    <phoneticPr fontId="1"/>
  </si>
  <si>
    <t>提供していない</t>
    <rPh sb="0" eb="2">
      <t>テイキョウ</t>
    </rPh>
    <phoneticPr fontId="1"/>
  </si>
  <si>
    <t>入居者のみを対象に提供している</t>
    <rPh sb="0" eb="3">
      <t>ニュウキョシャ</t>
    </rPh>
    <rPh sb="6" eb="8">
      <t>タイショウ</t>
    </rPh>
    <rPh sb="9" eb="11">
      <t>テイキョウ</t>
    </rPh>
    <phoneticPr fontId="1"/>
  </si>
  <si>
    <t>入居者のほか、地域住民に対しても提供</t>
    <rPh sb="0" eb="3">
      <t>ニュウキョシャ</t>
    </rPh>
    <rPh sb="7" eb="9">
      <t>チイキ</t>
    </rPh>
    <rPh sb="9" eb="11">
      <t>ジュウミン</t>
    </rPh>
    <rPh sb="12" eb="13">
      <t>タイ</t>
    </rPh>
    <rPh sb="16" eb="18">
      <t>テイキョウ</t>
    </rPh>
    <phoneticPr fontId="1"/>
  </si>
  <si>
    <t>地域住民に対して提供予定がある</t>
    <rPh sb="0" eb="2">
      <t>チイキ</t>
    </rPh>
    <rPh sb="2" eb="4">
      <t>ジュウミン</t>
    </rPh>
    <rPh sb="5" eb="6">
      <t>タイ</t>
    </rPh>
    <rPh sb="8" eb="10">
      <t>テイキョウ</t>
    </rPh>
    <rPh sb="10" eb="12">
      <t>ヨテイ</t>
    </rPh>
    <phoneticPr fontId="1"/>
  </si>
  <si>
    <t>地域住民への提供は考えていない</t>
    <rPh sb="0" eb="2">
      <t>チイキ</t>
    </rPh>
    <rPh sb="2" eb="4">
      <t>ジュウミン</t>
    </rPh>
    <rPh sb="6" eb="8">
      <t>テイキョウ</t>
    </rPh>
    <rPh sb="9" eb="10">
      <t>カンガ</t>
    </rPh>
    <phoneticPr fontId="1"/>
  </si>
  <si>
    <t>【問22①で「入居者のほか、地域住民に対しても提供」と回答施設を除く】</t>
    <rPh sb="1" eb="2">
      <t>トイ</t>
    </rPh>
    <rPh sb="7" eb="10">
      <t>ニュウキョシャ</t>
    </rPh>
    <rPh sb="14" eb="16">
      <t>チイキ</t>
    </rPh>
    <rPh sb="16" eb="18">
      <t>ジュウミン</t>
    </rPh>
    <rPh sb="19" eb="20">
      <t>タイ</t>
    </rPh>
    <rPh sb="23" eb="25">
      <t>テイキョウ</t>
    </rPh>
    <rPh sb="27" eb="29">
      <t>カイトウ</t>
    </rPh>
    <rPh sb="29" eb="31">
      <t>シセツ</t>
    </rPh>
    <rPh sb="32" eb="33">
      <t>ノゾ</t>
    </rPh>
    <phoneticPr fontId="1"/>
  </si>
  <si>
    <t>【問13は、問２(3)特定施設入居者指定介護で「指定なし」と回答した施設のみ】</t>
    <rPh sb="11" eb="13">
      <t>トクテイ</t>
    </rPh>
    <rPh sb="13" eb="15">
      <t>シセツ</t>
    </rPh>
    <rPh sb="15" eb="18">
      <t>ニュウキョシャ</t>
    </rPh>
    <rPh sb="18" eb="20">
      <t>シテイ</t>
    </rPh>
    <rPh sb="20" eb="22">
      <t>カイゴ</t>
    </rPh>
    <rPh sb="24" eb="26">
      <t>シテイ</t>
    </rPh>
    <rPh sb="30" eb="32">
      <t>カイトウ</t>
    </rPh>
    <rPh sb="34" eb="36">
      <t>シセツ</t>
    </rPh>
    <phoneticPr fontId="1"/>
  </si>
  <si>
    <t>【問14・問15は、問２(3)特定施設入居者指定介護で「一般型（介護）」、「一般型（介護予防）」、「地域密着型」と回答した施設のみ】</t>
    <rPh sb="1" eb="2">
      <t>トイ</t>
    </rPh>
    <rPh sb="5" eb="6">
      <t>トイ</t>
    </rPh>
    <rPh sb="15" eb="17">
      <t>トクテイ</t>
    </rPh>
    <rPh sb="17" eb="19">
      <t>シセツ</t>
    </rPh>
    <rPh sb="19" eb="22">
      <t>ニュウキョシャ</t>
    </rPh>
    <rPh sb="22" eb="24">
      <t>シテイ</t>
    </rPh>
    <rPh sb="24" eb="26">
      <t>カイゴ</t>
    </rPh>
    <phoneticPr fontId="1"/>
  </si>
  <si>
    <t>12カ月未満</t>
    <rPh sb="4" eb="6">
      <t>ミマン</t>
    </rPh>
    <phoneticPr fontId="1"/>
  </si>
  <si>
    <t>12～36カ月未満</t>
    <rPh sb="7" eb="9">
      <t>ミマン</t>
    </rPh>
    <phoneticPr fontId="1"/>
  </si>
  <si>
    <t>36～60カ月未満</t>
    <rPh sb="7" eb="9">
      <t>ミマン</t>
    </rPh>
    <phoneticPr fontId="1"/>
  </si>
  <si>
    <t>60～72カ月未満</t>
    <rPh sb="7" eb="9">
      <t>ミマン</t>
    </rPh>
    <phoneticPr fontId="1"/>
  </si>
  <si>
    <t>72～84カ月未満</t>
    <rPh sb="7" eb="9">
      <t>ミマン</t>
    </rPh>
    <phoneticPr fontId="1"/>
  </si>
  <si>
    <t>84～120カ月未満</t>
    <rPh sb="8" eb="10">
      <t>ミマン</t>
    </rPh>
    <phoneticPr fontId="1"/>
  </si>
  <si>
    <t>120カ月以上</t>
    <rPh sb="5" eb="7">
      <t>イジョウ</t>
    </rPh>
    <phoneticPr fontId="1"/>
  </si>
  <si>
    <t>平均(カ月)</t>
    <rPh sb="0" eb="1">
      <t>ヒラ</t>
    </rPh>
    <rPh sb="1" eb="2">
      <t>タモツ</t>
    </rPh>
    <phoneticPr fontId="1"/>
  </si>
  <si>
    <t>上下５％カット平均(カ月)</t>
    <rPh sb="0" eb="2">
      <t>ジョウゲ</t>
    </rPh>
    <rPh sb="7" eb="8">
      <t>ヒラ</t>
    </rPh>
    <rPh sb="8" eb="9">
      <t>タモツ</t>
    </rPh>
    <phoneticPr fontId="1"/>
  </si>
  <si>
    <t>平均(歳)</t>
    <rPh sb="0" eb="1">
      <t>ヒラ</t>
    </rPh>
    <rPh sb="1" eb="2">
      <t>タモツ</t>
    </rPh>
    <phoneticPr fontId="1"/>
  </si>
  <si>
    <t>最小(歳)</t>
    <rPh sb="0" eb="1">
      <t>サイ</t>
    </rPh>
    <rPh sb="1" eb="2">
      <t>ショウ</t>
    </rPh>
    <phoneticPr fontId="1"/>
  </si>
  <si>
    <t>最大(歳)</t>
    <rPh sb="0" eb="1">
      <t>サイ</t>
    </rPh>
    <rPh sb="1" eb="2">
      <t>ダイ</t>
    </rPh>
    <rPh sb="3" eb="4">
      <t>サイ</t>
    </rPh>
    <phoneticPr fontId="1"/>
  </si>
  <si>
    <t>問９　看取りを（１人以上）行った実績のある施設・ない施設</t>
    <rPh sb="0" eb="1">
      <t>トイ</t>
    </rPh>
    <rPh sb="3" eb="5">
      <t>ミト</t>
    </rPh>
    <rPh sb="9" eb="10">
      <t>ヒト</t>
    </rPh>
    <rPh sb="10" eb="12">
      <t>イジョウ</t>
    </rPh>
    <rPh sb="13" eb="14">
      <t>オコナ</t>
    </rPh>
    <rPh sb="16" eb="18">
      <t>ジッセキ</t>
    </rPh>
    <rPh sb="21" eb="23">
      <t>シセツ</t>
    </rPh>
    <rPh sb="26" eb="28">
      <t>シセツ</t>
    </rPh>
    <phoneticPr fontId="1"/>
  </si>
  <si>
    <t>問16(5)　歯科診療の主な受診理由（複数回答）</t>
    <rPh sb="0" eb="1">
      <t>トイ</t>
    </rPh>
    <rPh sb="7" eb="9">
      <t>シカ</t>
    </rPh>
    <rPh sb="9" eb="11">
      <t>シンリョウ</t>
    </rPh>
    <rPh sb="12" eb="13">
      <t>オモ</t>
    </rPh>
    <rPh sb="14" eb="16">
      <t>ジュシン</t>
    </rPh>
    <rPh sb="16" eb="18">
      <t>リユウ</t>
    </rPh>
    <rPh sb="18" eb="24">
      <t>フカ</t>
    </rPh>
    <phoneticPr fontId="1"/>
  </si>
  <si>
    <t>問５(5)　医療処置を有する入居者数の入居者総数に対する割合</t>
    <rPh sb="0" eb="1">
      <t>トイ</t>
    </rPh>
    <rPh sb="6" eb="8">
      <t>イリョウ</t>
    </rPh>
    <rPh sb="8" eb="10">
      <t>ショチ</t>
    </rPh>
    <rPh sb="11" eb="12">
      <t>ユウ</t>
    </rPh>
    <rPh sb="14" eb="17">
      <t>ニュウキョシャ</t>
    </rPh>
    <rPh sb="17" eb="18">
      <t>スウ</t>
    </rPh>
    <rPh sb="19" eb="22">
      <t>ニュウキョシャ</t>
    </rPh>
    <rPh sb="22" eb="24">
      <t>ソウスウ</t>
    </rPh>
    <rPh sb="25" eb="26">
      <t>タイ</t>
    </rPh>
    <rPh sb="28" eb="30">
      <t>ワリアイ</t>
    </rPh>
    <phoneticPr fontId="1"/>
  </si>
  <si>
    <t>２人以上</t>
    <rPh sb="1" eb="2">
      <t>ヒト</t>
    </rPh>
    <rPh sb="2" eb="4">
      <t>イジョウ</t>
    </rPh>
    <phoneticPr fontId="1"/>
  </si>
  <si>
    <t>０～５時台</t>
    <rPh sb="3" eb="4">
      <t>ジ</t>
    </rPh>
    <rPh sb="4" eb="5">
      <t>ダイ</t>
    </rPh>
    <phoneticPr fontId="1"/>
  </si>
  <si>
    <t>６時台</t>
    <rPh sb="1" eb="2">
      <t>トキ</t>
    </rPh>
    <rPh sb="2" eb="3">
      <t>ダイ</t>
    </rPh>
    <phoneticPr fontId="1"/>
  </si>
  <si>
    <t>10～11時台</t>
    <rPh sb="5" eb="6">
      <t>ジ</t>
    </rPh>
    <rPh sb="6" eb="7">
      <t>ダイ</t>
    </rPh>
    <phoneticPr fontId="1"/>
  </si>
  <si>
    <t>12～17時台</t>
    <rPh sb="5" eb="6">
      <t>ジ</t>
    </rPh>
    <rPh sb="6" eb="7">
      <t>ダイ</t>
    </rPh>
    <phoneticPr fontId="1"/>
  </si>
  <si>
    <t>18～24時</t>
    <rPh sb="5" eb="6">
      <t>ジ</t>
    </rPh>
    <phoneticPr fontId="1"/>
  </si>
  <si>
    <t>17時台</t>
    <rPh sb="2" eb="3">
      <t>ジ</t>
    </rPh>
    <rPh sb="3" eb="4">
      <t>ダイ</t>
    </rPh>
    <phoneticPr fontId="1"/>
  </si>
  <si>
    <t>18時台</t>
    <rPh sb="2" eb="3">
      <t>ジ</t>
    </rPh>
    <rPh sb="3" eb="4">
      <t>ダイ</t>
    </rPh>
    <phoneticPr fontId="1"/>
  </si>
  <si>
    <t>19時台</t>
    <rPh sb="2" eb="3">
      <t>ジ</t>
    </rPh>
    <rPh sb="3" eb="4">
      <t>ダイ</t>
    </rPh>
    <phoneticPr fontId="1"/>
  </si>
  <si>
    <t>20時台</t>
    <rPh sb="2" eb="3">
      <t>ジ</t>
    </rPh>
    <rPh sb="3" eb="4">
      <t>ダイ</t>
    </rPh>
    <phoneticPr fontId="1"/>
  </si>
  <si>
    <t>21～24時</t>
    <rPh sb="5" eb="6">
      <t>ジ</t>
    </rPh>
    <phoneticPr fontId="1"/>
  </si>
  <si>
    <t>０～５時台</t>
    <rPh sb="3" eb="4">
      <t>トキ</t>
    </rPh>
    <rPh sb="4" eb="5">
      <t>ダイ</t>
    </rPh>
    <phoneticPr fontId="1"/>
  </si>
  <si>
    <t>６～11時台</t>
    <rPh sb="4" eb="5">
      <t>トキ</t>
    </rPh>
    <rPh sb="5" eb="6">
      <t>ダイ</t>
    </rPh>
    <phoneticPr fontId="1"/>
  </si>
  <si>
    <t>12～16時台</t>
    <rPh sb="5" eb="6">
      <t>ジ</t>
    </rPh>
    <rPh sb="6" eb="7">
      <t>ダイ</t>
    </rPh>
    <phoneticPr fontId="1"/>
  </si>
  <si>
    <t>６時間未満</t>
    <rPh sb="1" eb="3">
      <t>ジカン</t>
    </rPh>
    <rPh sb="3" eb="5">
      <t>ミマン</t>
    </rPh>
    <phoneticPr fontId="1"/>
  </si>
  <si>
    <t>６～７時間未満</t>
    <rPh sb="3" eb="5">
      <t>ジカン</t>
    </rPh>
    <rPh sb="5" eb="7">
      <t>ミマン</t>
    </rPh>
    <phoneticPr fontId="1"/>
  </si>
  <si>
    <t>７～８時間未満</t>
    <rPh sb="3" eb="5">
      <t>ジカン</t>
    </rPh>
    <rPh sb="5" eb="7">
      <t>ミマン</t>
    </rPh>
    <phoneticPr fontId="1"/>
  </si>
  <si>
    <t>10～12時間未満</t>
    <rPh sb="5" eb="7">
      <t>ジカン</t>
    </rPh>
    <rPh sb="7" eb="9">
      <t>ミマン</t>
    </rPh>
    <phoneticPr fontId="1"/>
  </si>
  <si>
    <t>12～24時間未満</t>
    <rPh sb="5" eb="7">
      <t>ジカン</t>
    </rPh>
    <rPh sb="7" eb="9">
      <t>ミマン</t>
    </rPh>
    <phoneticPr fontId="1"/>
  </si>
  <si>
    <t>24時間</t>
    <rPh sb="2" eb="4">
      <t>ジカン</t>
    </rPh>
    <phoneticPr fontId="1"/>
  </si>
  <si>
    <t>問11(6) 夜間の医療体制（たんの吸引ができる人）</t>
    <rPh sb="7" eb="9">
      <t>ヤカン</t>
    </rPh>
    <rPh sb="10" eb="12">
      <t>イリョウ</t>
    </rPh>
    <rPh sb="12" eb="14">
      <t>タイセイ</t>
    </rPh>
    <rPh sb="18" eb="20">
      <t>キュウイン</t>
    </rPh>
    <rPh sb="24" eb="25">
      <t>ヒト</t>
    </rPh>
    <phoneticPr fontId="1"/>
  </si>
  <si>
    <t>常にいる</t>
    <rPh sb="0" eb="1">
      <t>ツネ</t>
    </rPh>
    <phoneticPr fontId="1"/>
  </si>
  <si>
    <t>いない場合もある</t>
    <rPh sb="3" eb="5">
      <t>バアイ</t>
    </rPh>
    <phoneticPr fontId="1"/>
  </si>
  <si>
    <t>常にいない</t>
    <rPh sb="0" eb="1">
      <t>ツネ</t>
    </rPh>
    <phoneticPr fontId="1"/>
  </si>
  <si>
    <t>０人</t>
    <rPh sb="1" eb="2">
      <t>ヒト</t>
    </rPh>
    <phoneticPr fontId="1"/>
  </si>
  <si>
    <t>１人</t>
    <rPh sb="1" eb="2">
      <t>ヒト</t>
    </rPh>
    <phoneticPr fontId="1"/>
  </si>
  <si>
    <t>２人</t>
    <rPh sb="1" eb="2">
      <t>ヒト</t>
    </rPh>
    <phoneticPr fontId="1"/>
  </si>
  <si>
    <t>３人</t>
    <rPh sb="1" eb="2">
      <t>ヒト</t>
    </rPh>
    <phoneticPr fontId="1"/>
  </si>
  <si>
    <t>４人</t>
    <rPh sb="1" eb="2">
      <t>ヒト</t>
    </rPh>
    <phoneticPr fontId="1"/>
  </si>
  <si>
    <t>１人未満</t>
    <rPh sb="1" eb="2">
      <t>ヒト</t>
    </rPh>
    <rPh sb="2" eb="4">
      <t>ミマン</t>
    </rPh>
    <phoneticPr fontId="1"/>
  </si>
  <si>
    <t>１～２人未満</t>
    <rPh sb="3" eb="4">
      <t>ヒト</t>
    </rPh>
    <rPh sb="4" eb="6">
      <t>ミマン</t>
    </rPh>
    <phoneticPr fontId="1"/>
  </si>
  <si>
    <t>２～３人未満</t>
    <rPh sb="3" eb="4">
      <t>ヒト</t>
    </rPh>
    <rPh sb="4" eb="6">
      <t>ミマン</t>
    </rPh>
    <phoneticPr fontId="1"/>
  </si>
  <si>
    <t>３人以上</t>
    <rPh sb="1" eb="2">
      <t>ヒト</t>
    </rPh>
    <rPh sb="2" eb="4">
      <t>イジョウ</t>
    </rPh>
    <phoneticPr fontId="1"/>
  </si>
  <si>
    <t>問11 職員体制　(4) 夜間（深夜帯）の介護・看護職員数（常勤・非常勤合計、実人数）－看護</t>
    <rPh sb="13" eb="15">
      <t>ヤカン</t>
    </rPh>
    <rPh sb="16" eb="19">
      <t>シンヤタイ</t>
    </rPh>
    <rPh sb="21" eb="23">
      <t>カイゴ</t>
    </rPh>
    <rPh sb="24" eb="26">
      <t>カンゴ</t>
    </rPh>
    <rPh sb="26" eb="28">
      <t>ショクイン</t>
    </rPh>
    <rPh sb="28" eb="29">
      <t>スウ</t>
    </rPh>
    <rPh sb="30" eb="32">
      <t>ジョウキン</t>
    </rPh>
    <rPh sb="33" eb="36">
      <t>ヒジョウキン</t>
    </rPh>
    <rPh sb="36" eb="38">
      <t>ゴウケイ</t>
    </rPh>
    <rPh sb="39" eb="40">
      <t>ジツ</t>
    </rPh>
    <rPh sb="40" eb="42">
      <t>ニンズウ</t>
    </rPh>
    <rPh sb="44" eb="46">
      <t>カンゴ</t>
    </rPh>
    <phoneticPr fontId="1"/>
  </si>
  <si>
    <t>問11 職員体制　(5)勤務開始時間帯別看護職員のいる時間数</t>
    <rPh sb="0" eb="1">
      <t>トイ</t>
    </rPh>
    <rPh sb="4" eb="6">
      <t>ショクイン</t>
    </rPh>
    <rPh sb="6" eb="8">
      <t>タイセイ</t>
    </rPh>
    <rPh sb="12" eb="14">
      <t>キンム</t>
    </rPh>
    <rPh sb="14" eb="16">
      <t>カイシ</t>
    </rPh>
    <rPh sb="16" eb="19">
      <t>ジカンタイ</t>
    </rPh>
    <rPh sb="19" eb="20">
      <t>ベツ</t>
    </rPh>
    <rPh sb="20" eb="22">
      <t>カンゴ</t>
    </rPh>
    <rPh sb="22" eb="24">
      <t>ショクイン</t>
    </rPh>
    <rPh sb="27" eb="30">
      <t>ジカンスウ</t>
    </rPh>
    <phoneticPr fontId="1"/>
  </si>
  <si>
    <t>全体</t>
    <rPh sb="0" eb="2">
      <t>ゼンタイ</t>
    </rPh>
    <phoneticPr fontId="1"/>
  </si>
  <si>
    <t>６時間
未満</t>
    <rPh sb="1" eb="3">
      <t>ジカン</t>
    </rPh>
    <rPh sb="4" eb="6">
      <t>ミマン</t>
    </rPh>
    <phoneticPr fontId="1"/>
  </si>
  <si>
    <t>件数</t>
    <rPh sb="0" eb="2">
      <t>ケンスウ</t>
    </rPh>
    <phoneticPr fontId="1"/>
  </si>
  <si>
    <t>割合</t>
    <rPh sb="0" eb="2">
      <t>ワリアイ</t>
    </rPh>
    <phoneticPr fontId="1"/>
  </si>
  <si>
    <t>平均
(時間)</t>
    <rPh sb="0" eb="2">
      <t>ヘイキン</t>
    </rPh>
    <rPh sb="4" eb="6">
      <t>ジカン</t>
    </rPh>
    <phoneticPr fontId="1"/>
  </si>
  <si>
    <t>－</t>
    <phoneticPr fontId="1"/>
  </si>
  <si>
    <t>問11 職員体制　(3) うち常勤の准看護師（実人数）</t>
    <rPh sb="15" eb="17">
      <t>ジョウキン</t>
    </rPh>
    <rPh sb="18" eb="22">
      <t>ジュンカンゴシ</t>
    </rPh>
    <rPh sb="23" eb="24">
      <t>ジツ</t>
    </rPh>
    <rPh sb="24" eb="26">
      <t>ニンズウ</t>
    </rPh>
    <phoneticPr fontId="1"/>
  </si>
  <si>
    <t>問11 職員体制　(8) 介護職員の採用率</t>
    <rPh sb="13" eb="15">
      <t>カイゴ</t>
    </rPh>
    <rPh sb="15" eb="17">
      <t>ショクイン</t>
    </rPh>
    <rPh sb="18" eb="21">
      <t>サイヨウリツ</t>
    </rPh>
    <phoneticPr fontId="1"/>
  </si>
  <si>
    <t>問11 職員体制　(8) 介護職員の離職率</t>
    <rPh sb="13" eb="15">
      <t>カイゴ</t>
    </rPh>
    <rPh sb="15" eb="17">
      <t>ショクイン</t>
    </rPh>
    <rPh sb="18" eb="21">
      <t>リショクリツ</t>
    </rPh>
    <phoneticPr fontId="1"/>
  </si>
  <si>
    <t>サービス付き高齢者向け住宅
（特定施設）</t>
    <rPh sb="1" eb="13">
      <t>ツキ</t>
    </rPh>
    <rPh sb="15" eb="17">
      <t>トクテイ</t>
    </rPh>
    <rPh sb="17" eb="19">
      <t>シセツ</t>
    </rPh>
    <phoneticPr fontId="1"/>
  </si>
  <si>
    <t>サービス付き高齢者向け住宅
（非特定施設）</t>
    <rPh sb="1" eb="13">
      <t>ツキ</t>
    </rPh>
    <rPh sb="15" eb="16">
      <t>ヒ</t>
    </rPh>
    <rPh sb="16" eb="18">
      <t>トクテイ</t>
    </rPh>
    <rPh sb="18" eb="20">
      <t>シセツ</t>
    </rPh>
    <phoneticPr fontId="1"/>
  </si>
  <si>
    <t>有効
回答数</t>
    <rPh sb="0" eb="2">
      <t>ユウコウ</t>
    </rPh>
    <rPh sb="3" eb="5">
      <t>カイトウ</t>
    </rPh>
    <rPh sb="5" eb="6">
      <t>スウ</t>
    </rPh>
    <phoneticPr fontId="1"/>
  </si>
  <si>
    <t>有効
回答率</t>
    <rPh sb="0" eb="2">
      <t>ユウコウ</t>
    </rPh>
    <rPh sb="3" eb="6">
      <t>カイトウリツ</t>
    </rPh>
    <phoneticPr fontId="1"/>
  </si>
  <si>
    <t>胃ろう・腸ろうの管理</t>
    <rPh sb="0" eb="1">
      <t>イ</t>
    </rPh>
    <rPh sb="8" eb="10">
      <t>カンリ</t>
    </rPh>
    <phoneticPr fontId="1"/>
  </si>
  <si>
    <t>准看護師</t>
    <rPh sb="0" eb="1">
      <t>ジュン</t>
    </rPh>
    <rPh sb="1" eb="3">
      <t>カンゴ</t>
    </rPh>
    <rPh sb="3" eb="4">
      <t>シ</t>
    </rPh>
    <phoneticPr fontId="1"/>
  </si>
  <si>
    <t>問９②③　死亡による契約終了の場合の逝去した人数の内訳（人数積み上げ）</t>
    <rPh sb="0" eb="1">
      <t>トイ</t>
    </rPh>
    <rPh sb="5" eb="7">
      <t>シボウ</t>
    </rPh>
    <rPh sb="10" eb="12">
      <t>ケイヤク</t>
    </rPh>
    <rPh sb="12" eb="14">
      <t>シュウリョウ</t>
    </rPh>
    <rPh sb="15" eb="17">
      <t>バアイ</t>
    </rPh>
    <rPh sb="18" eb="20">
      <t>セイキョ</t>
    </rPh>
    <rPh sb="22" eb="24">
      <t>ニンズウ</t>
    </rPh>
    <rPh sb="25" eb="27">
      <t>ウチワケ</t>
    </rPh>
    <rPh sb="28" eb="30">
      <t>ニンズウ</t>
    </rPh>
    <rPh sb="30" eb="31">
      <t>ツ</t>
    </rPh>
    <rPh sb="32" eb="33">
      <t>ア</t>
    </rPh>
    <phoneticPr fontId="1"/>
  </si>
  <si>
    <t>(1)～(6)計</t>
    <rPh sb="7" eb="8">
      <t>ケイ</t>
    </rPh>
    <phoneticPr fontId="1"/>
  </si>
  <si>
    <t>うち看取り介護加算</t>
    <rPh sb="2" eb="4">
      <t>ミト</t>
    </rPh>
    <rPh sb="5" eb="7">
      <t>カイゴ</t>
    </rPh>
    <rPh sb="7" eb="9">
      <t>カサン</t>
    </rPh>
    <phoneticPr fontId="1"/>
  </si>
  <si>
    <t>加算なし看取り</t>
    <rPh sb="0" eb="2">
      <t>カサン</t>
    </rPh>
    <rPh sb="4" eb="6">
      <t>ミト</t>
    </rPh>
    <phoneticPr fontId="1"/>
  </si>
  <si>
    <t>看取り以外</t>
    <rPh sb="0" eb="2">
      <t>ミト</t>
    </rPh>
    <rPh sb="3" eb="5">
      <t>イガイ</t>
    </rPh>
    <phoneticPr fontId="1"/>
  </si>
  <si>
    <t>(1)＋(2)</t>
    <phoneticPr fontId="1"/>
  </si>
  <si>
    <t>問９　看取り率</t>
    <rPh sb="0" eb="1">
      <t>トイ</t>
    </rPh>
    <rPh sb="3" eb="5">
      <t>ミト</t>
    </rPh>
    <rPh sb="6" eb="7">
      <t>リツ</t>
    </rPh>
    <phoneticPr fontId="1"/>
  </si>
  <si>
    <t>地域密着型</t>
    <rPh sb="0" eb="2">
      <t>チイキ</t>
    </rPh>
    <rPh sb="2" eb="4">
      <t>ミッチャク</t>
    </rPh>
    <rPh sb="4" eb="5">
      <t>カタ</t>
    </rPh>
    <phoneticPr fontId="2"/>
  </si>
  <si>
    <t>一般型（介護）</t>
    <rPh sb="0" eb="2">
      <t>イッパン</t>
    </rPh>
    <rPh sb="2" eb="3">
      <t>カタ</t>
    </rPh>
    <rPh sb="4" eb="6">
      <t>カイゴ</t>
    </rPh>
    <phoneticPr fontId="2"/>
  </si>
  <si>
    <t>一般型（介護予防）</t>
    <rPh sb="0" eb="2">
      <t>イッパン</t>
    </rPh>
    <rPh sb="2" eb="3">
      <t>カタ</t>
    </rPh>
    <rPh sb="4" eb="6">
      <t>カイゴ</t>
    </rPh>
    <rPh sb="6" eb="8">
      <t>ヨボウ</t>
    </rPh>
    <phoneticPr fontId="2"/>
  </si>
  <si>
    <t>種別無回答</t>
    <rPh sb="0" eb="2">
      <t>シュベツ</t>
    </rPh>
    <rPh sb="2" eb="5">
      <t>ムカイトウ</t>
    </rPh>
    <phoneticPr fontId="2"/>
  </si>
  <si>
    <t>75際未満</t>
    <rPh sb="2" eb="3">
      <t>サイ</t>
    </rPh>
    <rPh sb="3" eb="5">
      <t>ミマン</t>
    </rPh>
    <phoneticPr fontId="2"/>
  </si>
  <si>
    <t>75～80歳未満</t>
    <rPh sb="5" eb="6">
      <t>サイ</t>
    </rPh>
    <rPh sb="6" eb="8">
      <t>ミマン</t>
    </rPh>
    <phoneticPr fontId="2"/>
  </si>
  <si>
    <t>80～82歳未満</t>
    <rPh sb="5" eb="6">
      <t>サイ</t>
    </rPh>
    <rPh sb="6" eb="8">
      <t>ミマン</t>
    </rPh>
    <phoneticPr fontId="2"/>
  </si>
  <si>
    <t>82～84歳未満</t>
    <rPh sb="5" eb="6">
      <t>サイ</t>
    </rPh>
    <rPh sb="6" eb="8">
      <t>ミマン</t>
    </rPh>
    <phoneticPr fontId="2"/>
  </si>
  <si>
    <t>84～86歳未満</t>
    <rPh sb="5" eb="6">
      <t>サイ</t>
    </rPh>
    <rPh sb="6" eb="8">
      <t>ミマン</t>
    </rPh>
    <phoneticPr fontId="2"/>
  </si>
  <si>
    <t>86～88歳未満</t>
    <rPh sb="5" eb="6">
      <t>サイ</t>
    </rPh>
    <rPh sb="6" eb="8">
      <t>ミマン</t>
    </rPh>
    <phoneticPr fontId="2"/>
  </si>
  <si>
    <t>88～90歳未満</t>
    <rPh sb="5" eb="6">
      <t>サイ</t>
    </rPh>
    <rPh sb="6" eb="8">
      <t>ミマン</t>
    </rPh>
    <phoneticPr fontId="2"/>
  </si>
  <si>
    <t>90歳以上</t>
    <rPh sb="2" eb="3">
      <t>サイ</t>
    </rPh>
    <rPh sb="3" eb="5">
      <t>イジョウ</t>
    </rPh>
    <phoneticPr fontId="2"/>
  </si>
  <si>
    <t>無回答</t>
    <rPh sb="0" eb="3">
      <t>ムカイトウ</t>
    </rPh>
    <phoneticPr fontId="2"/>
  </si>
  <si>
    <t>－</t>
    <phoneticPr fontId="1"/>
  </si>
  <si>
    <t>【問13(1)で「０人」と回答した施設を除く】</t>
    <rPh sb="1" eb="2">
      <t>トイ</t>
    </rPh>
    <rPh sb="10" eb="11">
      <t>ヒト</t>
    </rPh>
    <rPh sb="13" eb="15">
      <t>カイトウ</t>
    </rPh>
    <rPh sb="17" eb="19">
      <t>シセツ</t>
    </rPh>
    <rPh sb="20" eb="21">
      <t>ノゾ</t>
    </rPh>
    <phoneticPr fontId="1"/>
  </si>
  <si>
    <t>100％</t>
    <phoneticPr fontId="1"/>
  </si>
  <si>
    <t>問11 職員体制　(3) 看護職員に占める常勤職員の割合  （常勤看護師＋常勤准看護師）÷看護職員常勤換算数</t>
    <phoneticPr fontId="1"/>
  </si>
  <si>
    <t>０人</t>
    <rPh sb="1" eb="2">
      <t>ヒト</t>
    </rPh>
    <phoneticPr fontId="2"/>
  </si>
  <si>
    <t>2,000円未満</t>
    <rPh sb="5" eb="6">
      <t>エン</t>
    </rPh>
    <rPh sb="6" eb="8">
      <t>ミマン</t>
    </rPh>
    <phoneticPr fontId="1"/>
  </si>
  <si>
    <t>2,000～3,000円未満</t>
    <rPh sb="11" eb="12">
      <t>エン</t>
    </rPh>
    <rPh sb="12" eb="14">
      <t>ミマン</t>
    </rPh>
    <phoneticPr fontId="1"/>
  </si>
  <si>
    <t>3,000～4,000円未満</t>
    <rPh sb="11" eb="12">
      <t>エン</t>
    </rPh>
    <rPh sb="12" eb="14">
      <t>ミマン</t>
    </rPh>
    <phoneticPr fontId="1"/>
  </si>
  <si>
    <t>6,000～8,000円未満</t>
    <rPh sb="11" eb="12">
      <t>エン</t>
    </rPh>
    <rPh sb="12" eb="14">
      <t>ミマン</t>
    </rPh>
    <phoneticPr fontId="1"/>
  </si>
  <si>
    <t>4,000～5,000円未満</t>
    <rPh sb="11" eb="12">
      <t>エン</t>
    </rPh>
    <rPh sb="12" eb="14">
      <t>ミマン</t>
    </rPh>
    <phoneticPr fontId="1"/>
  </si>
  <si>
    <t>5,000～6,000円未満</t>
    <rPh sb="11" eb="12">
      <t>エン</t>
    </rPh>
    <rPh sb="12" eb="14">
      <t>ミマン</t>
    </rPh>
    <phoneticPr fontId="1"/>
  </si>
  <si>
    <t>8,000円以上</t>
    <rPh sb="5" eb="6">
      <t>エン</t>
    </rPh>
    <rPh sb="6" eb="8">
      <t>イジョウ</t>
    </rPh>
    <phoneticPr fontId="1"/>
  </si>
  <si>
    <t>中央(円)</t>
    <rPh sb="0" eb="2">
      <t>チュウオウ</t>
    </rPh>
    <phoneticPr fontId="1"/>
  </si>
  <si>
    <t>問４(2) 居住費用（前払い金考慮後家賃÷最多居室面積）</t>
    <rPh sb="6" eb="8">
      <t>キョジュウ</t>
    </rPh>
    <rPh sb="8" eb="10">
      <t>ヒヨウ</t>
    </rPh>
    <rPh sb="11" eb="13">
      <t>マエバラ</t>
    </rPh>
    <rPh sb="14" eb="15">
      <t>キン</t>
    </rPh>
    <rPh sb="15" eb="17">
      <t>コウリョ</t>
    </rPh>
    <rPh sb="17" eb="18">
      <t>ノチ</t>
    </rPh>
    <rPh sb="18" eb="20">
      <t>ヤチン</t>
    </rPh>
    <rPh sb="21" eb="23">
      <t>サイタ</t>
    </rPh>
    <rPh sb="23" eb="25">
      <t>キョシツ</t>
    </rPh>
    <rPh sb="25" eb="27">
      <t>メンセキ</t>
    </rPh>
    <phoneticPr fontId="1"/>
  </si>
  <si>
    <t>問５(6)①　下剤をに日常的に服用している入居者の入居者総数に占める割合</t>
    <rPh sb="0" eb="1">
      <t>トイ</t>
    </rPh>
    <rPh sb="7" eb="9">
      <t>ゲザイ</t>
    </rPh>
    <rPh sb="11" eb="14">
      <t>ニチジョウテキ</t>
    </rPh>
    <rPh sb="15" eb="17">
      <t>フクヨウ</t>
    </rPh>
    <rPh sb="21" eb="24">
      <t>ニュウキョシャ</t>
    </rPh>
    <rPh sb="25" eb="28">
      <t>ニュウキョシャ</t>
    </rPh>
    <rPh sb="28" eb="30">
      <t>ソウスウ</t>
    </rPh>
    <rPh sb="31" eb="32">
      <t>シ</t>
    </rPh>
    <rPh sb="34" eb="36">
      <t>ワリアイ</t>
    </rPh>
    <phoneticPr fontId="1"/>
  </si>
  <si>
    <t>問５(6)②　眠剤をに日常的に服用している入居者の入居者総数に占める割合</t>
    <rPh sb="0" eb="1">
      <t>トイ</t>
    </rPh>
    <rPh sb="7" eb="9">
      <t>ミンザイ</t>
    </rPh>
    <rPh sb="11" eb="13">
      <t>ニチジョウ</t>
    </rPh>
    <rPh sb="13" eb="14">
      <t>テキ</t>
    </rPh>
    <rPh sb="15" eb="17">
      <t>フクヨウ</t>
    </rPh>
    <rPh sb="21" eb="24">
      <t>ニュウキョシャ</t>
    </rPh>
    <phoneticPr fontId="1"/>
  </si>
  <si>
    <t>問17①　「特に力を入れて取り組んでいるもの」の数</t>
    <rPh sb="0" eb="1">
      <t>トイ</t>
    </rPh>
    <rPh sb="6" eb="7">
      <t>トク</t>
    </rPh>
    <rPh sb="8" eb="9">
      <t>チカラ</t>
    </rPh>
    <rPh sb="10" eb="11">
      <t>イ</t>
    </rPh>
    <rPh sb="13" eb="14">
      <t>ト</t>
    </rPh>
    <rPh sb="15" eb="16">
      <t>ク</t>
    </rPh>
    <rPh sb="24" eb="25">
      <t>カズ</t>
    </rPh>
    <phoneticPr fontId="1"/>
  </si>
  <si>
    <t>３つ</t>
    <phoneticPr fontId="1"/>
  </si>
  <si>
    <t>２つ</t>
    <phoneticPr fontId="1"/>
  </si>
  <si>
    <t>１つ</t>
    <phoneticPr fontId="1"/>
  </si>
  <si>
    <t>予防トレーニング系</t>
    <rPh sb="0" eb="2">
      <t>ヨボウ</t>
    </rPh>
    <rPh sb="8" eb="9">
      <t>ケイ</t>
    </rPh>
    <phoneticPr fontId="1"/>
  </si>
  <si>
    <t>主体的機会づくり系</t>
    <rPh sb="0" eb="3">
      <t>シュタイテキ</t>
    </rPh>
    <rPh sb="3" eb="5">
      <t>キカイ</t>
    </rPh>
    <rPh sb="8" eb="9">
      <t>ケイ</t>
    </rPh>
    <phoneticPr fontId="1"/>
  </si>
  <si>
    <t>基礎的管理系</t>
    <rPh sb="0" eb="3">
      <t>キソテキ</t>
    </rPh>
    <rPh sb="3" eb="5">
      <t>カンリ</t>
    </rPh>
    <rPh sb="5" eb="6">
      <t>ケイ</t>
    </rPh>
    <phoneticPr fontId="1"/>
  </si>
  <si>
    <t>ケアからの自立系</t>
    <rPh sb="5" eb="7">
      <t>ジリツ</t>
    </rPh>
    <rPh sb="7" eb="8">
      <t>ケイ</t>
    </rPh>
    <phoneticPr fontId="1"/>
  </si>
  <si>
    <t>問７　「自立・認定なし」～「要支援２」の人の新規入居者数に対する割合</t>
    <rPh sb="0" eb="1">
      <t>トイ</t>
    </rPh>
    <rPh sb="4" eb="6">
      <t>ジリツ</t>
    </rPh>
    <rPh sb="7" eb="9">
      <t>ニンテイ</t>
    </rPh>
    <rPh sb="14" eb="17">
      <t>ヨウシエン</t>
    </rPh>
    <rPh sb="20" eb="21">
      <t>ヒト</t>
    </rPh>
    <rPh sb="22" eb="24">
      <t>シンキ</t>
    </rPh>
    <rPh sb="24" eb="27">
      <t>ニュウキョシャ</t>
    </rPh>
    <rPh sb="27" eb="28">
      <t>スウ</t>
    </rPh>
    <rPh sb="29" eb="30">
      <t>タイ</t>
    </rPh>
    <rPh sb="32" eb="34">
      <t>ワリアイ</t>
    </rPh>
    <phoneticPr fontId="1"/>
  </si>
  <si>
    <t>問18①　「随時/定期的に実施」している買い物支援の数</t>
    <rPh sb="0" eb="1">
      <t>トイ</t>
    </rPh>
    <rPh sb="6" eb="8">
      <t>ズイジ</t>
    </rPh>
    <rPh sb="9" eb="12">
      <t>テイキテキ</t>
    </rPh>
    <rPh sb="13" eb="15">
      <t>ジッシ</t>
    </rPh>
    <rPh sb="20" eb="21">
      <t>カ</t>
    </rPh>
    <rPh sb="22" eb="23">
      <t>モノ</t>
    </rPh>
    <rPh sb="23" eb="25">
      <t>シエン</t>
    </rPh>
    <rPh sb="26" eb="27">
      <t>カズ</t>
    </rPh>
    <phoneticPr fontId="1"/>
  </si>
  <si>
    <t>４つ</t>
    <phoneticPr fontId="1"/>
  </si>
  <si>
    <t>なし</t>
    <phoneticPr fontId="1"/>
  </si>
  <si>
    <t>問21　「地域住民も利用」している施設の有無</t>
    <rPh sb="0" eb="1">
      <t>トイ</t>
    </rPh>
    <rPh sb="5" eb="7">
      <t>チイキ</t>
    </rPh>
    <rPh sb="7" eb="9">
      <t>ジュウミン</t>
    </rPh>
    <rPh sb="10" eb="12">
      <t>リヨウ</t>
    </rPh>
    <rPh sb="17" eb="19">
      <t>シセツ</t>
    </rPh>
    <rPh sb="20" eb="22">
      <t>ウム</t>
    </rPh>
    <phoneticPr fontId="1"/>
  </si>
  <si>
    <t>ある</t>
    <phoneticPr fontId="1"/>
  </si>
  <si>
    <t>ない</t>
    <phoneticPr fontId="1"/>
  </si>
  <si>
    <t>０％</t>
    <phoneticPr fontId="1"/>
  </si>
  <si>
    <t>40％以上</t>
    <rPh sb="3" eb="5">
      <t>イジョウ</t>
    </rPh>
    <phoneticPr fontId="1"/>
  </si>
  <si>
    <t>問17②　「外部事業者と連携している」ものの数</t>
    <rPh sb="0" eb="1">
      <t>トイ</t>
    </rPh>
    <rPh sb="6" eb="8">
      <t>ガイブ</t>
    </rPh>
    <rPh sb="8" eb="11">
      <t>ジギョウシャ</t>
    </rPh>
    <rPh sb="12" eb="14">
      <t>レンケイ</t>
    </rPh>
    <rPh sb="22" eb="23">
      <t>カズ</t>
    </rPh>
    <phoneticPr fontId="1"/>
  </si>
  <si>
    <t>問②7②　自立支援／入居者主導の生活・ケアのための取り組み状況</t>
    <rPh sb="0" eb="1">
      <t>トイ</t>
    </rPh>
    <rPh sb="5" eb="7">
      <t>ジリツ</t>
    </rPh>
    <rPh sb="7" eb="9">
      <t>シエン</t>
    </rPh>
    <rPh sb="10" eb="13">
      <t>ニュウキョシャ</t>
    </rPh>
    <rPh sb="13" eb="15">
      <t>シュドウ</t>
    </rPh>
    <rPh sb="16" eb="18">
      <t>セイカツ</t>
    </rPh>
    <rPh sb="25" eb="26">
      <t>ト</t>
    </rPh>
    <rPh sb="27" eb="28">
      <t>ク</t>
    </rPh>
    <rPh sb="29" eb="31">
      <t>ジョウキョウ</t>
    </rPh>
    <phoneticPr fontId="1"/>
  </si>
  <si>
    <t>問17②　自立支援／入居者主導の生活・ケアのための取り組み状況</t>
    <rPh sb="0" eb="1">
      <t>トイ</t>
    </rPh>
    <rPh sb="5" eb="7">
      <t>ジリツ</t>
    </rPh>
    <rPh sb="7" eb="9">
      <t>シエン</t>
    </rPh>
    <rPh sb="10" eb="13">
      <t>ニュウキョシャ</t>
    </rPh>
    <rPh sb="13" eb="15">
      <t>シュドウ</t>
    </rPh>
    <rPh sb="16" eb="18">
      <t>セイカツ</t>
    </rPh>
    <rPh sb="25" eb="26">
      <t>ト</t>
    </rPh>
    <rPh sb="27" eb="28">
      <t>ク</t>
    </rPh>
    <rPh sb="29" eb="31">
      <t>ジョウキョウ</t>
    </rPh>
    <phoneticPr fontId="1"/>
  </si>
  <si>
    <r>
      <t>問４(2)②月額利用料金－b 共益費・管理費相当額（共用部分の維持管理等） ＋ c 生活支援・介護サービス提供費用または基本サービス費相当額</t>
    </r>
    <r>
      <rPr>
        <sz val="9"/>
        <rFont val="ＭＳ Ｐ明朝"/>
        <family val="1"/>
        <charset val="128"/>
      </rPr>
      <t>（介護保険自己負担を除く）</t>
    </r>
    <rPh sb="6" eb="8">
      <t>ゲツガク</t>
    </rPh>
    <rPh sb="8" eb="10">
      <t>リヨウ</t>
    </rPh>
    <rPh sb="10" eb="12">
      <t>リョウキン</t>
    </rPh>
    <rPh sb="15" eb="18">
      <t>キョウエキヒ</t>
    </rPh>
    <rPh sb="19" eb="22">
      <t>カンリヒ</t>
    </rPh>
    <rPh sb="22" eb="25">
      <t>ソウトウガク</t>
    </rPh>
    <rPh sb="26" eb="28">
      <t>キョウヨウ</t>
    </rPh>
    <rPh sb="28" eb="30">
      <t>ブブン</t>
    </rPh>
    <rPh sb="31" eb="33">
      <t>イジ</t>
    </rPh>
    <rPh sb="33" eb="35">
      <t>カンリ</t>
    </rPh>
    <rPh sb="35" eb="36">
      <t>トウ</t>
    </rPh>
    <rPh sb="42" eb="44">
      <t>セイカツ</t>
    </rPh>
    <rPh sb="44" eb="46">
      <t>シエン</t>
    </rPh>
    <rPh sb="47" eb="49">
      <t>カイゴ</t>
    </rPh>
    <rPh sb="53" eb="55">
      <t>テイキョウ</t>
    </rPh>
    <rPh sb="55" eb="57">
      <t>ヒヨウ</t>
    </rPh>
    <rPh sb="75" eb="77">
      <t>ジコ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</si>
</sst>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N\=#,##0"/>
    <numFmt numFmtId="177" formatCode="0.0"/>
    <numFmt numFmtId="178" formatCode="#,##0.0&quot;円&quot;"/>
    <numFmt numFmtId="179" formatCode="#,##0.0"/>
    <numFmt numFmtId="180" formatCode="\n\=#,##0"/>
    <numFmt numFmtId="181" formatCode="000"/>
    <numFmt numFmtId="182" formatCode="#,##0.0;[Red]\-#,##0.0"/>
    <numFmt numFmtId="183" formatCode="0.0;\-0.0;#"/>
  </numFmts>
  <fonts count="22" x14ac:knownFonts="1">
    <font>
      <sz val="10"/>
      <name val="ＭＳ 明朝"/>
      <family val="1"/>
      <charset val="128"/>
    </font>
    <font>
      <sz val="6"/>
      <name val="ＭＳ 明朝"/>
      <family val="1"/>
      <charset val="128"/>
    </font>
    <font>
      <sz val="9"/>
      <name val="ＭＳ 明朝"/>
      <family val="1"/>
      <charset val="128"/>
    </font>
    <font>
      <sz val="10"/>
      <name val="ＭＳ ゴシック"/>
      <family val="3"/>
      <charset val="128"/>
    </font>
    <font>
      <sz val="9"/>
      <name val="ＭＳ ゴシック"/>
      <family val="3"/>
      <charset val="128"/>
    </font>
    <font>
      <sz val="8"/>
      <name val="ＭＳ Ｐ明朝"/>
      <family val="1"/>
      <charset val="128"/>
    </font>
    <font>
      <sz val="9"/>
      <name val="ＭＳ Ｐ明朝"/>
      <family val="1"/>
      <charset val="128"/>
    </font>
    <font>
      <b/>
      <sz val="9"/>
      <name val="ＭＳ 明朝"/>
      <family val="1"/>
      <charset val="128"/>
    </font>
    <font>
      <sz val="8"/>
      <name val="ＭＳ 明朝"/>
      <family val="1"/>
      <charset val="128"/>
    </font>
    <font>
      <sz val="10"/>
      <color rgb="FF3F3F76"/>
      <name val="ＭＳ 明朝"/>
      <family val="2"/>
      <charset val="128"/>
    </font>
    <font>
      <sz val="10"/>
      <color theme="1"/>
      <name val="ＭＳ 明朝"/>
      <family val="2"/>
      <charset val="128"/>
    </font>
    <font>
      <sz val="7"/>
      <name val="ＭＳ Ｐ明朝"/>
      <family val="1"/>
      <charset val="128"/>
    </font>
    <font>
      <vertAlign val="superscript"/>
      <sz val="9"/>
      <name val="ＭＳ 明朝"/>
      <family val="1"/>
      <charset val="128"/>
    </font>
    <font>
      <b/>
      <sz val="9"/>
      <name val="ＭＳ ゴシック"/>
      <family val="3"/>
      <charset val="128"/>
    </font>
    <font>
      <b/>
      <sz val="8"/>
      <color theme="1"/>
      <name val="ＭＳ 明朝"/>
      <family val="1"/>
      <charset val="128"/>
    </font>
    <font>
      <sz val="9"/>
      <name val="ＭＳ Ｐゴシック"/>
      <family val="3"/>
      <charset val="128"/>
    </font>
    <font>
      <sz val="10"/>
      <name val="ＭＳ 明朝"/>
      <family val="1"/>
      <charset val="128"/>
    </font>
    <font>
      <sz val="8"/>
      <name val="ＭＳ Ｐゴシック"/>
      <family val="3"/>
      <charset val="128"/>
    </font>
    <font>
      <sz val="9"/>
      <name val="MS UI Gothic"/>
      <family val="3"/>
      <charset val="128"/>
    </font>
    <font>
      <sz val="8"/>
      <name val="MS UI Gothic"/>
      <family val="3"/>
      <charset val="128"/>
    </font>
    <font>
      <sz val="10"/>
      <color rgb="FFFF0000"/>
      <name val="ＭＳ 明朝"/>
      <family val="1"/>
      <charset val="128"/>
    </font>
    <font>
      <sz val="8"/>
      <name val="ＭＳ ゴシック"/>
      <family val="3"/>
      <charset val="128"/>
    </font>
  </fonts>
  <fills count="3">
    <fill>
      <patternFill patternType="none"/>
    </fill>
    <fill>
      <patternFill patternType="gray125"/>
    </fill>
    <fill>
      <patternFill patternType="solid">
        <fgColor rgb="FFCCFFFF"/>
        <bgColor indexed="64"/>
      </patternFill>
    </fill>
  </fills>
  <borders count="5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hair">
        <color indexed="64"/>
      </top>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thin">
        <color indexed="64"/>
      </left>
      <right style="double">
        <color indexed="64"/>
      </right>
      <top/>
      <bottom style="thin">
        <color indexed="64"/>
      </bottom>
      <diagonal/>
    </border>
    <border>
      <left style="double">
        <color indexed="64"/>
      </left>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s>
  <cellStyleXfs count="4">
    <xf numFmtId="0" fontId="0" fillId="0" borderId="0">
      <alignment vertical="center"/>
    </xf>
    <xf numFmtId="38" fontId="10" fillId="0" borderId="0" applyFont="0" applyFill="0" applyBorder="0" applyAlignment="0" applyProtection="0">
      <alignment vertical="center"/>
    </xf>
    <xf numFmtId="0" fontId="10" fillId="0" borderId="0">
      <alignment vertical="center"/>
    </xf>
    <xf numFmtId="38" fontId="16" fillId="0" borderId="0" applyFont="0" applyFill="0" applyBorder="0" applyAlignment="0" applyProtection="0">
      <alignment vertical="center"/>
    </xf>
  </cellStyleXfs>
  <cellXfs count="470">
    <xf numFmtId="0" fontId="0" fillId="0" borderId="0" xfId="0">
      <alignment vertical="center"/>
    </xf>
    <xf numFmtId="0" fontId="2" fillId="0" borderId="0" xfId="0" applyFont="1" applyFill="1">
      <alignment vertical="center"/>
    </xf>
    <xf numFmtId="176" fontId="2" fillId="0" borderId="9" xfId="0" applyNumberFormat="1" applyFont="1" applyFill="1" applyBorder="1" applyAlignment="1">
      <alignment horizontal="center" vertical="center"/>
    </xf>
    <xf numFmtId="177" fontId="2" fillId="0" borderId="7" xfId="0" applyNumberFormat="1" applyFont="1" applyFill="1" applyBorder="1">
      <alignment vertical="center"/>
    </xf>
    <xf numFmtId="177" fontId="2" fillId="0" borderId="8" xfId="0" applyNumberFormat="1" applyFont="1" applyFill="1" applyBorder="1">
      <alignment vertical="center"/>
    </xf>
    <xf numFmtId="177" fontId="2" fillId="0" borderId="9" xfId="0" applyNumberFormat="1" applyFont="1" applyFill="1" applyBorder="1">
      <alignment vertical="center"/>
    </xf>
    <xf numFmtId="177" fontId="2" fillId="0" borderId="10" xfId="0" applyNumberFormat="1" applyFont="1" applyFill="1" applyBorder="1" applyAlignment="1">
      <alignment horizontal="right" vertical="center"/>
    </xf>
    <xf numFmtId="0" fontId="2" fillId="0" borderId="0" xfId="0" applyFont="1" applyFill="1" applyBorder="1">
      <alignment vertical="center"/>
    </xf>
    <xf numFmtId="3" fontId="2" fillId="0" borderId="7" xfId="0" applyNumberFormat="1" applyFont="1" applyFill="1" applyBorder="1" applyAlignment="1">
      <alignment vertical="center"/>
    </xf>
    <xf numFmtId="3" fontId="2" fillId="0" borderId="8" xfId="0" applyNumberFormat="1" applyFont="1" applyFill="1" applyBorder="1" applyAlignment="1">
      <alignment vertical="center"/>
    </xf>
    <xf numFmtId="3" fontId="2" fillId="0" borderId="9" xfId="0" applyNumberFormat="1" applyFont="1" applyFill="1" applyBorder="1" applyAlignment="1">
      <alignment vertical="center"/>
    </xf>
    <xf numFmtId="177" fontId="2" fillId="0" borderId="7" xfId="0" applyNumberFormat="1" applyFont="1" applyFill="1" applyBorder="1" applyAlignment="1">
      <alignment vertical="center"/>
    </xf>
    <xf numFmtId="177" fontId="2" fillId="0" borderId="8" xfId="0" applyNumberFormat="1" applyFont="1" applyFill="1" applyBorder="1" applyAlignment="1">
      <alignment vertical="center"/>
    </xf>
    <xf numFmtId="177" fontId="2" fillId="0" borderId="9" xfId="0" applyNumberFormat="1" applyFont="1" applyFill="1" applyBorder="1" applyAlignment="1">
      <alignment vertical="center"/>
    </xf>
    <xf numFmtId="177" fontId="2" fillId="0" borderId="0" xfId="0" applyNumberFormat="1" applyFont="1" applyFill="1" applyBorder="1" applyAlignment="1">
      <alignment vertical="center"/>
    </xf>
    <xf numFmtId="177" fontId="2" fillId="0" borderId="7" xfId="0" applyNumberFormat="1" applyFont="1" applyFill="1" applyBorder="1" applyAlignment="1">
      <alignment horizontal="right" vertical="center"/>
    </xf>
    <xf numFmtId="177" fontId="2" fillId="0" borderId="8" xfId="0" applyNumberFormat="1" applyFont="1" applyFill="1" applyBorder="1" applyAlignment="1">
      <alignment horizontal="right" vertical="center"/>
    </xf>
    <xf numFmtId="3" fontId="2" fillId="0" borderId="7" xfId="0" applyNumberFormat="1" applyFont="1" applyFill="1" applyBorder="1">
      <alignment vertical="center"/>
    </xf>
    <xf numFmtId="3" fontId="2" fillId="0" borderId="8" xfId="0" applyNumberFormat="1" applyFont="1" applyFill="1" applyBorder="1">
      <alignment vertical="center"/>
    </xf>
    <xf numFmtId="3" fontId="2" fillId="0" borderId="9" xfId="0" applyNumberFormat="1" applyFont="1" applyFill="1" applyBorder="1">
      <alignment vertical="center"/>
    </xf>
    <xf numFmtId="176" fontId="2" fillId="0" borderId="4" xfId="0" applyNumberFormat="1" applyFont="1" applyFill="1" applyBorder="1" applyAlignment="1">
      <alignment vertical="center"/>
    </xf>
    <xf numFmtId="176" fontId="2" fillId="0" borderId="6" xfId="0" applyNumberFormat="1" applyFont="1" applyFill="1" applyBorder="1" applyAlignment="1">
      <alignment vertical="center"/>
    </xf>
    <xf numFmtId="49" fontId="2" fillId="0" borderId="0" xfId="0" applyNumberFormat="1" applyFont="1" applyFill="1">
      <alignment vertical="center"/>
    </xf>
    <xf numFmtId="177" fontId="2" fillId="0" borderId="0" xfId="0" applyNumberFormat="1" applyFont="1" applyFill="1" applyBorder="1" applyAlignment="1">
      <alignment horizontal="right" vertical="center"/>
    </xf>
    <xf numFmtId="177" fontId="2" fillId="0" borderId="4" xfId="0" applyNumberFormat="1" applyFont="1" applyFill="1" applyBorder="1">
      <alignment vertical="center"/>
    </xf>
    <xf numFmtId="177" fontId="2" fillId="0" borderId="11" xfId="0" applyNumberFormat="1" applyFont="1" applyFill="1" applyBorder="1" applyAlignment="1">
      <alignment horizontal="right" vertical="center"/>
    </xf>
    <xf numFmtId="177" fontId="2" fillId="0" borderId="6" xfId="0" applyNumberFormat="1" applyFont="1" applyFill="1" applyBorder="1">
      <alignment vertical="center"/>
    </xf>
    <xf numFmtId="0" fontId="2" fillId="0" borderId="14" xfId="0" applyFont="1" applyFill="1" applyBorder="1" applyAlignment="1">
      <alignment horizontal="centerContinuous" vertical="center"/>
    </xf>
    <xf numFmtId="0" fontId="2" fillId="0" borderId="15" xfId="0" applyFont="1" applyFill="1" applyBorder="1" applyAlignment="1">
      <alignment horizontal="centerContinuous" vertical="center"/>
    </xf>
    <xf numFmtId="0" fontId="2" fillId="0" borderId="11" xfId="0" applyFont="1" applyFill="1" applyBorder="1" applyAlignment="1">
      <alignment horizontal="centerContinuous" vertical="center"/>
    </xf>
    <xf numFmtId="0" fontId="2" fillId="0" borderId="0" xfId="0" applyNumberFormat="1" applyFont="1" applyFill="1" applyBorder="1" applyAlignment="1">
      <alignment vertical="center"/>
    </xf>
    <xf numFmtId="0" fontId="7" fillId="0" borderId="0" xfId="0" applyFont="1" applyFill="1" applyAlignment="1">
      <alignment horizontal="right" vertical="center"/>
    </xf>
    <xf numFmtId="49" fontId="2" fillId="0" borderId="1" xfId="0" applyNumberFormat="1" applyFont="1" applyFill="1" applyBorder="1">
      <alignment vertical="center"/>
    </xf>
    <xf numFmtId="0" fontId="2" fillId="0" borderId="12" xfId="0" applyFont="1" applyFill="1" applyBorder="1">
      <alignment vertical="center"/>
    </xf>
    <xf numFmtId="49" fontId="2" fillId="0" borderId="3" xfId="0" applyNumberFormat="1" applyFont="1" applyFill="1" applyBorder="1">
      <alignment vertical="center"/>
    </xf>
    <xf numFmtId="49" fontId="2" fillId="0" borderId="5" xfId="0" applyNumberFormat="1" applyFont="1" applyFill="1" applyBorder="1">
      <alignment vertical="center"/>
    </xf>
    <xf numFmtId="0" fontId="2" fillId="0" borderId="13" xfId="0" applyFont="1" applyFill="1" applyBorder="1">
      <alignment vertical="center"/>
    </xf>
    <xf numFmtId="0" fontId="2" fillId="0" borderId="9" xfId="0" applyFont="1" applyFill="1" applyBorder="1" applyAlignment="1">
      <alignment horizontal="center" vertical="center"/>
    </xf>
    <xf numFmtId="177" fontId="2" fillId="0" borderId="6" xfId="0" applyNumberFormat="1" applyFont="1" applyFill="1" applyBorder="1" applyAlignment="1">
      <alignment horizontal="right" vertical="center"/>
    </xf>
    <xf numFmtId="49" fontId="2" fillId="0" borderId="14" xfId="0" applyNumberFormat="1" applyFont="1" applyFill="1" applyBorder="1" applyAlignment="1">
      <alignment horizontal="centerContinuous" vertical="center"/>
    </xf>
    <xf numFmtId="3" fontId="2" fillId="0" borderId="10" xfId="0" applyNumberFormat="1" applyFont="1" applyFill="1" applyBorder="1">
      <alignment vertical="center"/>
    </xf>
    <xf numFmtId="179" fontId="2" fillId="0" borderId="10" xfId="0" applyNumberFormat="1" applyFont="1" applyFill="1" applyBorder="1" applyAlignment="1">
      <alignment vertical="center"/>
    </xf>
    <xf numFmtId="177" fontId="2" fillId="0" borderId="11" xfId="0" applyNumberFormat="1" applyFont="1" applyFill="1" applyBorder="1" applyAlignment="1">
      <alignment vertical="center"/>
    </xf>
    <xf numFmtId="177" fontId="2" fillId="0" borderId="18" xfId="0" applyNumberFormat="1" applyFont="1" applyFill="1" applyBorder="1">
      <alignment vertical="center"/>
    </xf>
    <xf numFmtId="0" fontId="4"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horizontal="centerContinuous" vertical="center"/>
    </xf>
    <xf numFmtId="176" fontId="2" fillId="0" borderId="0" xfId="0" applyNumberFormat="1" applyFont="1" applyFill="1" applyBorder="1">
      <alignment vertical="center"/>
    </xf>
    <xf numFmtId="3" fontId="2" fillId="0" borderId="10" xfId="0" applyNumberFormat="1" applyFont="1" applyFill="1" applyBorder="1" applyAlignment="1">
      <alignment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6" xfId="0" applyFont="1" applyFill="1" applyBorder="1" applyAlignment="1">
      <alignment horizontal="centerContinuous" vertical="center"/>
    </xf>
    <xf numFmtId="0" fontId="2" fillId="0" borderId="20" xfId="0" applyFont="1" applyFill="1" applyBorder="1">
      <alignment vertical="center"/>
    </xf>
    <xf numFmtId="3" fontId="2" fillId="0" borderId="18" xfId="0" applyNumberFormat="1" applyFont="1" applyFill="1" applyBorder="1">
      <alignment vertical="center"/>
    </xf>
    <xf numFmtId="0" fontId="2" fillId="0" borderId="13" xfId="0" applyFont="1" applyFill="1" applyBorder="1" applyAlignment="1">
      <alignment vertical="center"/>
    </xf>
    <xf numFmtId="176" fontId="2" fillId="0" borderId="0" xfId="0" applyNumberFormat="1" applyFont="1" applyFill="1" applyBorder="1" applyAlignment="1">
      <alignment vertical="center"/>
    </xf>
    <xf numFmtId="3" fontId="2" fillId="0" borderId="0" xfId="0" applyNumberFormat="1" applyFont="1" applyFill="1" applyBorder="1">
      <alignment vertical="center"/>
    </xf>
    <xf numFmtId="0" fontId="2" fillId="0" borderId="0" xfId="0" applyFont="1" applyFill="1" applyBorder="1" applyAlignment="1">
      <alignment vertical="center"/>
    </xf>
    <xf numFmtId="0" fontId="3" fillId="0" borderId="0" xfId="0" applyFont="1" applyFill="1">
      <alignment vertical="center"/>
    </xf>
    <xf numFmtId="49" fontId="2" fillId="0" borderId="1" xfId="0" applyNumberFormat="1" applyFont="1" applyFill="1" applyBorder="1" applyAlignment="1">
      <alignment horizontal="centerContinuous" vertical="center"/>
    </xf>
    <xf numFmtId="0" fontId="2" fillId="0" borderId="12" xfId="0" applyFont="1" applyFill="1" applyBorder="1" applyAlignment="1">
      <alignment horizontal="centerContinuous" vertical="center"/>
    </xf>
    <xf numFmtId="0" fontId="2" fillId="0" borderId="2" xfId="0" applyFont="1" applyFill="1" applyBorder="1" applyAlignment="1">
      <alignment horizontal="centerContinuous" vertical="center"/>
    </xf>
    <xf numFmtId="49" fontId="2" fillId="0" borderId="7" xfId="0" applyNumberFormat="1" applyFont="1" applyFill="1" applyBorder="1" applyAlignment="1">
      <alignment horizontal="center" vertical="center"/>
    </xf>
    <xf numFmtId="0" fontId="2" fillId="0" borderId="12" xfId="0" applyFont="1" applyFill="1" applyBorder="1" applyAlignment="1">
      <alignment vertical="center"/>
    </xf>
    <xf numFmtId="49" fontId="6" fillId="0" borderId="3" xfId="0" applyNumberFormat="1" applyFont="1" applyFill="1" applyBorder="1">
      <alignment vertical="center"/>
    </xf>
    <xf numFmtId="49" fontId="2" fillId="0" borderId="9" xfId="0" applyNumberFormat="1" applyFont="1" applyFill="1" applyBorder="1" applyAlignment="1">
      <alignment horizontal="centerContinuous" vertical="center"/>
    </xf>
    <xf numFmtId="49" fontId="2" fillId="0" borderId="0" xfId="0" applyNumberFormat="1" applyFont="1" applyFill="1" applyBorder="1" applyAlignment="1">
      <alignment horizontal="centerContinuous" vertical="center"/>
    </xf>
    <xf numFmtId="0" fontId="4" fillId="0" borderId="0" xfId="0" applyFont="1" applyFill="1" applyAlignment="1">
      <alignment vertical="center" wrapText="1"/>
    </xf>
    <xf numFmtId="0" fontId="2" fillId="0" borderId="1" xfId="0" applyFont="1" applyFill="1" applyBorder="1">
      <alignment vertical="center"/>
    </xf>
    <xf numFmtId="0" fontId="2" fillId="0" borderId="5" xfId="0" applyFont="1" applyFill="1" applyBorder="1">
      <alignment vertical="center"/>
    </xf>
    <xf numFmtId="0" fontId="2" fillId="0" borderId="5" xfId="0" applyFont="1" applyFill="1" applyBorder="1" applyAlignment="1">
      <alignment horizontal="center" vertical="center"/>
    </xf>
    <xf numFmtId="3" fontId="2" fillId="0" borderId="3" xfId="0" applyNumberFormat="1" applyFont="1" applyFill="1" applyBorder="1">
      <alignment vertical="center"/>
    </xf>
    <xf numFmtId="3" fontId="2" fillId="0" borderId="14" xfId="0" applyNumberFormat="1" applyFont="1" applyFill="1" applyBorder="1">
      <alignment vertical="center"/>
    </xf>
    <xf numFmtId="49" fontId="2" fillId="0" borderId="0" xfId="0" applyNumberFormat="1" applyFont="1" applyFill="1" applyBorder="1" applyAlignment="1">
      <alignment horizontal="left" vertical="center"/>
    </xf>
    <xf numFmtId="49" fontId="2" fillId="0" borderId="3" xfId="0" applyNumberFormat="1" applyFont="1" applyFill="1" applyBorder="1" applyAlignment="1">
      <alignment horizontal="centerContinuous" vertical="center"/>
    </xf>
    <xf numFmtId="177" fontId="2" fillId="0" borderId="10" xfId="0" applyNumberFormat="1" applyFont="1" applyFill="1" applyBorder="1" applyAlignment="1">
      <alignment vertical="center"/>
    </xf>
    <xf numFmtId="3" fontId="2" fillId="0" borderId="5" xfId="0" applyNumberFormat="1" applyFont="1" applyFill="1" applyBorder="1">
      <alignment vertical="center"/>
    </xf>
    <xf numFmtId="0" fontId="4" fillId="0" borderId="0" xfId="0" applyFont="1" applyFill="1">
      <alignment vertical="center"/>
    </xf>
    <xf numFmtId="0" fontId="2" fillId="0" borderId="2" xfId="0" applyFont="1" applyFill="1" applyBorder="1">
      <alignment vertical="center"/>
    </xf>
    <xf numFmtId="0" fontId="2" fillId="0" borderId="4"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49" fontId="2" fillId="0" borderId="15" xfId="0" applyNumberFormat="1" applyFont="1" applyFill="1" applyBorder="1" applyAlignment="1">
      <alignment horizontal="centerContinuous" vertical="center"/>
    </xf>
    <xf numFmtId="0" fontId="5" fillId="0" borderId="14" xfId="0" applyFont="1" applyFill="1" applyBorder="1" applyAlignment="1">
      <alignment horizontal="centerContinuous" vertical="center"/>
    </xf>
    <xf numFmtId="177" fontId="2" fillId="0" borderId="0" xfId="0" applyNumberFormat="1" applyFont="1" applyFill="1" applyBorder="1">
      <alignment vertical="center"/>
    </xf>
    <xf numFmtId="0" fontId="2" fillId="0" borderId="10" xfId="0" applyFont="1" applyFill="1" applyBorder="1" applyAlignment="1">
      <alignment horizontal="center" vertical="center"/>
    </xf>
    <xf numFmtId="176" fontId="2" fillId="0" borderId="10" xfId="0" applyNumberFormat="1" applyFont="1" applyFill="1" applyBorder="1" applyAlignment="1">
      <alignment horizontal="center" vertical="center"/>
    </xf>
    <xf numFmtId="49" fontId="2" fillId="0" borderId="19" xfId="0" applyNumberFormat="1" applyFont="1" applyFill="1" applyBorder="1">
      <alignment vertical="center"/>
    </xf>
    <xf numFmtId="0" fontId="5" fillId="0" borderId="15" xfId="0" applyFont="1" applyFill="1" applyBorder="1" applyAlignment="1">
      <alignment horizontal="center" vertical="center"/>
    </xf>
    <xf numFmtId="0" fontId="5" fillId="0" borderId="11" xfId="0" applyFont="1" applyFill="1" applyBorder="1" applyAlignment="1">
      <alignment horizontal="centerContinuous" vertical="center"/>
    </xf>
    <xf numFmtId="0" fontId="7" fillId="0" borderId="0" xfId="0" applyFont="1" applyFill="1" applyAlignment="1">
      <alignment vertical="center"/>
    </xf>
    <xf numFmtId="0" fontId="5" fillId="0" borderId="15" xfId="0" applyFont="1" applyFill="1" applyBorder="1" applyAlignment="1">
      <alignment horizontal="centerContinuous" vertical="center"/>
    </xf>
    <xf numFmtId="49" fontId="2" fillId="0" borderId="12" xfId="0" applyNumberFormat="1" applyFont="1" applyFill="1" applyBorder="1">
      <alignment vertical="center"/>
    </xf>
    <xf numFmtId="49" fontId="2" fillId="0" borderId="13" xfId="0" applyNumberFormat="1" applyFont="1" applyFill="1" applyBorder="1">
      <alignment vertical="center"/>
    </xf>
    <xf numFmtId="0" fontId="5"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78" fontId="2" fillId="0" borderId="0" xfId="0" applyNumberFormat="1" applyFont="1" applyFill="1" applyBorder="1" applyAlignment="1">
      <alignment horizontal="center" vertical="center"/>
    </xf>
    <xf numFmtId="0" fontId="2" fillId="0" borderId="3" xfId="0" applyFont="1" applyFill="1" applyBorder="1" applyAlignment="1">
      <alignment horizontal="centerContinuous" vertical="center"/>
    </xf>
    <xf numFmtId="49" fontId="2" fillId="0" borderId="0" xfId="0" applyNumberFormat="1" applyFont="1" applyFill="1" applyBorder="1" applyAlignment="1">
      <alignment vertical="center"/>
    </xf>
    <xf numFmtId="49" fontId="2" fillId="0" borderId="5" xfId="0" applyNumberFormat="1" applyFont="1" applyFill="1" applyBorder="1" applyAlignment="1">
      <alignment horizontal="centerContinuous" vertical="center"/>
    </xf>
    <xf numFmtId="0" fontId="2" fillId="0" borderId="15" xfId="0" applyFont="1" applyFill="1" applyBorder="1" applyAlignment="1">
      <alignment horizontal="center" vertical="center"/>
    </xf>
    <xf numFmtId="0" fontId="5" fillId="0" borderId="8" xfId="0" applyFont="1" applyFill="1" applyBorder="1" applyAlignment="1">
      <alignment horizontal="center" vertical="top" wrapText="1"/>
    </xf>
    <xf numFmtId="0" fontId="5" fillId="0" borderId="4" xfId="0" applyFont="1" applyFill="1" applyBorder="1" applyAlignment="1">
      <alignment horizontal="center" vertical="top" wrapText="1"/>
    </xf>
    <xf numFmtId="177" fontId="2" fillId="0" borderId="2" xfId="0" applyNumberFormat="1" applyFont="1" applyFill="1" applyBorder="1">
      <alignment vertical="center"/>
    </xf>
    <xf numFmtId="0" fontId="5" fillId="0" borderId="25" xfId="0" applyFont="1" applyFill="1" applyBorder="1" applyAlignment="1">
      <alignment horizontal="centerContinuous" vertical="center"/>
    </xf>
    <xf numFmtId="0" fontId="5" fillId="0" borderId="26" xfId="0" applyFont="1" applyFill="1" applyBorder="1" applyAlignment="1">
      <alignment horizontal="center" vertical="top" wrapText="1"/>
    </xf>
    <xf numFmtId="3" fontId="2" fillId="0" borderId="27" xfId="0" applyNumberFormat="1" applyFont="1" applyFill="1" applyBorder="1">
      <alignment vertical="center"/>
    </xf>
    <xf numFmtId="3" fontId="2" fillId="0" borderId="26" xfId="0" applyNumberFormat="1" applyFont="1" applyFill="1" applyBorder="1">
      <alignment vertical="center"/>
    </xf>
    <xf numFmtId="0" fontId="5" fillId="0" borderId="3" xfId="0" applyFont="1" applyFill="1" applyBorder="1" applyAlignment="1">
      <alignment horizontal="center" vertical="top" wrapText="1"/>
    </xf>
    <xf numFmtId="3" fontId="2" fillId="0" borderId="1" xfId="0" applyNumberFormat="1" applyFont="1" applyFill="1" applyBorder="1">
      <alignment vertical="center"/>
    </xf>
    <xf numFmtId="0" fontId="5" fillId="0" borderId="28" xfId="0" applyFont="1" applyFill="1" applyBorder="1" applyAlignment="1">
      <alignment horizontal="centerContinuous" vertical="center"/>
    </xf>
    <xf numFmtId="0" fontId="5" fillId="0" borderId="29" xfId="0" applyFont="1" applyFill="1" applyBorder="1" applyAlignment="1">
      <alignment horizontal="center" vertical="top" wrapText="1"/>
    </xf>
    <xf numFmtId="3" fontId="2" fillId="0" borderId="30" xfId="0" applyNumberFormat="1" applyFont="1" applyFill="1" applyBorder="1">
      <alignment vertical="center"/>
    </xf>
    <xf numFmtId="3" fontId="2" fillId="0" borderId="29" xfId="0" applyNumberFormat="1" applyFont="1" applyFill="1" applyBorder="1">
      <alignment vertical="center"/>
    </xf>
    <xf numFmtId="0" fontId="5" fillId="0" borderId="28" xfId="0" applyFont="1" applyFill="1" applyBorder="1" applyAlignment="1">
      <alignment horizontal="center" vertical="center"/>
    </xf>
    <xf numFmtId="176" fontId="2" fillId="0" borderId="32" xfId="0" applyNumberFormat="1" applyFont="1" applyFill="1" applyBorder="1" applyAlignment="1">
      <alignment horizontal="center" vertical="center"/>
    </xf>
    <xf numFmtId="177" fontId="2" fillId="0" borderId="30" xfId="0" applyNumberFormat="1" applyFont="1" applyFill="1" applyBorder="1">
      <alignment vertical="center"/>
    </xf>
    <xf numFmtId="177" fontId="2" fillId="0" borderId="29" xfId="0" applyNumberFormat="1" applyFont="1" applyFill="1" applyBorder="1">
      <alignment vertical="center"/>
    </xf>
    <xf numFmtId="177" fontId="2" fillId="0" borderId="31" xfId="0" applyNumberFormat="1" applyFont="1" applyFill="1" applyBorder="1" applyAlignment="1">
      <alignment horizontal="right" vertical="center"/>
    </xf>
    <xf numFmtId="177" fontId="2" fillId="0" borderId="23" xfId="0" applyNumberFormat="1" applyFont="1" applyFill="1" applyBorder="1">
      <alignment vertical="center"/>
    </xf>
    <xf numFmtId="49" fontId="2" fillId="0" borderId="33" xfId="0" applyNumberFormat="1" applyFont="1" applyFill="1" applyBorder="1">
      <alignment vertical="center"/>
    </xf>
    <xf numFmtId="49" fontId="2" fillId="0" borderId="21" xfId="0" applyNumberFormat="1" applyFont="1" applyFill="1" applyBorder="1">
      <alignment vertical="center"/>
    </xf>
    <xf numFmtId="0" fontId="2" fillId="0" borderId="22" xfId="0" applyFont="1" applyFill="1" applyBorder="1">
      <alignment vertical="center"/>
    </xf>
    <xf numFmtId="3" fontId="2" fillId="0" borderId="23" xfId="0" applyNumberFormat="1" applyFont="1" applyFill="1" applyBorder="1">
      <alignment vertical="center"/>
    </xf>
    <xf numFmtId="0" fontId="2" fillId="0" borderId="16" xfId="0" applyFont="1" applyFill="1" applyBorder="1">
      <alignment vertical="center"/>
    </xf>
    <xf numFmtId="0" fontId="2" fillId="0" borderId="17" xfId="0" applyFont="1" applyFill="1" applyBorder="1">
      <alignment vertical="center"/>
    </xf>
    <xf numFmtId="3" fontId="2" fillId="0" borderId="0" xfId="0" applyNumberFormat="1" applyFont="1" applyFill="1" applyBorder="1" applyAlignment="1">
      <alignment vertical="center"/>
    </xf>
    <xf numFmtId="0" fontId="4" fillId="0" borderId="0" xfId="0" applyFont="1" applyFill="1" applyBorder="1">
      <alignment vertical="center"/>
    </xf>
    <xf numFmtId="177" fontId="2" fillId="0" borderId="32" xfId="0" applyNumberFormat="1" applyFont="1" applyFill="1" applyBorder="1">
      <alignment vertical="center"/>
    </xf>
    <xf numFmtId="177" fontId="2" fillId="0" borderId="32" xfId="0" applyNumberFormat="1" applyFont="1" applyFill="1" applyBorder="1" applyAlignment="1">
      <alignment horizontal="right" vertical="center"/>
    </xf>
    <xf numFmtId="3" fontId="2" fillId="0" borderId="4" xfId="0" applyNumberFormat="1" applyFont="1" applyFill="1" applyBorder="1">
      <alignment vertical="center"/>
    </xf>
    <xf numFmtId="3" fontId="2" fillId="0" borderId="6" xfId="0" applyNumberFormat="1" applyFont="1" applyFill="1" applyBorder="1" applyAlignment="1">
      <alignment horizontal="right" vertical="center"/>
    </xf>
    <xf numFmtId="3" fontId="2" fillId="0" borderId="13" xfId="0" applyNumberFormat="1" applyFont="1" applyFill="1" applyBorder="1">
      <alignment vertical="center"/>
    </xf>
    <xf numFmtId="3" fontId="2" fillId="0" borderId="10" xfId="0" applyNumberFormat="1" applyFont="1" applyFill="1" applyBorder="1" applyAlignment="1">
      <alignment horizontal="right" vertical="center"/>
    </xf>
    <xf numFmtId="3" fontId="2" fillId="0" borderId="14" xfId="0" applyNumberFormat="1" applyFont="1" applyFill="1" applyBorder="1" applyAlignment="1">
      <alignment horizontal="right" vertical="center"/>
    </xf>
    <xf numFmtId="49" fontId="2" fillId="0" borderId="22" xfId="0" applyNumberFormat="1" applyFont="1" applyFill="1" applyBorder="1">
      <alignment vertical="center"/>
    </xf>
    <xf numFmtId="176" fontId="2" fillId="0" borderId="5" xfId="0" applyNumberFormat="1" applyFont="1" applyFill="1" applyBorder="1" applyAlignment="1">
      <alignment horizontal="center" vertical="center"/>
    </xf>
    <xf numFmtId="177" fontId="2" fillId="0" borderId="34" xfId="0" applyNumberFormat="1" applyFont="1" applyFill="1" applyBorder="1">
      <alignment vertical="center"/>
    </xf>
    <xf numFmtId="177" fontId="2" fillId="0" borderId="35" xfId="0" applyNumberFormat="1" applyFont="1" applyFill="1" applyBorder="1">
      <alignment vertical="center"/>
    </xf>
    <xf numFmtId="3" fontId="2" fillId="0" borderId="33" xfId="0" applyNumberFormat="1" applyFont="1" applyFill="1" applyBorder="1">
      <alignment vertical="center"/>
    </xf>
    <xf numFmtId="3" fontId="2" fillId="0" borderId="19" xfId="0" applyNumberFormat="1" applyFont="1" applyFill="1" applyBorder="1">
      <alignment vertical="center"/>
    </xf>
    <xf numFmtId="178" fontId="2" fillId="0" borderId="10" xfId="0" applyNumberFormat="1" applyFont="1" applyFill="1" applyBorder="1" applyAlignment="1">
      <alignment horizontal="center" vertical="center"/>
    </xf>
    <xf numFmtId="0" fontId="2" fillId="0" borderId="10" xfId="0" applyFont="1" applyFill="1" applyBorder="1" applyAlignment="1">
      <alignment horizontal="center" vertical="center" wrapText="1"/>
    </xf>
    <xf numFmtId="176" fontId="2" fillId="0" borderId="10" xfId="0" applyNumberFormat="1" applyFont="1" applyFill="1" applyBorder="1" applyAlignment="1">
      <alignment horizontal="center" vertical="top"/>
    </xf>
    <xf numFmtId="0" fontId="2" fillId="0" borderId="10" xfId="0" applyFont="1" applyFill="1" applyBorder="1" applyAlignment="1">
      <alignment horizontal="center" vertical="top"/>
    </xf>
    <xf numFmtId="0" fontId="2" fillId="0" borderId="10" xfId="0" applyFont="1" applyFill="1" applyBorder="1" applyAlignment="1">
      <alignment horizontal="center" vertical="top" wrapText="1"/>
    </xf>
    <xf numFmtId="0" fontId="5" fillId="0" borderId="7" xfId="0" applyFont="1" applyFill="1" applyBorder="1" applyAlignment="1">
      <alignment horizontal="center" vertical="top" wrapText="1"/>
    </xf>
    <xf numFmtId="0" fontId="8" fillId="0" borderId="15" xfId="0" applyFont="1" applyFill="1" applyBorder="1" applyAlignment="1">
      <alignment horizontal="center" vertical="center"/>
    </xf>
    <xf numFmtId="0" fontId="2" fillId="0" borderId="6" xfId="0" applyFont="1" applyFill="1" applyBorder="1" applyAlignment="1">
      <alignment horizontal="center" vertical="center"/>
    </xf>
    <xf numFmtId="177" fontId="2" fillId="0" borderId="27" xfId="0" applyNumberFormat="1" applyFont="1" applyFill="1" applyBorder="1" applyAlignment="1">
      <alignment horizontal="right" vertical="center"/>
    </xf>
    <xf numFmtId="177" fontId="2" fillId="0" borderId="26" xfId="0" applyNumberFormat="1" applyFont="1" applyFill="1" applyBorder="1">
      <alignment vertical="center"/>
    </xf>
    <xf numFmtId="3" fontId="2" fillId="0" borderId="1" xfId="0" applyNumberFormat="1" applyFont="1" applyFill="1" applyBorder="1" applyAlignment="1">
      <alignment horizontal="right" vertical="center"/>
    </xf>
    <xf numFmtId="3" fontId="2" fillId="0" borderId="15" xfId="0" applyNumberFormat="1" applyFont="1" applyFill="1" applyBorder="1" applyAlignment="1">
      <alignment vertical="center"/>
    </xf>
    <xf numFmtId="3" fontId="2" fillId="0" borderId="14" xfId="0" applyNumberFormat="1" applyFont="1" applyFill="1" applyBorder="1" applyAlignment="1">
      <alignment vertical="center"/>
    </xf>
    <xf numFmtId="177" fontId="2" fillId="0" borderId="24" xfId="0" applyNumberFormat="1" applyFont="1" applyFill="1" applyBorder="1" applyAlignment="1">
      <alignment vertical="center"/>
    </xf>
    <xf numFmtId="177" fontId="2" fillId="0" borderId="37" xfId="0" applyNumberFormat="1" applyFont="1" applyFill="1" applyBorder="1">
      <alignment vertical="center"/>
    </xf>
    <xf numFmtId="177" fontId="2" fillId="0" borderId="28" xfId="0" applyNumberFormat="1" applyFont="1" applyFill="1" applyBorder="1" applyAlignment="1">
      <alignment vertical="center"/>
    </xf>
    <xf numFmtId="177" fontId="2" fillId="0" borderId="15" xfId="0" applyNumberFormat="1" applyFont="1" applyFill="1" applyBorder="1" applyAlignment="1">
      <alignment vertical="center"/>
    </xf>
    <xf numFmtId="3" fontId="2" fillId="0" borderId="3" xfId="0" applyNumberFormat="1" applyFont="1" applyFill="1" applyBorder="1" applyAlignment="1">
      <alignment horizontal="right" vertical="center"/>
    </xf>
    <xf numFmtId="177" fontId="2" fillId="0" borderId="26" xfId="0" applyNumberFormat="1" applyFont="1" applyFill="1" applyBorder="1" applyAlignment="1">
      <alignment horizontal="right" vertical="center"/>
    </xf>
    <xf numFmtId="49" fontId="2" fillId="0" borderId="9" xfId="0" applyNumberFormat="1" applyFont="1" applyFill="1" applyBorder="1">
      <alignment vertical="center"/>
    </xf>
    <xf numFmtId="0" fontId="13" fillId="0" borderId="0" xfId="0" applyFont="1" applyFill="1" applyAlignment="1">
      <alignment vertical="center"/>
    </xf>
    <xf numFmtId="3" fontId="2" fillId="0" borderId="38" xfId="0" applyNumberFormat="1" applyFont="1" applyFill="1" applyBorder="1">
      <alignment vertical="center"/>
    </xf>
    <xf numFmtId="3" fontId="2" fillId="0" borderId="38" xfId="0" applyNumberFormat="1" applyFont="1" applyFill="1" applyBorder="1" applyAlignment="1">
      <alignment vertical="center"/>
    </xf>
    <xf numFmtId="3" fontId="2" fillId="0" borderId="40" xfId="0" applyNumberFormat="1" applyFont="1" applyFill="1" applyBorder="1" applyAlignment="1">
      <alignment horizontal="right" vertical="center"/>
    </xf>
    <xf numFmtId="177" fontId="2" fillId="0" borderId="41" xfId="0" applyNumberFormat="1" applyFont="1" applyFill="1" applyBorder="1">
      <alignment vertical="center"/>
    </xf>
    <xf numFmtId="177" fontId="2" fillId="0" borderId="38" xfId="0" applyNumberFormat="1" applyFont="1" applyFill="1" applyBorder="1">
      <alignment vertical="center"/>
    </xf>
    <xf numFmtId="177" fontId="2" fillId="0" borderId="38" xfId="0" applyNumberFormat="1" applyFont="1" applyFill="1" applyBorder="1" applyAlignment="1">
      <alignment vertical="center"/>
    </xf>
    <xf numFmtId="177" fontId="2" fillId="0" borderId="42" xfId="0" applyNumberFormat="1" applyFont="1" applyFill="1" applyBorder="1" applyAlignment="1">
      <alignment horizontal="right" vertical="center"/>
    </xf>
    <xf numFmtId="177" fontId="2" fillId="0" borderId="39" xfId="0" applyNumberFormat="1" applyFont="1" applyFill="1" applyBorder="1">
      <alignment vertical="center"/>
    </xf>
    <xf numFmtId="177" fontId="2" fillId="0" borderId="38" xfId="0" applyNumberFormat="1" applyFont="1" applyFill="1" applyBorder="1" applyAlignment="1">
      <alignment horizontal="right" vertical="center"/>
    </xf>
    <xf numFmtId="3" fontId="2" fillId="0" borderId="43" xfId="0" applyNumberFormat="1" applyFont="1" applyFill="1" applyBorder="1">
      <alignment vertical="center"/>
    </xf>
    <xf numFmtId="3" fontId="2" fillId="0" borderId="43" xfId="0" applyNumberFormat="1" applyFont="1" applyFill="1" applyBorder="1" applyAlignment="1">
      <alignment vertical="center"/>
    </xf>
    <xf numFmtId="3" fontId="2" fillId="0" borderId="45" xfId="0" applyNumberFormat="1" applyFont="1" applyFill="1" applyBorder="1" applyAlignment="1">
      <alignment horizontal="right" vertical="center"/>
    </xf>
    <xf numFmtId="177" fontId="2" fillId="0" borderId="46" xfId="0" applyNumberFormat="1" applyFont="1" applyFill="1" applyBorder="1">
      <alignment vertical="center"/>
    </xf>
    <xf numFmtId="177" fontId="2" fillId="0" borderId="43" xfId="0" applyNumberFormat="1" applyFont="1" applyFill="1" applyBorder="1">
      <alignment vertical="center"/>
    </xf>
    <xf numFmtId="177" fontId="2" fillId="0" borderId="43" xfId="0" applyNumberFormat="1" applyFont="1" applyFill="1" applyBorder="1" applyAlignment="1">
      <alignment vertical="center"/>
    </xf>
    <xf numFmtId="177" fontId="2" fillId="0" borderId="47" xfId="0" applyNumberFormat="1" applyFont="1" applyFill="1" applyBorder="1" applyAlignment="1">
      <alignment horizontal="right" vertical="center"/>
    </xf>
    <xf numFmtId="177" fontId="2" fillId="0" borderId="44" xfId="0" applyNumberFormat="1" applyFont="1" applyFill="1" applyBorder="1">
      <alignment vertical="center"/>
    </xf>
    <xf numFmtId="177" fontId="2" fillId="0" borderId="43" xfId="0" applyNumberFormat="1" applyFont="1" applyFill="1" applyBorder="1" applyAlignment="1">
      <alignment horizontal="right" vertical="center"/>
    </xf>
    <xf numFmtId="3" fontId="2" fillId="0" borderId="40" xfId="0" applyNumberFormat="1" applyFont="1" applyFill="1" applyBorder="1">
      <alignment vertical="center"/>
    </xf>
    <xf numFmtId="3" fontId="2" fillId="0" borderId="45" xfId="0" applyNumberFormat="1" applyFont="1" applyFill="1" applyBorder="1">
      <alignment vertical="center"/>
    </xf>
    <xf numFmtId="179" fontId="2" fillId="0" borderId="9" xfId="0" applyNumberFormat="1" applyFont="1" applyFill="1" applyBorder="1">
      <alignment vertical="center"/>
    </xf>
    <xf numFmtId="0" fontId="2" fillId="0" borderId="14" xfId="0" applyFont="1" applyFill="1" applyBorder="1">
      <alignment vertical="center"/>
    </xf>
    <xf numFmtId="0" fontId="2" fillId="0" borderId="11" xfId="0" applyFont="1" applyFill="1" applyBorder="1">
      <alignment vertical="center"/>
    </xf>
    <xf numFmtId="0" fontId="2" fillId="0" borderId="8" xfId="0" applyFont="1" applyFill="1" applyBorder="1">
      <alignment vertical="center"/>
    </xf>
    <xf numFmtId="0" fontId="2" fillId="0" borderId="9" xfId="0" applyFont="1" applyFill="1" applyBorder="1">
      <alignmen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176" fontId="2" fillId="0" borderId="2" xfId="0" applyNumberFormat="1" applyFont="1" applyFill="1" applyBorder="1">
      <alignment vertical="center"/>
    </xf>
    <xf numFmtId="176" fontId="2" fillId="0" borderId="4" xfId="0" applyNumberFormat="1" applyFont="1" applyFill="1" applyBorder="1">
      <alignment vertical="center"/>
    </xf>
    <xf numFmtId="176" fontId="2" fillId="0" borderId="6" xfId="0" applyNumberFormat="1" applyFont="1" applyFill="1" applyBorder="1">
      <alignment vertical="center"/>
    </xf>
    <xf numFmtId="179" fontId="2" fillId="0" borderId="7" xfId="0" applyNumberFormat="1" applyFont="1" applyFill="1" applyBorder="1">
      <alignment vertical="center"/>
    </xf>
    <xf numFmtId="179" fontId="2" fillId="0" borderId="8" xfId="0" applyNumberFormat="1" applyFont="1" applyFill="1" applyBorder="1">
      <alignment vertical="center"/>
    </xf>
    <xf numFmtId="49" fontId="2" fillId="0" borderId="15" xfId="0" applyNumberFormat="1" applyFont="1" applyFill="1" applyBorder="1" applyAlignment="1">
      <alignment horizontal="center" vertical="center"/>
    </xf>
    <xf numFmtId="49" fontId="2" fillId="0" borderId="10" xfId="0" applyNumberFormat="1" applyFont="1" applyFill="1" applyBorder="1" applyAlignment="1">
      <alignment horizontal="centerContinuous" vertical="center"/>
    </xf>
    <xf numFmtId="177" fontId="2" fillId="0" borderId="10" xfId="0" applyNumberFormat="1" applyFont="1" applyFill="1" applyBorder="1" applyAlignment="1">
      <alignment vertical="top" wrapText="1"/>
    </xf>
    <xf numFmtId="177" fontId="2" fillId="0" borderId="10" xfId="0" applyNumberFormat="1" applyFont="1" applyFill="1" applyBorder="1" applyAlignment="1">
      <alignment horizontal="center" vertical="top" wrapText="1"/>
    </xf>
    <xf numFmtId="49" fontId="2" fillId="0" borderId="8" xfId="0" applyNumberFormat="1" applyFont="1" applyFill="1" applyBorder="1" applyAlignment="1">
      <alignment vertical="center"/>
    </xf>
    <xf numFmtId="49" fontId="2" fillId="0" borderId="9" xfId="0" applyNumberFormat="1" applyFont="1" applyFill="1" applyBorder="1" applyAlignment="1">
      <alignment vertical="center"/>
    </xf>
    <xf numFmtId="0" fontId="2" fillId="0" borderId="6" xfId="0" applyFont="1" applyFill="1" applyBorder="1" applyAlignment="1">
      <alignment vertical="center"/>
    </xf>
    <xf numFmtId="0" fontId="2" fillId="0" borderId="10" xfId="0" applyFont="1" applyFill="1" applyBorder="1" applyAlignment="1">
      <alignment vertical="top" wrapText="1"/>
    </xf>
    <xf numFmtId="49" fontId="5" fillId="0" borderId="1"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5" xfId="0" applyNumberFormat="1" applyFont="1" applyFill="1" applyBorder="1" applyAlignment="1">
      <alignment vertical="center"/>
    </xf>
    <xf numFmtId="49" fontId="5" fillId="0" borderId="0" xfId="0" applyNumberFormat="1" applyFont="1" applyFill="1" applyBorder="1" applyAlignment="1">
      <alignment vertical="center"/>
    </xf>
    <xf numFmtId="49" fontId="7" fillId="0" borderId="0" xfId="0" applyNumberFormat="1" applyFont="1" applyFill="1" applyBorder="1">
      <alignment vertical="center"/>
    </xf>
    <xf numFmtId="0" fontId="2" fillId="0" borderId="15" xfId="0" applyFont="1" applyFill="1" applyBorder="1">
      <alignment vertical="center"/>
    </xf>
    <xf numFmtId="177" fontId="2" fillId="0" borderId="1" xfId="0" applyNumberFormat="1" applyFont="1" applyFill="1" applyBorder="1" applyAlignment="1">
      <alignment horizontal="right" vertical="center"/>
    </xf>
    <xf numFmtId="177" fontId="2" fillId="0" borderId="3" xfId="0" applyNumberFormat="1" applyFont="1" applyFill="1" applyBorder="1" applyAlignment="1">
      <alignment horizontal="right" vertical="center"/>
    </xf>
    <xf numFmtId="177" fontId="2" fillId="0" borderId="3" xfId="0" applyNumberFormat="1" applyFont="1" applyFill="1" applyBorder="1">
      <alignment vertical="center"/>
    </xf>
    <xf numFmtId="49" fontId="2" fillId="0" borderId="8" xfId="0" applyNumberFormat="1" applyFont="1" applyFill="1" applyBorder="1" applyAlignment="1">
      <alignment horizontal="centerContinuous" vertical="center"/>
    </xf>
    <xf numFmtId="0" fontId="5" fillId="0" borderId="10" xfId="0" applyFont="1" applyFill="1" applyBorder="1" applyAlignment="1">
      <alignment horizontal="center" vertical="top" wrapText="1"/>
    </xf>
    <xf numFmtId="0" fontId="2" fillId="0" borderId="13" xfId="0" applyFont="1" applyFill="1" applyBorder="1" applyAlignment="1">
      <alignment horizontal="centerContinuous" vertical="center"/>
    </xf>
    <xf numFmtId="0" fontId="5" fillId="0" borderId="11" xfId="0" applyFont="1" applyFill="1" applyBorder="1" applyAlignment="1">
      <alignment horizontal="center" vertical="top" wrapText="1"/>
    </xf>
    <xf numFmtId="0" fontId="5" fillId="0" borderId="24" xfId="0" applyFont="1" applyFill="1" applyBorder="1" applyAlignment="1">
      <alignment horizontal="center" vertical="top" wrapText="1"/>
    </xf>
    <xf numFmtId="3" fontId="2" fillId="0" borderId="15" xfId="0" applyNumberFormat="1" applyFont="1" applyFill="1" applyBorder="1">
      <alignment vertical="center"/>
    </xf>
    <xf numFmtId="177" fontId="2" fillId="0" borderId="15" xfId="0" applyNumberFormat="1" applyFont="1" applyFill="1" applyBorder="1" applyAlignment="1">
      <alignment horizontal="right" vertical="center"/>
    </xf>
    <xf numFmtId="0" fontId="2" fillId="0" borderId="28" xfId="0" applyFont="1" applyFill="1" applyBorder="1">
      <alignment vertical="center"/>
    </xf>
    <xf numFmtId="0" fontId="2" fillId="0" borderId="25" xfId="0" applyFont="1" applyFill="1" applyBorder="1">
      <alignment vertical="center"/>
    </xf>
    <xf numFmtId="177" fontId="2" fillId="0" borderId="27" xfId="0" applyNumberFormat="1" applyFont="1" applyFill="1" applyBorder="1" applyAlignment="1">
      <alignment vertical="center"/>
    </xf>
    <xf numFmtId="177" fontId="2" fillId="0" borderId="2" xfId="0" applyNumberFormat="1" applyFont="1" applyFill="1" applyBorder="1" applyAlignment="1">
      <alignment vertical="center"/>
    </xf>
    <xf numFmtId="179" fontId="2" fillId="0" borderId="10" xfId="0" applyNumberFormat="1" applyFont="1" applyFill="1" applyBorder="1">
      <alignment vertical="center"/>
    </xf>
    <xf numFmtId="176" fontId="2" fillId="0" borderId="6" xfId="0" applyNumberFormat="1" applyFont="1" applyFill="1" applyBorder="1" applyAlignment="1">
      <alignment horizontal="center" vertical="center"/>
    </xf>
    <xf numFmtId="3" fontId="2" fillId="0" borderId="7" xfId="0" applyNumberFormat="1" applyFont="1" applyFill="1" applyBorder="1" applyAlignment="1">
      <alignment vertical="center" wrapText="1"/>
    </xf>
    <xf numFmtId="3" fontId="2" fillId="0" borderId="8" xfId="0" applyNumberFormat="1" applyFont="1" applyFill="1" applyBorder="1" applyAlignment="1">
      <alignment vertical="center" wrapText="1"/>
    </xf>
    <xf numFmtId="3" fontId="2" fillId="0" borderId="11" xfId="0" applyNumberFormat="1" applyFont="1" applyFill="1" applyBorder="1" applyAlignment="1">
      <alignment vertical="center"/>
    </xf>
    <xf numFmtId="3" fontId="2" fillId="0" borderId="27" xfId="0" applyNumberFormat="1" applyFont="1" applyFill="1" applyBorder="1" applyAlignment="1">
      <alignment vertical="center"/>
    </xf>
    <xf numFmtId="3" fontId="2" fillId="0" borderId="2" xfId="0" applyNumberFormat="1" applyFont="1" applyFill="1" applyBorder="1" applyAlignment="1">
      <alignment vertical="center"/>
    </xf>
    <xf numFmtId="3" fontId="2" fillId="0" borderId="26" xfId="0" applyNumberFormat="1" applyFont="1" applyFill="1" applyBorder="1" applyAlignment="1">
      <alignment vertical="center"/>
    </xf>
    <xf numFmtId="3" fontId="2" fillId="0" borderId="4" xfId="0" applyNumberFormat="1" applyFont="1" applyFill="1" applyBorder="1" applyAlignment="1">
      <alignment vertical="center"/>
    </xf>
    <xf numFmtId="177" fontId="2" fillId="0" borderId="0" xfId="0" applyNumberFormat="1" applyFont="1" applyFill="1">
      <alignment vertical="center"/>
    </xf>
    <xf numFmtId="3" fontId="2" fillId="0" borderId="0" xfId="0" applyNumberFormat="1" applyFont="1" applyFill="1">
      <alignment vertical="center"/>
    </xf>
    <xf numFmtId="3" fontId="5" fillId="0" borderId="10" xfId="0" applyNumberFormat="1" applyFont="1" applyFill="1" applyBorder="1" applyAlignment="1">
      <alignment vertical="center"/>
    </xf>
    <xf numFmtId="3" fontId="11" fillId="0" borderId="10" xfId="0" applyNumberFormat="1" applyFont="1" applyFill="1" applyBorder="1" applyAlignment="1">
      <alignment vertical="center"/>
    </xf>
    <xf numFmtId="3" fontId="2" fillId="0" borderId="27" xfId="0" applyNumberFormat="1" applyFont="1" applyFill="1" applyBorder="1" applyAlignment="1">
      <alignment horizontal="right" vertical="center"/>
    </xf>
    <xf numFmtId="3" fontId="2" fillId="0" borderId="26" xfId="0" applyNumberFormat="1" applyFont="1" applyFill="1" applyBorder="1" applyAlignment="1">
      <alignment horizontal="right" vertical="center"/>
    </xf>
    <xf numFmtId="3" fontId="2" fillId="0" borderId="24" xfId="0" applyNumberFormat="1" applyFont="1" applyFill="1" applyBorder="1" applyAlignment="1">
      <alignment vertical="center"/>
    </xf>
    <xf numFmtId="177" fontId="2" fillId="0" borderId="14" xfId="0" applyNumberFormat="1" applyFont="1" applyFill="1" applyBorder="1" applyAlignment="1">
      <alignment vertical="center"/>
    </xf>
    <xf numFmtId="178" fontId="2" fillId="0" borderId="0" xfId="0" applyNumberFormat="1" applyFont="1" applyFill="1" applyBorder="1" applyAlignment="1">
      <alignment vertical="center"/>
    </xf>
    <xf numFmtId="178" fontId="2" fillId="0" borderId="10" xfId="0" applyNumberFormat="1" applyFont="1" applyFill="1" applyBorder="1" applyAlignment="1">
      <alignment vertical="top" wrapText="1"/>
    </xf>
    <xf numFmtId="177" fontId="2" fillId="0" borderId="10" xfId="0" applyNumberFormat="1" applyFont="1" applyFill="1" applyBorder="1">
      <alignment vertical="center"/>
    </xf>
    <xf numFmtId="177" fontId="7" fillId="0" borderId="0" xfId="0" applyNumberFormat="1" applyFont="1" applyFill="1" applyBorder="1">
      <alignment vertical="center"/>
    </xf>
    <xf numFmtId="179" fontId="2" fillId="0" borderId="7" xfId="0" applyNumberFormat="1" applyFont="1" applyFill="1" applyBorder="1" applyAlignment="1">
      <alignment vertical="center"/>
    </xf>
    <xf numFmtId="179" fontId="2" fillId="0" borderId="8" xfId="0" applyNumberFormat="1" applyFont="1" applyFill="1" applyBorder="1" applyAlignment="1">
      <alignment vertical="center"/>
    </xf>
    <xf numFmtId="179" fontId="2" fillId="0" borderId="15" xfId="0" applyNumberFormat="1" applyFont="1" applyFill="1" applyBorder="1" applyAlignment="1">
      <alignment vertical="center"/>
    </xf>
    <xf numFmtId="179" fontId="2" fillId="0" borderId="7" xfId="0" applyNumberFormat="1" applyFont="1" applyFill="1" applyBorder="1" applyAlignment="1">
      <alignment horizontal="right" vertical="center"/>
    </xf>
    <xf numFmtId="179" fontId="2" fillId="0" borderId="8" xfId="0" applyNumberFormat="1" applyFont="1" applyFill="1" applyBorder="1" applyAlignment="1">
      <alignment horizontal="right" vertical="center"/>
    </xf>
    <xf numFmtId="0" fontId="2" fillId="0" borderId="1" xfId="0" applyFont="1" applyFill="1" applyBorder="1" applyAlignment="1">
      <alignment horizontal="centerContinuous" vertical="center"/>
    </xf>
    <xf numFmtId="49" fontId="2" fillId="0" borderId="7" xfId="0" applyNumberFormat="1" applyFont="1" applyFill="1" applyBorder="1" applyAlignment="1">
      <alignment horizontal="centerContinuous" vertical="center"/>
    </xf>
    <xf numFmtId="0" fontId="2" fillId="0" borderId="1" xfId="0" applyFont="1" applyFill="1" applyBorder="1" applyAlignment="1">
      <alignment vertical="center"/>
    </xf>
    <xf numFmtId="0" fontId="2" fillId="0" borderId="3" xfId="0" applyFont="1" applyFill="1" applyBorder="1" applyAlignment="1">
      <alignment vertical="center"/>
    </xf>
    <xf numFmtId="0" fontId="2" fillId="0" borderId="5" xfId="0" applyFont="1" applyFill="1" applyBorder="1" applyAlignment="1">
      <alignment vertical="center"/>
    </xf>
    <xf numFmtId="179" fontId="2" fillId="0" borderId="9" xfId="0" applyNumberFormat="1" applyFont="1" applyFill="1" applyBorder="1" applyAlignment="1">
      <alignment vertical="center"/>
    </xf>
    <xf numFmtId="49" fontId="4" fillId="0" borderId="0" xfId="0" applyNumberFormat="1" applyFont="1" applyFill="1">
      <alignment vertical="center"/>
    </xf>
    <xf numFmtId="0" fontId="2" fillId="0" borderId="1" xfId="0" applyFont="1" applyFill="1" applyBorder="1" applyAlignment="1">
      <alignment horizontal="center" vertical="center"/>
    </xf>
    <xf numFmtId="0" fontId="2" fillId="0" borderId="3" xfId="0" applyFont="1" applyFill="1" applyBorder="1" applyAlignment="1">
      <alignment horizontal="left" vertical="center"/>
    </xf>
    <xf numFmtId="0" fontId="6" fillId="0" borderId="3" xfId="0" applyFont="1" applyFill="1" applyBorder="1" applyAlignment="1">
      <alignment horizontal="left" vertical="center"/>
    </xf>
    <xf numFmtId="0" fontId="2" fillId="0" borderId="9" xfId="0" applyFont="1" applyFill="1" applyBorder="1" applyAlignment="1">
      <alignment horizontal="left" vertical="center"/>
    </xf>
    <xf numFmtId="180" fontId="5" fillId="0" borderId="32" xfId="0" applyNumberFormat="1" applyFont="1" applyFill="1" applyBorder="1" applyAlignment="1">
      <alignment horizontal="center" vertical="center"/>
    </xf>
    <xf numFmtId="180" fontId="2" fillId="0" borderId="9" xfId="0" applyNumberFormat="1" applyFont="1" applyFill="1" applyBorder="1" applyAlignment="1">
      <alignment horizontal="center" vertical="center"/>
    </xf>
    <xf numFmtId="180" fontId="2" fillId="0" borderId="36" xfId="0" applyNumberFormat="1" applyFont="1" applyFill="1" applyBorder="1" applyAlignment="1">
      <alignment horizontal="center" vertical="center"/>
    </xf>
    <xf numFmtId="3" fontId="2" fillId="0" borderId="11" xfId="0" applyNumberFormat="1" applyFont="1" applyFill="1" applyBorder="1" applyAlignment="1">
      <alignment horizontal="centerContinuous" vertical="center"/>
    </xf>
    <xf numFmtId="3" fontId="2" fillId="0" borderId="10" xfId="0" applyNumberFormat="1" applyFont="1" applyFill="1" applyBorder="1" applyAlignment="1">
      <alignment horizontal="centerContinuous" vertical="center"/>
    </xf>
    <xf numFmtId="3" fontId="2" fillId="0" borderId="15" xfId="0" applyNumberFormat="1" applyFont="1" applyFill="1" applyBorder="1" applyAlignment="1">
      <alignment horizontal="centerContinuous" vertical="center"/>
    </xf>
    <xf numFmtId="180" fontId="2" fillId="0" borderId="32" xfId="0" applyNumberFormat="1" applyFont="1" applyFill="1" applyBorder="1" applyAlignment="1">
      <alignment horizontal="center" vertical="center"/>
    </xf>
    <xf numFmtId="3" fontId="2" fillId="0" borderId="2" xfId="0" applyNumberFormat="1" applyFont="1" applyFill="1" applyBorder="1">
      <alignment vertical="center"/>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6" xfId="0" applyFont="1" applyFill="1" applyBorder="1" applyAlignment="1">
      <alignment horizontal="center" vertical="center" wrapText="1"/>
    </xf>
    <xf numFmtId="3" fontId="2" fillId="0" borderId="6" xfId="0" applyNumberFormat="1" applyFont="1" applyFill="1" applyBorder="1">
      <alignment vertical="center"/>
    </xf>
    <xf numFmtId="177" fontId="2" fillId="0" borderId="27" xfId="0" applyNumberFormat="1" applyFont="1" applyFill="1" applyBorder="1">
      <alignment vertical="center"/>
    </xf>
    <xf numFmtId="177" fontId="2" fillId="0" borderId="1" xfId="0" applyNumberFormat="1" applyFont="1" applyFill="1" applyBorder="1">
      <alignment vertical="center"/>
    </xf>
    <xf numFmtId="176" fontId="2" fillId="0" borderId="0" xfId="0" applyNumberFormat="1" applyFont="1" applyFill="1">
      <alignment vertical="center"/>
    </xf>
    <xf numFmtId="0" fontId="5" fillId="0" borderId="9" xfId="0" applyFont="1" applyFill="1" applyBorder="1" applyAlignment="1">
      <alignment horizontal="center" vertical="center" wrapText="1"/>
    </xf>
    <xf numFmtId="177" fontId="2" fillId="0" borderId="5" xfId="0" applyNumberFormat="1" applyFont="1" applyFill="1" applyBorder="1">
      <alignment vertical="center"/>
    </xf>
    <xf numFmtId="0" fontId="5" fillId="0" borderId="4" xfId="0" applyFont="1" applyFill="1" applyBorder="1" applyAlignment="1">
      <alignment horizontal="center" vertical="center" wrapText="1"/>
    </xf>
    <xf numFmtId="3" fontId="2" fillId="0" borderId="31" xfId="0" applyNumberFormat="1" applyFont="1" applyFill="1" applyBorder="1" applyAlignment="1">
      <alignment horizontal="centerContinuous" vertical="center"/>
    </xf>
    <xf numFmtId="3" fontId="2" fillId="0" borderId="25" xfId="0" applyNumberFormat="1" applyFont="1" applyFill="1" applyBorder="1" applyAlignment="1">
      <alignment horizontal="centerContinuous" vertical="center"/>
    </xf>
    <xf numFmtId="0" fontId="5" fillId="0" borderId="29" xfId="0" applyFont="1" applyFill="1" applyBorder="1" applyAlignment="1">
      <alignment horizontal="center" vertical="center" wrapText="1"/>
    </xf>
    <xf numFmtId="3" fontId="2" fillId="0" borderId="32" xfId="0" applyNumberFormat="1" applyFont="1" applyFill="1" applyBorder="1">
      <alignment vertical="center"/>
    </xf>
    <xf numFmtId="3" fontId="2" fillId="0" borderId="36" xfId="0" applyNumberFormat="1" applyFont="1" applyFill="1" applyBorder="1">
      <alignment vertical="center"/>
    </xf>
    <xf numFmtId="177" fontId="2" fillId="0" borderId="36" xfId="0" applyNumberFormat="1" applyFont="1" applyFill="1" applyBorder="1">
      <alignment vertical="center"/>
    </xf>
    <xf numFmtId="3" fontId="2" fillId="0" borderId="51" xfId="0" applyNumberFormat="1" applyFont="1" applyFill="1" applyBorder="1" applyAlignment="1">
      <alignment horizontal="centerContinuous" vertical="center"/>
    </xf>
    <xf numFmtId="0" fontId="5" fillId="0" borderId="30" xfId="0" applyFont="1" applyFill="1" applyBorder="1" applyAlignment="1">
      <alignment horizontal="center" vertical="center" wrapText="1"/>
    </xf>
    <xf numFmtId="3" fontId="2" fillId="0" borderId="0" xfId="0" applyNumberFormat="1" applyFont="1" applyFill="1" applyBorder="1" applyAlignment="1">
      <alignment horizontal="centerContinuous" vertical="center"/>
    </xf>
    <xf numFmtId="49" fontId="2" fillId="0" borderId="0" xfId="0" applyNumberFormat="1" applyFont="1" applyFill="1" applyBorder="1">
      <alignment vertical="center"/>
    </xf>
    <xf numFmtId="0" fontId="2" fillId="0" borderId="0" xfId="0" applyFont="1" applyFill="1" applyBorder="1" applyAlignment="1">
      <alignment horizontal="center" vertical="top" wrapText="1"/>
    </xf>
    <xf numFmtId="177" fontId="2" fillId="0" borderId="40" xfId="0" applyNumberFormat="1" applyFont="1" applyFill="1" applyBorder="1" applyAlignment="1">
      <alignment horizontal="right" vertical="center"/>
    </xf>
    <xf numFmtId="177" fontId="2" fillId="0" borderId="45" xfId="0" applyNumberFormat="1" applyFont="1" applyFill="1" applyBorder="1" applyAlignment="1">
      <alignment horizontal="right" vertical="center"/>
    </xf>
    <xf numFmtId="179" fontId="2" fillId="0" borderId="1" xfId="0" applyNumberFormat="1" applyFont="1" applyFill="1" applyBorder="1" applyAlignment="1">
      <alignment horizontal="right" vertical="center"/>
    </xf>
    <xf numFmtId="179" fontId="2" fillId="0" borderId="3" xfId="0" applyNumberFormat="1" applyFont="1" applyFill="1" applyBorder="1" applyAlignment="1">
      <alignment horizontal="right" vertical="center"/>
    </xf>
    <xf numFmtId="179" fontId="2" fillId="0" borderId="3" xfId="0" applyNumberFormat="1" applyFont="1" applyFill="1" applyBorder="1">
      <alignment vertical="center"/>
    </xf>
    <xf numFmtId="179" fontId="2" fillId="0" borderId="14" xfId="0" applyNumberFormat="1" applyFont="1" applyFill="1" applyBorder="1" applyAlignment="1">
      <alignment vertical="center"/>
    </xf>
    <xf numFmtId="49" fontId="2" fillId="0" borderId="1" xfId="0" applyNumberFormat="1" applyFont="1" applyFill="1" applyBorder="1" applyAlignment="1">
      <alignment vertical="center"/>
    </xf>
    <xf numFmtId="49" fontId="2" fillId="0" borderId="12" xfId="0" applyNumberFormat="1" applyFont="1" applyFill="1" applyBorder="1" applyAlignment="1">
      <alignment vertical="center"/>
    </xf>
    <xf numFmtId="49" fontId="2" fillId="0" borderId="3" xfId="0" applyNumberFormat="1" applyFont="1" applyFill="1" applyBorder="1" applyAlignment="1">
      <alignment vertical="center"/>
    </xf>
    <xf numFmtId="49" fontId="2" fillId="0" borderId="5" xfId="0" applyNumberFormat="1" applyFont="1" applyFill="1" applyBorder="1" applyAlignment="1">
      <alignment vertical="center"/>
    </xf>
    <xf numFmtId="49" fontId="2" fillId="0" borderId="13" xfId="0" applyNumberFormat="1" applyFont="1" applyFill="1" applyBorder="1" applyAlignment="1">
      <alignment vertical="center"/>
    </xf>
    <xf numFmtId="0" fontId="2" fillId="0" borderId="1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lignment vertical="center"/>
    </xf>
    <xf numFmtId="49" fontId="2" fillId="0" borderId="3" xfId="0" applyNumberFormat="1" applyFont="1" applyBorder="1">
      <alignment vertical="center"/>
    </xf>
    <xf numFmtId="0" fontId="2" fillId="0" borderId="0" xfId="0" applyFont="1" applyBorder="1">
      <alignment vertical="center"/>
    </xf>
    <xf numFmtId="49" fontId="6" fillId="0" borderId="4" xfId="0" applyNumberFormat="1" applyFont="1" applyFill="1" applyBorder="1" applyAlignment="1">
      <alignment vertical="center" wrapText="1"/>
    </xf>
    <xf numFmtId="49" fontId="2" fillId="0" borderId="4" xfId="0" applyNumberFormat="1" applyFont="1" applyFill="1" applyBorder="1" applyAlignment="1">
      <alignment vertical="center" wrapText="1"/>
    </xf>
    <xf numFmtId="49" fontId="2" fillId="0" borderId="0" xfId="0" applyNumberFormat="1" applyFont="1" applyFill="1" applyBorder="1">
      <alignment vertical="center"/>
    </xf>
    <xf numFmtId="49" fontId="2" fillId="0" borderId="4" xfId="0" applyNumberFormat="1" applyFont="1" applyFill="1" applyBorder="1">
      <alignment vertical="center"/>
    </xf>
    <xf numFmtId="181" fontId="14" fillId="0" borderId="0" xfId="0" applyNumberFormat="1" applyFont="1" applyAlignment="1">
      <alignment horizontal="center" vertical="center"/>
    </xf>
    <xf numFmtId="49" fontId="2" fillId="0" borderId="5" xfId="0" applyNumberFormat="1" applyFont="1" applyBorder="1">
      <alignment vertical="center"/>
    </xf>
    <xf numFmtId="49" fontId="2" fillId="0" borderId="45" xfId="0" applyNumberFormat="1" applyFont="1" applyBorder="1">
      <alignment vertical="center"/>
    </xf>
    <xf numFmtId="0" fontId="2" fillId="0" borderId="44" xfId="0" applyFont="1" applyFill="1" applyBorder="1">
      <alignment vertical="center"/>
    </xf>
    <xf numFmtId="0" fontId="2" fillId="0" borderId="52" xfId="0" applyFont="1" applyFill="1" applyBorder="1">
      <alignment vertical="center"/>
    </xf>
    <xf numFmtId="179" fontId="2" fillId="0" borderId="43" xfId="0" applyNumberFormat="1" applyFont="1" applyFill="1" applyBorder="1">
      <alignment vertical="center"/>
    </xf>
    <xf numFmtId="176" fontId="2" fillId="0" borderId="52" xfId="0" applyNumberFormat="1" applyFont="1" applyFill="1" applyBorder="1">
      <alignment vertical="center"/>
    </xf>
    <xf numFmtId="0" fontId="2" fillId="0" borderId="4" xfId="0" applyFont="1" applyFill="1" applyBorder="1" applyAlignment="1">
      <alignment horizontal="centerContinuous" vertical="center"/>
    </xf>
    <xf numFmtId="49" fontId="2" fillId="0" borderId="0" xfId="0" applyNumberFormat="1" applyFont="1" applyBorder="1">
      <alignment vertical="center"/>
    </xf>
    <xf numFmtId="49" fontId="5" fillId="0" borderId="19" xfId="0" applyNumberFormat="1" applyFont="1" applyFill="1" applyBorder="1" applyAlignment="1">
      <alignment vertical="center" wrapText="1"/>
    </xf>
    <xf numFmtId="49" fontId="5" fillId="0" borderId="54" xfId="0" applyNumberFormat="1" applyFont="1" applyFill="1" applyBorder="1" applyAlignment="1">
      <alignment vertical="center" wrapText="1"/>
    </xf>
    <xf numFmtId="49" fontId="6" fillId="0" borderId="1" xfId="0" applyNumberFormat="1" applyFont="1" applyFill="1" applyBorder="1" applyAlignment="1">
      <alignment vertical="center"/>
    </xf>
    <xf numFmtId="49" fontId="6" fillId="0" borderId="12" xfId="0" applyNumberFormat="1" applyFont="1" applyFill="1" applyBorder="1" applyAlignment="1">
      <alignment vertical="center" wrapText="1"/>
    </xf>
    <xf numFmtId="0" fontId="6" fillId="0" borderId="0" xfId="0" applyFont="1" applyFill="1" applyBorder="1">
      <alignment vertical="center"/>
    </xf>
    <xf numFmtId="0" fontId="6" fillId="0" borderId="13" xfId="0" applyFont="1" applyFill="1" applyBorder="1">
      <alignment vertical="center"/>
    </xf>
    <xf numFmtId="49" fontId="6" fillId="0" borderId="3" xfId="0" applyNumberFormat="1" applyFont="1" applyFill="1" applyBorder="1" applyAlignment="1">
      <alignment vertical="center"/>
    </xf>
    <xf numFmtId="49" fontId="6" fillId="0" borderId="0" xfId="0" applyNumberFormat="1" applyFont="1" applyFill="1" applyBorder="1" applyAlignment="1">
      <alignment vertical="center"/>
    </xf>
    <xf numFmtId="177" fontId="2" fillId="0" borderId="36" xfId="0" applyNumberFormat="1" applyFont="1" applyFill="1" applyBorder="1" applyAlignment="1">
      <alignment vertical="center"/>
    </xf>
    <xf numFmtId="177" fontId="2" fillId="0" borderId="6" xfId="0" applyNumberFormat="1" applyFont="1" applyFill="1" applyBorder="1" applyAlignment="1">
      <alignment vertical="center"/>
    </xf>
    <xf numFmtId="49" fontId="5" fillId="0" borderId="3" xfId="0" applyNumberFormat="1" applyFont="1" applyFill="1" applyBorder="1">
      <alignment vertical="center"/>
    </xf>
    <xf numFmtId="177" fontId="2" fillId="0" borderId="14" xfId="0" applyNumberFormat="1" applyFont="1" applyFill="1" applyBorder="1" applyAlignment="1">
      <alignment horizontal="right" vertical="center"/>
    </xf>
    <xf numFmtId="177" fontId="2" fillId="0" borderId="24" xfId="0" applyNumberFormat="1" applyFont="1" applyFill="1" applyBorder="1" applyAlignment="1">
      <alignment horizontal="right" vertical="center"/>
    </xf>
    <xf numFmtId="179" fontId="2" fillId="0" borderId="0" xfId="0" applyNumberFormat="1" applyFont="1" applyFill="1">
      <alignment vertical="center"/>
    </xf>
    <xf numFmtId="3" fontId="6" fillId="0" borderId="10" xfId="0" applyNumberFormat="1" applyFont="1" applyFill="1" applyBorder="1" applyAlignment="1">
      <alignment vertical="center"/>
    </xf>
    <xf numFmtId="49" fontId="6" fillId="0" borderId="45" xfId="0" applyNumberFormat="1" applyFont="1" applyBorder="1">
      <alignment vertical="center"/>
    </xf>
    <xf numFmtId="0" fontId="6" fillId="0" borderId="3" xfId="0" applyFont="1" applyFill="1" applyBorder="1">
      <alignment vertical="center"/>
    </xf>
    <xf numFmtId="0" fontId="2" fillId="0" borderId="10" xfId="0" applyFont="1" applyFill="1" applyBorder="1" applyAlignment="1">
      <alignment horizontal="centerContinuous" vertical="top" wrapText="1"/>
    </xf>
    <xf numFmtId="176" fontId="2" fillId="0" borderId="10" xfId="0" applyNumberFormat="1" applyFont="1" applyFill="1" applyBorder="1" applyAlignment="1">
      <alignment vertical="top" wrapText="1"/>
    </xf>
    <xf numFmtId="49" fontId="2" fillId="0" borderId="8" xfId="0" applyNumberFormat="1" applyFont="1" applyBorder="1">
      <alignment vertical="center"/>
    </xf>
    <xf numFmtId="49" fontId="2" fillId="0" borderId="1" xfId="0" applyNumberFormat="1" applyFont="1" applyBorder="1">
      <alignment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Fill="1" applyBorder="1" applyAlignment="1">
      <alignment horizontal="center" vertical="center"/>
    </xf>
    <xf numFmtId="176" fontId="2" fillId="0" borderId="12" xfId="0" applyNumberFormat="1" applyFont="1" applyFill="1" applyBorder="1" applyAlignment="1">
      <alignment vertical="center"/>
    </xf>
    <xf numFmtId="176" fontId="2" fillId="0" borderId="13" xfId="0" applyNumberFormat="1" applyFont="1" applyFill="1" applyBorder="1" applyAlignment="1">
      <alignment vertical="center"/>
    </xf>
    <xf numFmtId="177" fontId="2" fillId="0" borderId="9" xfId="0" applyNumberFormat="1" applyFont="1" applyFill="1" applyBorder="1" applyAlignment="1">
      <alignment horizontal="right" vertical="center"/>
    </xf>
    <xf numFmtId="49" fontId="4" fillId="0" borderId="1" xfId="0" applyNumberFormat="1" applyFont="1" applyFill="1" applyBorder="1">
      <alignment vertical="center"/>
    </xf>
    <xf numFmtId="49" fontId="4" fillId="0" borderId="5" xfId="0" applyNumberFormat="1" applyFont="1" applyFill="1" applyBorder="1">
      <alignment vertical="center"/>
    </xf>
    <xf numFmtId="49" fontId="4" fillId="0" borderId="3" xfId="0" applyNumberFormat="1" applyFont="1" applyFill="1" applyBorder="1">
      <alignment vertical="center"/>
    </xf>
    <xf numFmtId="3" fontId="4" fillId="0" borderId="1" xfId="0" applyNumberFormat="1" applyFont="1" applyFill="1" applyBorder="1">
      <alignment vertical="center"/>
    </xf>
    <xf numFmtId="3" fontId="4" fillId="0" borderId="7" xfId="0" applyNumberFormat="1" applyFont="1" applyFill="1" applyBorder="1">
      <alignment vertical="center"/>
    </xf>
    <xf numFmtId="177" fontId="4" fillId="0" borderId="27" xfId="0" applyNumberFormat="1" applyFont="1" applyFill="1" applyBorder="1">
      <alignment vertical="center"/>
    </xf>
    <xf numFmtId="177" fontId="4" fillId="0" borderId="7" xfId="0" applyNumberFormat="1" applyFont="1" applyFill="1" applyBorder="1">
      <alignment vertical="center"/>
    </xf>
    <xf numFmtId="3" fontId="4" fillId="0" borderId="8" xfId="0" applyNumberFormat="1" applyFont="1" applyFill="1" applyBorder="1">
      <alignment vertical="center"/>
    </xf>
    <xf numFmtId="3" fontId="4" fillId="0" borderId="3" xfId="0" applyNumberFormat="1" applyFont="1" applyFill="1" applyBorder="1">
      <alignment vertical="center"/>
    </xf>
    <xf numFmtId="177" fontId="4" fillId="0" borderId="26" xfId="0" applyNumberFormat="1" applyFont="1" applyFill="1" applyBorder="1">
      <alignment vertical="center"/>
    </xf>
    <xf numFmtId="177" fontId="4" fillId="0" borderId="8" xfId="0" applyNumberFormat="1" applyFont="1" applyFill="1" applyBorder="1">
      <alignment vertical="center"/>
    </xf>
    <xf numFmtId="3" fontId="4" fillId="0" borderId="3" xfId="0" applyNumberFormat="1" applyFont="1" applyFill="1" applyBorder="1" applyAlignment="1">
      <alignment horizontal="right" vertical="center"/>
    </xf>
    <xf numFmtId="3" fontId="4" fillId="0" borderId="9" xfId="0" applyNumberFormat="1" applyFont="1" applyFill="1" applyBorder="1">
      <alignment vertical="center"/>
    </xf>
    <xf numFmtId="3" fontId="4" fillId="0" borderId="8" xfId="0" applyNumberFormat="1" applyFont="1" applyFill="1" applyBorder="1" applyAlignment="1">
      <alignment horizontal="right" vertical="center"/>
    </xf>
    <xf numFmtId="177" fontId="4" fillId="0" borderId="26" xfId="0" applyNumberFormat="1" applyFont="1" applyFill="1" applyBorder="1" applyAlignment="1">
      <alignment horizontal="right" vertical="center"/>
    </xf>
    <xf numFmtId="177" fontId="4" fillId="0" borderId="8" xfId="0" applyNumberFormat="1" applyFont="1" applyFill="1" applyBorder="1" applyAlignment="1">
      <alignment horizontal="right" vertical="center"/>
    </xf>
    <xf numFmtId="49" fontId="4" fillId="0" borderId="14" xfId="0" applyNumberFormat="1" applyFont="1" applyFill="1" applyBorder="1" applyAlignment="1">
      <alignment horizontal="centerContinuous" vertical="center"/>
    </xf>
    <xf numFmtId="3" fontId="4" fillId="0" borderId="10" xfId="0" applyNumberFormat="1" applyFont="1" applyFill="1" applyBorder="1">
      <alignment vertical="center"/>
    </xf>
    <xf numFmtId="3" fontId="4" fillId="0" borderId="14" xfId="0" applyNumberFormat="1" applyFont="1" applyFill="1" applyBorder="1">
      <alignment vertical="center"/>
    </xf>
    <xf numFmtId="177" fontId="4" fillId="0" borderId="24" xfId="0" applyNumberFormat="1" applyFont="1" applyFill="1" applyBorder="1">
      <alignment vertical="center"/>
    </xf>
    <xf numFmtId="177" fontId="4" fillId="0" borderId="10" xfId="0" applyNumberFormat="1" applyFont="1" applyFill="1" applyBorder="1">
      <alignment vertical="center"/>
    </xf>
    <xf numFmtId="0" fontId="18" fillId="0" borderId="14" xfId="0" applyFont="1" applyFill="1" applyBorder="1" applyAlignment="1">
      <alignment horizontal="centerContinuous" vertical="center"/>
    </xf>
    <xf numFmtId="0" fontId="18" fillId="0" borderId="15" xfId="0" applyFont="1" applyFill="1" applyBorder="1" applyAlignment="1">
      <alignment horizontal="centerContinuous" vertical="center"/>
    </xf>
    <xf numFmtId="0" fontId="18" fillId="0" borderId="25" xfId="0" applyFont="1" applyFill="1" applyBorder="1" applyAlignment="1">
      <alignment horizontal="centerContinuous" vertical="center"/>
    </xf>
    <xf numFmtId="0" fontId="18" fillId="0" borderId="11" xfId="0" applyFont="1" applyFill="1" applyBorder="1" applyAlignment="1">
      <alignment horizontal="centerContinuous" vertical="center"/>
    </xf>
    <xf numFmtId="0" fontId="18" fillId="0" borderId="14" xfId="0" applyFont="1" applyFill="1" applyBorder="1" applyAlignment="1">
      <alignment horizontal="centerContinuous" vertical="center" wrapText="1"/>
    </xf>
    <xf numFmtId="0" fontId="19" fillId="0" borderId="8"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7" fillId="0" borderId="0" xfId="0" applyFont="1" applyFill="1">
      <alignment vertical="center"/>
    </xf>
    <xf numFmtId="49" fontId="17" fillId="0" borderId="0" xfId="0" applyNumberFormat="1" applyFont="1" applyFill="1">
      <alignment vertical="center"/>
    </xf>
    <xf numFmtId="3" fontId="17" fillId="0" borderId="0" xfId="0" applyNumberFormat="1" applyFont="1" applyFill="1">
      <alignment vertical="center"/>
    </xf>
    <xf numFmtId="182" fontId="17" fillId="0" borderId="0" xfId="3" applyNumberFormat="1" applyFont="1" applyFill="1">
      <alignment vertical="center"/>
    </xf>
    <xf numFmtId="0" fontId="18" fillId="0" borderId="15" xfId="0" applyFont="1" applyFill="1" applyBorder="1" applyAlignment="1">
      <alignment horizontal="centerContinuous" vertical="center" wrapText="1"/>
    </xf>
    <xf numFmtId="0" fontId="19" fillId="0" borderId="4" xfId="0" applyFont="1" applyFill="1" applyBorder="1" applyAlignment="1">
      <alignment horizontal="center" vertical="center" wrapText="1"/>
    </xf>
    <xf numFmtId="3" fontId="4" fillId="0" borderId="2" xfId="0" applyNumberFormat="1" applyFont="1" applyFill="1" applyBorder="1">
      <alignment vertical="center"/>
    </xf>
    <xf numFmtId="3" fontId="4" fillId="0" borderId="4" xfId="0" applyNumberFormat="1" applyFont="1" applyFill="1" applyBorder="1">
      <alignment vertical="center"/>
    </xf>
    <xf numFmtId="3" fontId="4" fillId="0" borderId="4" xfId="0" applyNumberFormat="1" applyFont="1" applyFill="1" applyBorder="1" applyAlignment="1">
      <alignment horizontal="right" vertical="center"/>
    </xf>
    <xf numFmtId="3" fontId="4" fillId="0" borderId="11" xfId="0" applyNumberFormat="1" applyFont="1" applyFill="1" applyBorder="1">
      <alignment vertical="center"/>
    </xf>
    <xf numFmtId="49" fontId="2" fillId="0" borderId="0" xfId="0" applyNumberFormat="1" applyFont="1" applyFill="1" applyBorder="1" applyAlignment="1">
      <alignment horizontal="center" vertical="center"/>
    </xf>
    <xf numFmtId="0" fontId="4" fillId="0" borderId="0" xfId="0" applyFont="1">
      <alignment vertical="center"/>
    </xf>
    <xf numFmtId="0" fontId="4" fillId="0" borderId="1" xfId="0" applyFont="1" applyFill="1" applyBorder="1">
      <alignment vertical="center"/>
    </xf>
    <xf numFmtId="0" fontId="21" fillId="0" borderId="14" xfId="0" applyFont="1" applyFill="1" applyBorder="1" applyAlignment="1">
      <alignment horizontal="centerContinuous" vertical="center"/>
    </xf>
    <xf numFmtId="0" fontId="21" fillId="0" borderId="15" xfId="0" applyFont="1" applyFill="1" applyBorder="1" applyAlignment="1">
      <alignment horizontal="centerContinuous" vertical="center"/>
    </xf>
    <xf numFmtId="0" fontId="21" fillId="0" borderId="15" xfId="0" applyFont="1" applyFill="1" applyBorder="1" applyAlignment="1">
      <alignment horizontal="center" vertical="center"/>
    </xf>
    <xf numFmtId="0" fontId="21" fillId="0" borderId="28" xfId="0" applyFont="1" applyFill="1" applyBorder="1" applyAlignment="1">
      <alignment horizontal="centerContinuous" vertical="center"/>
    </xf>
    <xf numFmtId="0" fontId="21" fillId="0" borderId="25"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4" fillId="0" borderId="3" xfId="0" applyFont="1" applyFill="1" applyBorder="1" applyAlignment="1">
      <alignment horizontal="centerContinuous" vertical="center"/>
    </xf>
    <xf numFmtId="0" fontId="4" fillId="0" borderId="5" xfId="0" applyFont="1" applyFill="1" applyBorder="1">
      <alignment vertical="center"/>
    </xf>
    <xf numFmtId="0" fontId="4" fillId="0" borderId="9" xfId="0" applyFont="1" applyFill="1" applyBorder="1" applyAlignment="1">
      <alignment horizontal="center" vertical="center"/>
    </xf>
    <xf numFmtId="0" fontId="4" fillId="0" borderId="5" xfId="0" applyFont="1" applyFill="1" applyBorder="1" applyAlignment="1">
      <alignment horizontal="center" vertical="center"/>
    </xf>
    <xf numFmtId="180" fontId="4" fillId="0" borderId="32" xfId="0" applyNumberFormat="1" applyFont="1" applyFill="1" applyBorder="1" applyAlignment="1">
      <alignment horizontal="center" vertical="center"/>
    </xf>
    <xf numFmtId="180" fontId="4" fillId="0" borderId="9" xfId="0" applyNumberFormat="1" applyFont="1" applyFill="1" applyBorder="1" applyAlignment="1">
      <alignment horizontal="center" vertical="center"/>
    </xf>
    <xf numFmtId="180" fontId="4" fillId="0" borderId="36" xfId="0" applyNumberFormat="1" applyFont="1" applyFill="1" applyBorder="1" applyAlignment="1">
      <alignment horizontal="center" vertical="center"/>
    </xf>
    <xf numFmtId="0" fontId="4" fillId="0" borderId="6" xfId="0" applyFont="1" applyFill="1" applyBorder="1" applyAlignment="1">
      <alignment horizontal="center" vertical="center"/>
    </xf>
    <xf numFmtId="3" fontId="4" fillId="0" borderId="1" xfId="0" applyNumberFormat="1" applyFont="1" applyBorder="1" applyAlignment="1">
      <alignment horizontal="right" vertical="center"/>
    </xf>
    <xf numFmtId="3" fontId="4" fillId="0" borderId="7" xfId="0" applyNumberFormat="1" applyFont="1" applyFill="1" applyBorder="1" applyAlignment="1">
      <alignment vertical="center"/>
    </xf>
    <xf numFmtId="3" fontId="4" fillId="0" borderId="1" xfId="0" applyNumberFormat="1" applyFont="1" applyFill="1" applyBorder="1" applyAlignment="1">
      <alignment horizontal="right" vertical="center"/>
    </xf>
    <xf numFmtId="183" fontId="4" fillId="0" borderId="37" xfId="0" applyNumberFormat="1" applyFont="1" applyFill="1" applyBorder="1">
      <alignment vertical="center"/>
    </xf>
    <xf numFmtId="183" fontId="4" fillId="0" borderId="7" xfId="0" applyNumberFormat="1" applyFont="1" applyFill="1" applyBorder="1">
      <alignment vertical="center"/>
    </xf>
    <xf numFmtId="177" fontId="4" fillId="0" borderId="0" xfId="0" applyNumberFormat="1" applyFont="1" applyFill="1" applyBorder="1">
      <alignment vertical="center"/>
    </xf>
    <xf numFmtId="177" fontId="4" fillId="0" borderId="1" xfId="0" applyNumberFormat="1" applyFont="1" applyBorder="1" applyAlignment="1">
      <alignment horizontal="right" vertical="center"/>
    </xf>
    <xf numFmtId="177" fontId="4" fillId="0" borderId="7" xfId="0" applyNumberFormat="1" applyFont="1" applyFill="1" applyBorder="1" applyAlignment="1">
      <alignment vertical="center"/>
    </xf>
    <xf numFmtId="3" fontId="4" fillId="0" borderId="3" xfId="0" applyNumberFormat="1" applyFont="1" applyBorder="1" applyAlignment="1">
      <alignment horizontal="right" vertical="center"/>
    </xf>
    <xf numFmtId="3" fontId="4" fillId="0" borderId="8" xfId="0" applyNumberFormat="1" applyFont="1" applyFill="1" applyBorder="1" applyAlignment="1">
      <alignment vertical="center"/>
    </xf>
    <xf numFmtId="183" fontId="4" fillId="0" borderId="8" xfId="0" applyNumberFormat="1" applyFont="1" applyFill="1" applyBorder="1">
      <alignment vertical="center"/>
    </xf>
    <xf numFmtId="183" fontId="4" fillId="0" borderId="3" xfId="0" applyNumberFormat="1" applyFont="1" applyBorder="1" applyAlignment="1">
      <alignment horizontal="right" vertical="center"/>
    </xf>
    <xf numFmtId="183" fontId="4" fillId="0" borderId="8" xfId="0" applyNumberFormat="1" applyFont="1" applyFill="1" applyBorder="1" applyAlignment="1">
      <alignment vertical="center"/>
    </xf>
    <xf numFmtId="183" fontId="4" fillId="0" borderId="26" xfId="0" applyNumberFormat="1" applyFont="1" applyFill="1" applyBorder="1" applyAlignment="1">
      <alignment horizontal="right" vertical="center"/>
    </xf>
    <xf numFmtId="177" fontId="4" fillId="0" borderId="3" xfId="0" applyNumberFormat="1" applyFont="1" applyBorder="1" applyAlignment="1">
      <alignment horizontal="right" vertical="center"/>
    </xf>
    <xf numFmtId="177" fontId="4" fillId="0" borderId="8" xfId="0" applyNumberFormat="1" applyFont="1" applyFill="1" applyBorder="1" applyAlignment="1">
      <alignment vertical="center"/>
    </xf>
    <xf numFmtId="3" fontId="4" fillId="0" borderId="15" xfId="0" applyNumberFormat="1" applyFont="1" applyFill="1" applyBorder="1" applyAlignment="1">
      <alignment vertical="center"/>
    </xf>
    <xf numFmtId="3" fontId="4" fillId="0" borderId="10" xfId="0" applyNumberFormat="1" applyFont="1" applyFill="1" applyBorder="1" applyAlignment="1">
      <alignment vertical="center"/>
    </xf>
    <xf numFmtId="3" fontId="4" fillId="0" borderId="14" xfId="0" applyNumberFormat="1" applyFont="1" applyBorder="1" applyAlignment="1">
      <alignment vertical="center"/>
    </xf>
    <xf numFmtId="3" fontId="4" fillId="0" borderId="14" xfId="0" applyNumberFormat="1" applyFont="1" applyFill="1" applyBorder="1" applyAlignment="1">
      <alignment vertical="center"/>
    </xf>
    <xf numFmtId="177" fontId="4" fillId="0" borderId="28" xfId="0" applyNumberFormat="1" applyFont="1" applyFill="1" applyBorder="1" applyAlignment="1">
      <alignment vertical="center"/>
    </xf>
    <xf numFmtId="177" fontId="4" fillId="0" borderId="10" xfId="0" applyNumberFormat="1" applyFont="1" applyFill="1" applyBorder="1" applyAlignment="1">
      <alignment vertical="center"/>
    </xf>
    <xf numFmtId="177" fontId="4" fillId="0" borderId="14" xfId="0" applyNumberFormat="1" applyFont="1" applyBorder="1" applyAlignment="1">
      <alignment vertical="center"/>
    </xf>
    <xf numFmtId="177" fontId="4" fillId="0" borderId="24" xfId="0" applyNumberFormat="1" applyFont="1" applyFill="1" applyBorder="1" applyAlignment="1">
      <alignment vertical="center"/>
    </xf>
    <xf numFmtId="177" fontId="4" fillId="0" borderId="15" xfId="0" applyNumberFormat="1" applyFont="1" applyFill="1" applyBorder="1" applyAlignment="1">
      <alignment vertical="center"/>
    </xf>
    <xf numFmtId="49" fontId="4" fillId="0" borderId="3" xfId="0" applyNumberFormat="1" applyFont="1" applyFill="1" applyBorder="1" applyAlignment="1">
      <alignment vertical="center"/>
    </xf>
    <xf numFmtId="0" fontId="4" fillId="0" borderId="12" xfId="0" applyFont="1" applyFill="1" applyBorder="1">
      <alignment vertical="center"/>
    </xf>
    <xf numFmtId="0" fontId="4" fillId="0" borderId="0" xfId="0" applyFont="1" applyFill="1" applyBorder="1" applyAlignment="1">
      <alignment horizontal="centerContinuous" vertical="center"/>
    </xf>
    <xf numFmtId="0" fontId="4" fillId="0" borderId="13" xfId="0" applyFont="1" applyFill="1" applyBorder="1">
      <alignment vertical="center"/>
    </xf>
    <xf numFmtId="49" fontId="4" fillId="0" borderId="0" xfId="0" applyNumberFormat="1" applyFont="1" applyFill="1" applyBorder="1" applyAlignment="1">
      <alignment vertical="center" wrapText="1"/>
    </xf>
    <xf numFmtId="177" fontId="4" fillId="0" borderId="27" xfId="0" applyNumberFormat="1" applyFont="1" applyFill="1" applyBorder="1" applyAlignment="1">
      <alignment horizontal="right" vertical="center"/>
    </xf>
    <xf numFmtId="0" fontId="2" fillId="2" borderId="0" xfId="0" applyFont="1" applyFill="1" applyBorder="1">
      <alignment vertical="center"/>
    </xf>
    <xf numFmtId="0" fontId="2" fillId="2" borderId="0" xfId="0" applyFont="1" applyFill="1">
      <alignment vertical="center"/>
    </xf>
    <xf numFmtId="49" fontId="2" fillId="2" borderId="0" xfId="0" applyNumberFormat="1" applyFont="1" applyFill="1">
      <alignment vertical="center"/>
    </xf>
    <xf numFmtId="180" fontId="2" fillId="0" borderId="7" xfId="0" applyNumberFormat="1" applyFont="1" applyFill="1" applyBorder="1">
      <alignment vertical="center"/>
    </xf>
    <xf numFmtId="180" fontId="2" fillId="0" borderId="8" xfId="0" applyNumberFormat="1" applyFont="1" applyFill="1" applyBorder="1">
      <alignment vertical="center"/>
    </xf>
    <xf numFmtId="180" fontId="2" fillId="0" borderId="9" xfId="0" applyNumberFormat="1" applyFont="1" applyFill="1" applyBorder="1">
      <alignment vertical="center"/>
    </xf>
    <xf numFmtId="176" fontId="2" fillId="0" borderId="7" xfId="0" applyNumberFormat="1" applyFont="1" applyFill="1" applyBorder="1">
      <alignment vertical="center"/>
    </xf>
    <xf numFmtId="176" fontId="2" fillId="0" borderId="8" xfId="0" applyNumberFormat="1" applyFont="1" applyFill="1" applyBorder="1">
      <alignment vertical="center"/>
    </xf>
    <xf numFmtId="176" fontId="2" fillId="0" borderId="9" xfId="0" applyNumberFormat="1" applyFont="1" applyFill="1" applyBorder="1">
      <alignment vertical="center"/>
    </xf>
    <xf numFmtId="0" fontId="20" fillId="0" borderId="0" xfId="0" applyFont="1" applyFill="1">
      <alignment vertical="center"/>
    </xf>
    <xf numFmtId="49" fontId="2" fillId="0" borderId="0" xfId="0" applyNumberFormat="1" applyFont="1" applyFill="1" applyBorder="1" applyAlignment="1">
      <alignment vertical="center" wrapText="1"/>
    </xf>
    <xf numFmtId="49" fontId="2" fillId="0" borderId="4" xfId="0" applyNumberFormat="1" applyFont="1" applyFill="1" applyBorder="1" applyAlignment="1">
      <alignment vertical="center" wrapText="1"/>
    </xf>
    <xf numFmtId="0" fontId="5" fillId="0" borderId="5" xfId="0" applyFont="1" applyFill="1" applyBorder="1" applyAlignment="1">
      <alignment vertical="center" wrapText="1"/>
    </xf>
    <xf numFmtId="0" fontId="5" fillId="0" borderId="13" xfId="0" applyFont="1" applyFill="1" applyBorder="1" applyAlignment="1">
      <alignment vertical="center" wrapText="1"/>
    </xf>
    <xf numFmtId="49" fontId="2" fillId="0" borderId="1" xfId="0" applyNumberFormat="1" applyFont="1" applyFill="1" applyBorder="1" applyAlignment="1">
      <alignment vertical="center" wrapText="1"/>
    </xf>
    <xf numFmtId="49" fontId="2" fillId="0" borderId="12" xfId="0" applyNumberFormat="1" applyFont="1" applyFill="1" applyBorder="1" applyAlignment="1">
      <alignment vertical="center" wrapText="1"/>
    </xf>
    <xf numFmtId="49" fontId="2" fillId="0" borderId="3"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49" fontId="2" fillId="0" borderId="14"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4" xfId="0" applyNumberFormat="1" applyFont="1" applyFill="1" applyBorder="1" applyAlignment="1">
      <alignment vertical="center" wrapText="1"/>
    </xf>
    <xf numFmtId="49" fontId="2" fillId="0" borderId="5" xfId="0" applyNumberFormat="1" applyFont="1" applyFill="1" applyBorder="1" applyAlignment="1">
      <alignment vertical="center" wrapText="1"/>
    </xf>
    <xf numFmtId="49" fontId="2" fillId="0" borderId="6" xfId="0" applyNumberFormat="1" applyFont="1" applyFill="1" applyBorder="1" applyAlignment="1">
      <alignment vertical="center" wrapText="1"/>
    </xf>
    <xf numFmtId="49" fontId="2" fillId="0" borderId="2" xfId="0" applyNumberFormat="1" applyFont="1" applyFill="1" applyBorder="1" applyAlignment="1">
      <alignment vertical="center" wrapText="1"/>
    </xf>
    <xf numFmtId="49" fontId="5" fillId="0" borderId="49" xfId="0" applyNumberFormat="1" applyFont="1" applyFill="1" applyBorder="1" applyAlignment="1">
      <alignment vertical="center" wrapText="1"/>
    </xf>
    <xf numFmtId="49" fontId="5" fillId="0" borderId="50" xfId="0" applyNumberFormat="1" applyFont="1" applyFill="1" applyBorder="1" applyAlignment="1">
      <alignment vertical="center" wrapText="1"/>
    </xf>
    <xf numFmtId="49" fontId="5" fillId="0" borderId="40" xfId="0" applyNumberFormat="1" applyFont="1" applyFill="1" applyBorder="1" applyAlignment="1">
      <alignment vertical="center" wrapText="1"/>
    </xf>
    <xf numFmtId="49" fontId="5" fillId="0" borderId="53" xfId="0" applyNumberFormat="1" applyFont="1" applyFill="1" applyBorder="1" applyAlignment="1">
      <alignment vertical="center" wrapText="1"/>
    </xf>
    <xf numFmtId="49" fontId="5" fillId="0" borderId="19" xfId="0" applyNumberFormat="1" applyFont="1" applyFill="1" applyBorder="1" applyAlignment="1">
      <alignment vertical="center" wrapText="1"/>
    </xf>
    <xf numFmtId="49" fontId="5" fillId="0" borderId="48" xfId="0" applyNumberFormat="1" applyFont="1" applyFill="1" applyBorder="1" applyAlignment="1">
      <alignment vertical="center" wrapText="1"/>
    </xf>
    <xf numFmtId="49" fontId="5" fillId="0" borderId="33" xfId="0" applyNumberFormat="1" applyFont="1" applyFill="1" applyBorder="1" applyAlignment="1">
      <alignment vertical="center" wrapText="1"/>
    </xf>
    <xf numFmtId="49" fontId="5" fillId="0" borderId="52" xfId="0" applyNumberFormat="1" applyFont="1" applyFill="1" applyBorder="1" applyAlignment="1">
      <alignment vertical="center" wrapText="1"/>
    </xf>
    <xf numFmtId="49" fontId="5" fillId="0" borderId="45"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49" fontId="5" fillId="0" borderId="6" xfId="0" applyNumberFormat="1" applyFont="1" applyFill="1" applyBorder="1" applyAlignment="1">
      <alignment vertical="center" wrapText="1"/>
    </xf>
    <xf numFmtId="49" fontId="5" fillId="0" borderId="13" xfId="0" applyNumberFormat="1" applyFont="1" applyFill="1" applyBorder="1" applyAlignment="1">
      <alignment vertical="center" wrapText="1"/>
    </xf>
  </cellXfs>
  <cellStyles count="4">
    <cellStyle name="桁区切り" xfId="3" builtinId="6"/>
    <cellStyle name="桁区切り 2" xfId="1"/>
    <cellStyle name="標準" xfId="0" builtinId="0"/>
    <cellStyle name="標準 2" xfId="2"/>
  </cellStyles>
  <dxfs count="0"/>
  <tableStyles count="0" defaultTableStyle="TableStyleMedium2" defaultPivotStyle="PivotStyleLight16"/>
  <colors>
    <mruColors>
      <color rgb="FFFFFFCC"/>
      <color rgb="FFCCFFFF"/>
      <color rgb="FFFFCCFF"/>
      <color rgb="FFCCFFCC"/>
      <color rgb="FF66FFFF"/>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1"/>
  <sheetViews>
    <sheetView showGridLines="0" view="pageBreakPreview" zoomScaleNormal="100" zoomScaleSheetLayoutView="100" workbookViewId="0">
      <selection activeCell="X67" sqref="X67"/>
    </sheetView>
  </sheetViews>
  <sheetFormatPr defaultColWidth="9.125" defaultRowHeight="15" customHeight="1" x14ac:dyDescent="0.15"/>
  <cols>
    <col min="1" max="1" width="0.875" style="1" customWidth="1"/>
    <col min="2" max="2" width="8.625" style="1" customWidth="1"/>
    <col min="3" max="27" width="7.625" style="1" customWidth="1"/>
    <col min="28" max="28" width="1.625" style="1" customWidth="1"/>
    <col min="29" max="16384" width="9.125" style="1"/>
  </cols>
  <sheetData>
    <row r="1" spans="1:27" ht="15" customHeight="1" x14ac:dyDescent="0.15">
      <c r="A1" s="1" t="s">
        <v>53</v>
      </c>
      <c r="B1" s="22"/>
    </row>
    <row r="2" spans="1:27" ht="24.7" customHeight="1" x14ac:dyDescent="0.15">
      <c r="B2" s="345"/>
      <c r="C2" s="366" t="s">
        <v>4</v>
      </c>
      <c r="D2" s="367"/>
      <c r="E2" s="367"/>
      <c r="F2" s="367"/>
      <c r="G2" s="368"/>
      <c r="H2" s="366" t="s">
        <v>254</v>
      </c>
      <c r="I2" s="367"/>
      <c r="J2" s="367"/>
      <c r="K2" s="367"/>
      <c r="L2" s="368"/>
      <c r="M2" s="366" t="s">
        <v>255</v>
      </c>
      <c r="N2" s="367"/>
      <c r="O2" s="367"/>
      <c r="P2" s="367"/>
      <c r="Q2" s="368"/>
      <c r="R2" s="380" t="s">
        <v>882</v>
      </c>
      <c r="S2" s="367"/>
      <c r="T2" s="367"/>
      <c r="U2" s="367"/>
      <c r="V2" s="368"/>
      <c r="W2" s="370" t="s">
        <v>883</v>
      </c>
      <c r="X2" s="367"/>
      <c r="Y2" s="367"/>
      <c r="Z2" s="367"/>
      <c r="AA2" s="369"/>
    </row>
    <row r="3" spans="1:27" ht="22.5" customHeight="1" x14ac:dyDescent="0.15">
      <c r="B3" s="346"/>
      <c r="C3" s="371" t="s">
        <v>446</v>
      </c>
      <c r="D3" s="371" t="s">
        <v>884</v>
      </c>
      <c r="E3" s="372" t="s">
        <v>467</v>
      </c>
      <c r="F3" s="373" t="s">
        <v>468</v>
      </c>
      <c r="G3" s="374" t="s">
        <v>885</v>
      </c>
      <c r="H3" s="371" t="s">
        <v>446</v>
      </c>
      <c r="I3" s="371" t="s">
        <v>884</v>
      </c>
      <c r="J3" s="372" t="s">
        <v>467</v>
      </c>
      <c r="K3" s="373" t="s">
        <v>468</v>
      </c>
      <c r="L3" s="374" t="s">
        <v>885</v>
      </c>
      <c r="M3" s="371" t="s">
        <v>446</v>
      </c>
      <c r="N3" s="371" t="s">
        <v>884</v>
      </c>
      <c r="O3" s="372" t="s">
        <v>467</v>
      </c>
      <c r="P3" s="373" t="s">
        <v>468</v>
      </c>
      <c r="Q3" s="374" t="s">
        <v>885</v>
      </c>
      <c r="R3" s="381" t="s">
        <v>446</v>
      </c>
      <c r="S3" s="371" t="s">
        <v>884</v>
      </c>
      <c r="T3" s="372" t="s">
        <v>467</v>
      </c>
      <c r="U3" s="375" t="s">
        <v>468</v>
      </c>
      <c r="V3" s="374" t="s">
        <v>885</v>
      </c>
      <c r="W3" s="371" t="s">
        <v>446</v>
      </c>
      <c r="X3" s="371" t="s">
        <v>884</v>
      </c>
      <c r="Y3" s="372" t="s">
        <v>467</v>
      </c>
      <c r="Z3" s="375" t="s">
        <v>468</v>
      </c>
      <c r="AA3" s="371" t="s">
        <v>885</v>
      </c>
    </row>
    <row r="4" spans="1:27" ht="13.5" customHeight="1" x14ac:dyDescent="0.15">
      <c r="B4" s="347" t="s">
        <v>6</v>
      </c>
      <c r="C4" s="348">
        <v>684</v>
      </c>
      <c r="D4" s="349">
        <v>288</v>
      </c>
      <c r="E4" s="348">
        <v>1</v>
      </c>
      <c r="F4" s="349">
        <f>C4-E4-D4</f>
        <v>395</v>
      </c>
      <c r="G4" s="350">
        <f>D4/C4*100</f>
        <v>42.105263157894733</v>
      </c>
      <c r="H4" s="349">
        <v>144</v>
      </c>
      <c r="I4" s="349">
        <v>69</v>
      </c>
      <c r="J4" s="348">
        <v>0</v>
      </c>
      <c r="K4" s="349">
        <f>H4-J4-I4</f>
        <v>75</v>
      </c>
      <c r="L4" s="350">
        <f>I4/H4*100</f>
        <v>47.916666666666671</v>
      </c>
      <c r="M4" s="349">
        <v>362</v>
      </c>
      <c r="N4" s="349">
        <v>149</v>
      </c>
      <c r="O4" s="348">
        <v>0</v>
      </c>
      <c r="P4" s="349">
        <f>M4-O4-N4</f>
        <v>213</v>
      </c>
      <c r="Q4" s="350">
        <f>N4/M4*100</f>
        <v>41.160220994475139</v>
      </c>
      <c r="R4" s="382">
        <v>5</v>
      </c>
      <c r="S4" s="349">
        <v>2</v>
      </c>
      <c r="T4" s="348">
        <v>0</v>
      </c>
      <c r="U4" s="352">
        <f t="shared" ref="U4:U50" si="0">R4-T4-S4</f>
        <v>3</v>
      </c>
      <c r="V4" s="350">
        <f>IF(R4=0,0,S4/R4*100)</f>
        <v>40</v>
      </c>
      <c r="W4" s="349">
        <v>173</v>
      </c>
      <c r="X4" s="349">
        <v>68</v>
      </c>
      <c r="Y4" s="348">
        <v>1</v>
      </c>
      <c r="Z4" s="352">
        <f t="shared" ref="Z4:Z50" si="1">W4-Y4-X4</f>
        <v>104</v>
      </c>
      <c r="AA4" s="351">
        <f>X4/W4*100</f>
        <v>39.306358381502889</v>
      </c>
    </row>
    <row r="5" spans="1:27" ht="13.5" customHeight="1" x14ac:dyDescent="0.15">
      <c r="B5" s="347" t="s">
        <v>7</v>
      </c>
      <c r="C5" s="353">
        <v>304</v>
      </c>
      <c r="D5" s="352">
        <v>156</v>
      </c>
      <c r="E5" s="353">
        <v>1</v>
      </c>
      <c r="F5" s="352">
        <f t="shared" ref="F5:F50" si="2">C5-E5-D5</f>
        <v>147</v>
      </c>
      <c r="G5" s="354">
        <f t="shared" ref="G5:G52" si="3">D5/C5*100</f>
        <v>51.315789473684212</v>
      </c>
      <c r="H5" s="352">
        <v>5</v>
      </c>
      <c r="I5" s="352">
        <v>4</v>
      </c>
      <c r="J5" s="353">
        <v>0</v>
      </c>
      <c r="K5" s="352">
        <f t="shared" ref="K5:K50" si="4">H5-J5-I5</f>
        <v>1</v>
      </c>
      <c r="L5" s="354">
        <f t="shared" ref="L5:L52" si="5">I5/H5*100</f>
        <v>80</v>
      </c>
      <c r="M5" s="352">
        <v>224</v>
      </c>
      <c r="N5" s="352">
        <v>121</v>
      </c>
      <c r="O5" s="353">
        <v>1</v>
      </c>
      <c r="P5" s="352">
        <f t="shared" ref="P5:P50" si="6">M5-O5-N5</f>
        <v>102</v>
      </c>
      <c r="Q5" s="354">
        <f t="shared" ref="Q5:Q50" si="7">N5/M5*100</f>
        <v>54.017857142857139</v>
      </c>
      <c r="R5" s="383">
        <v>3</v>
      </c>
      <c r="S5" s="352">
        <v>2</v>
      </c>
      <c r="T5" s="353">
        <v>0</v>
      </c>
      <c r="U5" s="352">
        <f t="shared" si="0"/>
        <v>1</v>
      </c>
      <c r="V5" s="354">
        <f t="shared" ref="V5:V50" si="8">IF(R5=0,0,S5/R5*100)</f>
        <v>66.666666666666657</v>
      </c>
      <c r="W5" s="352">
        <v>72</v>
      </c>
      <c r="X5" s="352">
        <v>29</v>
      </c>
      <c r="Y5" s="353">
        <v>0</v>
      </c>
      <c r="Z5" s="352">
        <f t="shared" si="1"/>
        <v>43</v>
      </c>
      <c r="AA5" s="355">
        <f t="shared" ref="AA5:AA50" si="9">X5/W5*100</f>
        <v>40.277777777777779</v>
      </c>
    </row>
    <row r="6" spans="1:27" ht="13.5" customHeight="1" x14ac:dyDescent="0.15">
      <c r="B6" s="347" t="s">
        <v>8</v>
      </c>
      <c r="C6" s="353">
        <v>179</v>
      </c>
      <c r="D6" s="352">
        <v>100</v>
      </c>
      <c r="E6" s="353">
        <v>0</v>
      </c>
      <c r="F6" s="352">
        <f t="shared" si="2"/>
        <v>79</v>
      </c>
      <c r="G6" s="354">
        <f t="shared" si="3"/>
        <v>55.865921787709496</v>
      </c>
      <c r="H6" s="352">
        <v>10</v>
      </c>
      <c r="I6" s="352">
        <v>6</v>
      </c>
      <c r="J6" s="353">
        <v>0</v>
      </c>
      <c r="K6" s="352">
        <f t="shared" si="4"/>
        <v>4</v>
      </c>
      <c r="L6" s="354">
        <f t="shared" si="5"/>
        <v>60</v>
      </c>
      <c r="M6" s="352">
        <v>120</v>
      </c>
      <c r="N6" s="352">
        <v>67</v>
      </c>
      <c r="O6" s="353">
        <v>0</v>
      </c>
      <c r="P6" s="352">
        <f t="shared" si="6"/>
        <v>53</v>
      </c>
      <c r="Q6" s="354">
        <f t="shared" si="7"/>
        <v>55.833333333333336</v>
      </c>
      <c r="R6" s="383">
        <v>2</v>
      </c>
      <c r="S6" s="352">
        <v>2</v>
      </c>
      <c r="T6" s="353">
        <v>0</v>
      </c>
      <c r="U6" s="352">
        <f t="shared" si="0"/>
        <v>0</v>
      </c>
      <c r="V6" s="354">
        <f t="shared" si="8"/>
        <v>100</v>
      </c>
      <c r="W6" s="352">
        <v>47</v>
      </c>
      <c r="X6" s="352">
        <v>25</v>
      </c>
      <c r="Y6" s="353">
        <v>0</v>
      </c>
      <c r="Z6" s="352">
        <f t="shared" si="1"/>
        <v>22</v>
      </c>
      <c r="AA6" s="355">
        <f t="shared" si="9"/>
        <v>53.191489361702125</v>
      </c>
    </row>
    <row r="7" spans="1:27" ht="13.5" customHeight="1" x14ac:dyDescent="0.15">
      <c r="B7" s="347" t="s">
        <v>9</v>
      </c>
      <c r="C7" s="353">
        <v>199</v>
      </c>
      <c r="D7" s="352">
        <v>90</v>
      </c>
      <c r="E7" s="353">
        <v>0</v>
      </c>
      <c r="F7" s="352">
        <f t="shared" si="2"/>
        <v>109</v>
      </c>
      <c r="G7" s="354">
        <f t="shared" si="3"/>
        <v>45.226130653266331</v>
      </c>
      <c r="H7" s="352">
        <v>27</v>
      </c>
      <c r="I7" s="352">
        <v>17</v>
      </c>
      <c r="J7" s="353">
        <v>0</v>
      </c>
      <c r="K7" s="352">
        <f t="shared" si="4"/>
        <v>10</v>
      </c>
      <c r="L7" s="354">
        <f t="shared" si="5"/>
        <v>62.962962962962962</v>
      </c>
      <c r="M7" s="352">
        <v>87</v>
      </c>
      <c r="N7" s="352">
        <v>35</v>
      </c>
      <c r="O7" s="353">
        <v>0</v>
      </c>
      <c r="P7" s="352">
        <f t="shared" si="6"/>
        <v>52</v>
      </c>
      <c r="Q7" s="354">
        <f t="shared" si="7"/>
        <v>40.229885057471265</v>
      </c>
      <c r="R7" s="383">
        <v>6</v>
      </c>
      <c r="S7" s="352">
        <v>2</v>
      </c>
      <c r="T7" s="353">
        <v>0</v>
      </c>
      <c r="U7" s="352">
        <f t="shared" si="0"/>
        <v>4</v>
      </c>
      <c r="V7" s="354">
        <f t="shared" si="8"/>
        <v>33.333333333333329</v>
      </c>
      <c r="W7" s="352">
        <v>79</v>
      </c>
      <c r="X7" s="352">
        <v>36</v>
      </c>
      <c r="Y7" s="353">
        <v>0</v>
      </c>
      <c r="Z7" s="352">
        <f t="shared" si="1"/>
        <v>43</v>
      </c>
      <c r="AA7" s="355">
        <f t="shared" si="9"/>
        <v>45.569620253164558</v>
      </c>
    </row>
    <row r="8" spans="1:27" ht="13.5" customHeight="1" x14ac:dyDescent="0.15">
      <c r="B8" s="347" t="s">
        <v>10</v>
      </c>
      <c r="C8" s="353">
        <v>113</v>
      </c>
      <c r="D8" s="352">
        <v>58</v>
      </c>
      <c r="E8" s="353">
        <v>0</v>
      </c>
      <c r="F8" s="352">
        <f t="shared" si="2"/>
        <v>55</v>
      </c>
      <c r="G8" s="354">
        <f t="shared" si="3"/>
        <v>51.327433628318587</v>
      </c>
      <c r="H8" s="352">
        <v>20</v>
      </c>
      <c r="I8" s="352">
        <v>11</v>
      </c>
      <c r="J8" s="353">
        <v>0</v>
      </c>
      <c r="K8" s="352">
        <f t="shared" si="4"/>
        <v>9</v>
      </c>
      <c r="L8" s="354">
        <f t="shared" si="5"/>
        <v>55.000000000000007</v>
      </c>
      <c r="M8" s="352">
        <v>45</v>
      </c>
      <c r="N8" s="352">
        <v>27</v>
      </c>
      <c r="O8" s="353">
        <v>0</v>
      </c>
      <c r="P8" s="352">
        <f t="shared" si="6"/>
        <v>18</v>
      </c>
      <c r="Q8" s="354">
        <f t="shared" si="7"/>
        <v>60</v>
      </c>
      <c r="R8" s="383">
        <v>11</v>
      </c>
      <c r="S8" s="352">
        <v>7</v>
      </c>
      <c r="T8" s="353">
        <v>0</v>
      </c>
      <c r="U8" s="352">
        <f t="shared" si="0"/>
        <v>4</v>
      </c>
      <c r="V8" s="354">
        <f t="shared" si="8"/>
        <v>63.636363636363633</v>
      </c>
      <c r="W8" s="352">
        <v>37</v>
      </c>
      <c r="X8" s="352">
        <v>13</v>
      </c>
      <c r="Y8" s="353">
        <v>0</v>
      </c>
      <c r="Z8" s="352">
        <f t="shared" si="1"/>
        <v>24</v>
      </c>
      <c r="AA8" s="355">
        <f t="shared" si="9"/>
        <v>35.135135135135137</v>
      </c>
    </row>
    <row r="9" spans="1:27" ht="13.5" customHeight="1" x14ac:dyDescent="0.15">
      <c r="B9" s="347" t="s">
        <v>11</v>
      </c>
      <c r="C9" s="353">
        <v>145</v>
      </c>
      <c r="D9" s="352">
        <v>61</v>
      </c>
      <c r="E9" s="353">
        <v>1</v>
      </c>
      <c r="F9" s="352">
        <f t="shared" si="2"/>
        <v>83</v>
      </c>
      <c r="G9" s="354">
        <f t="shared" si="3"/>
        <v>42.068965517241381</v>
      </c>
      <c r="H9" s="352">
        <v>20</v>
      </c>
      <c r="I9" s="352">
        <v>9</v>
      </c>
      <c r="J9" s="353">
        <v>0</v>
      </c>
      <c r="K9" s="352">
        <f t="shared" si="4"/>
        <v>11</v>
      </c>
      <c r="L9" s="354">
        <f t="shared" si="5"/>
        <v>45</v>
      </c>
      <c r="M9" s="352">
        <v>100</v>
      </c>
      <c r="N9" s="352">
        <v>46</v>
      </c>
      <c r="O9" s="353">
        <v>0</v>
      </c>
      <c r="P9" s="352">
        <f t="shared" si="6"/>
        <v>54</v>
      </c>
      <c r="Q9" s="354">
        <f t="shared" si="7"/>
        <v>46</v>
      </c>
      <c r="R9" s="383">
        <v>0</v>
      </c>
      <c r="S9" s="352">
        <v>0</v>
      </c>
      <c r="T9" s="353">
        <v>0</v>
      </c>
      <c r="U9" s="352">
        <f t="shared" si="0"/>
        <v>0</v>
      </c>
      <c r="V9" s="354">
        <f t="shared" si="8"/>
        <v>0</v>
      </c>
      <c r="W9" s="352">
        <v>25</v>
      </c>
      <c r="X9" s="352">
        <v>6</v>
      </c>
      <c r="Y9" s="353">
        <v>1</v>
      </c>
      <c r="Z9" s="352">
        <f t="shared" si="1"/>
        <v>18</v>
      </c>
      <c r="AA9" s="355">
        <f t="shared" si="9"/>
        <v>24</v>
      </c>
    </row>
    <row r="10" spans="1:27" ht="13.5" customHeight="1" x14ac:dyDescent="0.15">
      <c r="B10" s="347" t="s">
        <v>12</v>
      </c>
      <c r="C10" s="353">
        <v>165</v>
      </c>
      <c r="D10" s="352">
        <v>71</v>
      </c>
      <c r="E10" s="353">
        <v>0</v>
      </c>
      <c r="F10" s="352">
        <f t="shared" si="2"/>
        <v>94</v>
      </c>
      <c r="G10" s="354">
        <f t="shared" si="3"/>
        <v>43.030303030303031</v>
      </c>
      <c r="H10" s="352">
        <v>24</v>
      </c>
      <c r="I10" s="352">
        <v>14</v>
      </c>
      <c r="J10" s="353">
        <v>0</v>
      </c>
      <c r="K10" s="352">
        <f t="shared" si="4"/>
        <v>10</v>
      </c>
      <c r="L10" s="354">
        <f t="shared" si="5"/>
        <v>58.333333333333336</v>
      </c>
      <c r="M10" s="352">
        <v>71</v>
      </c>
      <c r="N10" s="352">
        <v>26</v>
      </c>
      <c r="O10" s="353">
        <v>0</v>
      </c>
      <c r="P10" s="352">
        <f t="shared" si="6"/>
        <v>45</v>
      </c>
      <c r="Q10" s="354">
        <f t="shared" si="7"/>
        <v>36.619718309859159</v>
      </c>
      <c r="R10" s="383">
        <v>4</v>
      </c>
      <c r="S10" s="352">
        <v>1</v>
      </c>
      <c r="T10" s="353">
        <v>0</v>
      </c>
      <c r="U10" s="352">
        <f t="shared" si="0"/>
        <v>3</v>
      </c>
      <c r="V10" s="354">
        <f t="shared" si="8"/>
        <v>25</v>
      </c>
      <c r="W10" s="352">
        <v>66</v>
      </c>
      <c r="X10" s="352">
        <v>30</v>
      </c>
      <c r="Y10" s="353">
        <v>0</v>
      </c>
      <c r="Z10" s="352">
        <f t="shared" si="1"/>
        <v>36</v>
      </c>
      <c r="AA10" s="355">
        <f t="shared" si="9"/>
        <v>45.454545454545453</v>
      </c>
    </row>
    <row r="11" spans="1:27" ht="13.5" customHeight="1" x14ac:dyDescent="0.15">
      <c r="B11" s="347" t="s">
        <v>13</v>
      </c>
      <c r="C11" s="353">
        <v>219</v>
      </c>
      <c r="D11" s="352">
        <v>78</v>
      </c>
      <c r="E11" s="353">
        <v>0</v>
      </c>
      <c r="F11" s="352">
        <f t="shared" si="2"/>
        <v>141</v>
      </c>
      <c r="G11" s="354">
        <f t="shared" si="3"/>
        <v>35.61643835616438</v>
      </c>
      <c r="H11" s="352">
        <v>44</v>
      </c>
      <c r="I11" s="352">
        <v>16</v>
      </c>
      <c r="J11" s="353">
        <v>0</v>
      </c>
      <c r="K11" s="352">
        <f t="shared" si="4"/>
        <v>28</v>
      </c>
      <c r="L11" s="354">
        <f t="shared" si="5"/>
        <v>36.363636363636367</v>
      </c>
      <c r="M11" s="352">
        <v>59</v>
      </c>
      <c r="N11" s="352">
        <v>21</v>
      </c>
      <c r="O11" s="353">
        <v>0</v>
      </c>
      <c r="P11" s="352">
        <f t="shared" si="6"/>
        <v>38</v>
      </c>
      <c r="Q11" s="354">
        <f t="shared" si="7"/>
        <v>35.593220338983052</v>
      </c>
      <c r="R11" s="383">
        <v>5</v>
      </c>
      <c r="S11" s="352">
        <v>3</v>
      </c>
      <c r="T11" s="353">
        <v>0</v>
      </c>
      <c r="U11" s="352">
        <f t="shared" si="0"/>
        <v>2</v>
      </c>
      <c r="V11" s="354">
        <f t="shared" si="8"/>
        <v>60</v>
      </c>
      <c r="W11" s="352">
        <v>111</v>
      </c>
      <c r="X11" s="352">
        <v>38</v>
      </c>
      <c r="Y11" s="353">
        <v>0</v>
      </c>
      <c r="Z11" s="352">
        <f t="shared" si="1"/>
        <v>73</v>
      </c>
      <c r="AA11" s="355">
        <f t="shared" si="9"/>
        <v>34.234234234234236</v>
      </c>
    </row>
    <row r="12" spans="1:27" ht="13.5" customHeight="1" x14ac:dyDescent="0.15">
      <c r="B12" s="347" t="s">
        <v>14</v>
      </c>
      <c r="C12" s="353">
        <v>147</v>
      </c>
      <c r="D12" s="352">
        <v>47</v>
      </c>
      <c r="E12" s="353">
        <v>0</v>
      </c>
      <c r="F12" s="352">
        <f t="shared" si="2"/>
        <v>100</v>
      </c>
      <c r="G12" s="354">
        <f t="shared" si="3"/>
        <v>31.972789115646261</v>
      </c>
      <c r="H12" s="352">
        <v>23</v>
      </c>
      <c r="I12" s="352">
        <v>11</v>
      </c>
      <c r="J12" s="353">
        <v>0</v>
      </c>
      <c r="K12" s="352">
        <f t="shared" si="4"/>
        <v>12</v>
      </c>
      <c r="L12" s="354">
        <f t="shared" si="5"/>
        <v>47.826086956521742</v>
      </c>
      <c r="M12" s="352">
        <v>46</v>
      </c>
      <c r="N12" s="352">
        <v>14</v>
      </c>
      <c r="O12" s="353">
        <v>0</v>
      </c>
      <c r="P12" s="352">
        <f t="shared" si="6"/>
        <v>32</v>
      </c>
      <c r="Q12" s="354">
        <f t="shared" si="7"/>
        <v>30.434782608695656</v>
      </c>
      <c r="R12" s="383">
        <v>8</v>
      </c>
      <c r="S12" s="352">
        <v>3</v>
      </c>
      <c r="T12" s="353">
        <v>0</v>
      </c>
      <c r="U12" s="352">
        <f t="shared" si="0"/>
        <v>5</v>
      </c>
      <c r="V12" s="354">
        <f t="shared" si="8"/>
        <v>37.5</v>
      </c>
      <c r="W12" s="352">
        <v>70</v>
      </c>
      <c r="X12" s="352">
        <v>19</v>
      </c>
      <c r="Y12" s="353">
        <v>0</v>
      </c>
      <c r="Z12" s="352">
        <f t="shared" si="1"/>
        <v>51</v>
      </c>
      <c r="AA12" s="355">
        <f t="shared" si="9"/>
        <v>27.142857142857142</v>
      </c>
    </row>
    <row r="13" spans="1:27" ht="13.5" customHeight="1" x14ac:dyDescent="0.15">
      <c r="B13" s="347" t="s">
        <v>15</v>
      </c>
      <c r="C13" s="353">
        <v>358</v>
      </c>
      <c r="D13" s="352">
        <v>135</v>
      </c>
      <c r="E13" s="353">
        <v>0</v>
      </c>
      <c r="F13" s="352">
        <f t="shared" si="2"/>
        <v>223</v>
      </c>
      <c r="G13" s="354">
        <f t="shared" si="3"/>
        <v>37.709497206703915</v>
      </c>
      <c r="H13" s="352">
        <v>35</v>
      </c>
      <c r="I13" s="352">
        <v>15</v>
      </c>
      <c r="J13" s="353">
        <v>0</v>
      </c>
      <c r="K13" s="352">
        <f t="shared" si="4"/>
        <v>20</v>
      </c>
      <c r="L13" s="354">
        <f t="shared" si="5"/>
        <v>42.857142857142854</v>
      </c>
      <c r="M13" s="352">
        <v>216</v>
      </c>
      <c r="N13" s="352">
        <v>80</v>
      </c>
      <c r="O13" s="353">
        <v>0</v>
      </c>
      <c r="P13" s="352">
        <f t="shared" si="6"/>
        <v>136</v>
      </c>
      <c r="Q13" s="354">
        <f t="shared" si="7"/>
        <v>37.037037037037038</v>
      </c>
      <c r="R13" s="383">
        <v>1</v>
      </c>
      <c r="S13" s="352">
        <v>0</v>
      </c>
      <c r="T13" s="353">
        <v>0</v>
      </c>
      <c r="U13" s="352">
        <f t="shared" si="0"/>
        <v>1</v>
      </c>
      <c r="V13" s="354">
        <f t="shared" si="8"/>
        <v>0</v>
      </c>
      <c r="W13" s="352">
        <v>106</v>
      </c>
      <c r="X13" s="352">
        <v>40</v>
      </c>
      <c r="Y13" s="353">
        <v>0</v>
      </c>
      <c r="Z13" s="352">
        <f t="shared" si="1"/>
        <v>66</v>
      </c>
      <c r="AA13" s="355">
        <f t="shared" si="9"/>
        <v>37.735849056603776</v>
      </c>
    </row>
    <row r="14" spans="1:27" ht="13.5" customHeight="1" x14ac:dyDescent="0.15">
      <c r="B14" s="347" t="s">
        <v>16</v>
      </c>
      <c r="C14" s="353">
        <v>564</v>
      </c>
      <c r="D14" s="352">
        <v>249</v>
      </c>
      <c r="E14" s="353">
        <v>1</v>
      </c>
      <c r="F14" s="352">
        <f t="shared" si="2"/>
        <v>314</v>
      </c>
      <c r="G14" s="354">
        <f t="shared" si="3"/>
        <v>44.148936170212764</v>
      </c>
      <c r="H14" s="352">
        <v>223</v>
      </c>
      <c r="I14" s="352">
        <v>101</v>
      </c>
      <c r="J14" s="353">
        <v>0</v>
      </c>
      <c r="K14" s="352">
        <f t="shared" si="4"/>
        <v>122</v>
      </c>
      <c r="L14" s="354">
        <f t="shared" si="5"/>
        <v>45.291479820627799</v>
      </c>
      <c r="M14" s="352">
        <v>112</v>
      </c>
      <c r="N14" s="352">
        <v>48</v>
      </c>
      <c r="O14" s="353">
        <v>1</v>
      </c>
      <c r="P14" s="352">
        <f t="shared" si="6"/>
        <v>63</v>
      </c>
      <c r="Q14" s="354">
        <f t="shared" si="7"/>
        <v>42.857142857142854</v>
      </c>
      <c r="R14" s="383">
        <v>33</v>
      </c>
      <c r="S14" s="352">
        <v>14</v>
      </c>
      <c r="T14" s="353">
        <v>0</v>
      </c>
      <c r="U14" s="352">
        <f t="shared" si="0"/>
        <v>19</v>
      </c>
      <c r="V14" s="354">
        <f t="shared" si="8"/>
        <v>42.424242424242422</v>
      </c>
      <c r="W14" s="352">
        <v>196</v>
      </c>
      <c r="X14" s="352">
        <v>86</v>
      </c>
      <c r="Y14" s="353">
        <v>0</v>
      </c>
      <c r="Z14" s="352">
        <f t="shared" si="1"/>
        <v>110</v>
      </c>
      <c r="AA14" s="355">
        <f t="shared" si="9"/>
        <v>43.877551020408163</v>
      </c>
    </row>
    <row r="15" spans="1:27" ht="13.5" customHeight="1" x14ac:dyDescent="0.15">
      <c r="B15" s="347" t="s">
        <v>17</v>
      </c>
      <c r="C15" s="353">
        <v>495</v>
      </c>
      <c r="D15" s="352">
        <v>232</v>
      </c>
      <c r="E15" s="353">
        <v>2</v>
      </c>
      <c r="F15" s="352">
        <f t="shared" si="2"/>
        <v>261</v>
      </c>
      <c r="G15" s="354">
        <f t="shared" si="3"/>
        <v>46.868686868686872</v>
      </c>
      <c r="H15" s="352">
        <v>142</v>
      </c>
      <c r="I15" s="352">
        <v>73</v>
      </c>
      <c r="J15" s="353">
        <v>0</v>
      </c>
      <c r="K15" s="352">
        <f t="shared" si="4"/>
        <v>69</v>
      </c>
      <c r="L15" s="354">
        <f t="shared" si="5"/>
        <v>51.408450704225352</v>
      </c>
      <c r="M15" s="352">
        <v>181</v>
      </c>
      <c r="N15" s="352">
        <v>76</v>
      </c>
      <c r="O15" s="353">
        <v>1</v>
      </c>
      <c r="P15" s="352">
        <f t="shared" si="6"/>
        <v>104</v>
      </c>
      <c r="Q15" s="354">
        <f t="shared" si="7"/>
        <v>41.988950276243095</v>
      </c>
      <c r="R15" s="383">
        <v>12</v>
      </c>
      <c r="S15" s="352">
        <v>5</v>
      </c>
      <c r="T15" s="353">
        <v>0</v>
      </c>
      <c r="U15" s="352">
        <f t="shared" si="0"/>
        <v>7</v>
      </c>
      <c r="V15" s="354">
        <f t="shared" si="8"/>
        <v>41.666666666666671</v>
      </c>
      <c r="W15" s="352">
        <v>160</v>
      </c>
      <c r="X15" s="352">
        <v>78</v>
      </c>
      <c r="Y15" s="353">
        <v>1</v>
      </c>
      <c r="Z15" s="352">
        <f t="shared" si="1"/>
        <v>81</v>
      </c>
      <c r="AA15" s="355">
        <f t="shared" si="9"/>
        <v>48.75</v>
      </c>
    </row>
    <row r="16" spans="1:27" ht="13.5" customHeight="1" x14ac:dyDescent="0.15">
      <c r="B16" s="347" t="s">
        <v>18</v>
      </c>
      <c r="C16" s="353">
        <v>766</v>
      </c>
      <c r="D16" s="352">
        <v>447</v>
      </c>
      <c r="E16" s="353">
        <v>0</v>
      </c>
      <c r="F16" s="352">
        <f t="shared" si="2"/>
        <v>319</v>
      </c>
      <c r="G16" s="354">
        <f t="shared" si="3"/>
        <v>58.35509138381201</v>
      </c>
      <c r="H16" s="352">
        <v>467</v>
      </c>
      <c r="I16" s="352">
        <v>292</v>
      </c>
      <c r="J16" s="353">
        <v>0</v>
      </c>
      <c r="K16" s="352">
        <f t="shared" si="4"/>
        <v>175</v>
      </c>
      <c r="L16" s="354">
        <f t="shared" si="5"/>
        <v>62.526766595289075</v>
      </c>
      <c r="M16" s="352">
        <v>98</v>
      </c>
      <c r="N16" s="352">
        <v>34</v>
      </c>
      <c r="O16" s="353">
        <v>0</v>
      </c>
      <c r="P16" s="352">
        <f t="shared" si="6"/>
        <v>64</v>
      </c>
      <c r="Q16" s="354">
        <f t="shared" si="7"/>
        <v>34.693877551020407</v>
      </c>
      <c r="R16" s="383">
        <v>22</v>
      </c>
      <c r="S16" s="352">
        <v>8</v>
      </c>
      <c r="T16" s="353">
        <v>0</v>
      </c>
      <c r="U16" s="352">
        <f t="shared" si="0"/>
        <v>14</v>
      </c>
      <c r="V16" s="354">
        <f t="shared" si="8"/>
        <v>36.363636363636367</v>
      </c>
      <c r="W16" s="352">
        <v>179</v>
      </c>
      <c r="X16" s="352">
        <v>113</v>
      </c>
      <c r="Y16" s="353">
        <v>0</v>
      </c>
      <c r="Z16" s="352">
        <f t="shared" si="1"/>
        <v>66</v>
      </c>
      <c r="AA16" s="355">
        <f t="shared" si="9"/>
        <v>63.128491620111724</v>
      </c>
    </row>
    <row r="17" spans="2:27" ht="13.5" customHeight="1" x14ac:dyDescent="0.15">
      <c r="B17" s="347" t="s">
        <v>19</v>
      </c>
      <c r="C17" s="353">
        <v>791</v>
      </c>
      <c r="D17" s="352">
        <v>422</v>
      </c>
      <c r="E17" s="353">
        <v>1</v>
      </c>
      <c r="F17" s="352">
        <f t="shared" si="2"/>
        <v>368</v>
      </c>
      <c r="G17" s="354">
        <f t="shared" si="3"/>
        <v>53.350189633375479</v>
      </c>
      <c r="H17" s="352">
        <v>368</v>
      </c>
      <c r="I17" s="352">
        <v>225</v>
      </c>
      <c r="J17" s="353">
        <v>1</v>
      </c>
      <c r="K17" s="352">
        <f t="shared" si="4"/>
        <v>142</v>
      </c>
      <c r="L17" s="354">
        <f t="shared" si="5"/>
        <v>61.141304347826086</v>
      </c>
      <c r="M17" s="352">
        <v>235</v>
      </c>
      <c r="N17" s="352">
        <v>97</v>
      </c>
      <c r="O17" s="353">
        <v>0</v>
      </c>
      <c r="P17" s="352">
        <f t="shared" si="6"/>
        <v>138</v>
      </c>
      <c r="Q17" s="354">
        <f t="shared" si="7"/>
        <v>41.276595744680847</v>
      </c>
      <c r="R17" s="383">
        <v>20</v>
      </c>
      <c r="S17" s="352">
        <v>4</v>
      </c>
      <c r="T17" s="353">
        <v>0</v>
      </c>
      <c r="U17" s="352">
        <f t="shared" si="0"/>
        <v>16</v>
      </c>
      <c r="V17" s="354">
        <f t="shared" si="8"/>
        <v>20</v>
      </c>
      <c r="W17" s="352">
        <v>168</v>
      </c>
      <c r="X17" s="352">
        <v>96</v>
      </c>
      <c r="Y17" s="353">
        <v>0</v>
      </c>
      <c r="Z17" s="352">
        <f t="shared" si="1"/>
        <v>72</v>
      </c>
      <c r="AA17" s="355">
        <f t="shared" si="9"/>
        <v>57.142857142857139</v>
      </c>
    </row>
    <row r="18" spans="2:27" ht="13.5" customHeight="1" x14ac:dyDescent="0.15">
      <c r="B18" s="347" t="s">
        <v>20</v>
      </c>
      <c r="C18" s="353">
        <v>153</v>
      </c>
      <c r="D18" s="352">
        <v>78</v>
      </c>
      <c r="E18" s="353">
        <v>0</v>
      </c>
      <c r="F18" s="352">
        <f t="shared" si="2"/>
        <v>75</v>
      </c>
      <c r="G18" s="354">
        <f t="shared" si="3"/>
        <v>50.980392156862742</v>
      </c>
      <c r="H18" s="352">
        <v>29</v>
      </c>
      <c r="I18" s="352">
        <v>17</v>
      </c>
      <c r="J18" s="353">
        <v>0</v>
      </c>
      <c r="K18" s="352">
        <f t="shared" si="4"/>
        <v>12</v>
      </c>
      <c r="L18" s="354">
        <f t="shared" si="5"/>
        <v>58.620689655172406</v>
      </c>
      <c r="M18" s="352">
        <v>60</v>
      </c>
      <c r="N18" s="352">
        <v>30</v>
      </c>
      <c r="O18" s="353">
        <v>0</v>
      </c>
      <c r="P18" s="352">
        <f t="shared" si="6"/>
        <v>30</v>
      </c>
      <c r="Q18" s="354">
        <f t="shared" si="7"/>
        <v>50</v>
      </c>
      <c r="R18" s="383">
        <v>4</v>
      </c>
      <c r="S18" s="352">
        <v>2</v>
      </c>
      <c r="T18" s="353">
        <v>0</v>
      </c>
      <c r="U18" s="352">
        <f t="shared" si="0"/>
        <v>2</v>
      </c>
      <c r="V18" s="354">
        <f t="shared" si="8"/>
        <v>50</v>
      </c>
      <c r="W18" s="352">
        <v>60</v>
      </c>
      <c r="X18" s="352">
        <v>29</v>
      </c>
      <c r="Y18" s="353">
        <v>0</v>
      </c>
      <c r="Z18" s="352">
        <f t="shared" si="1"/>
        <v>31</v>
      </c>
      <c r="AA18" s="355">
        <f t="shared" si="9"/>
        <v>48.333333333333336</v>
      </c>
    </row>
    <row r="19" spans="2:27" ht="13.5" customHeight="1" x14ac:dyDescent="0.15">
      <c r="B19" s="347" t="s">
        <v>21</v>
      </c>
      <c r="C19" s="353">
        <v>99</v>
      </c>
      <c r="D19" s="352">
        <v>59</v>
      </c>
      <c r="E19" s="353">
        <v>0</v>
      </c>
      <c r="F19" s="352">
        <f t="shared" si="2"/>
        <v>40</v>
      </c>
      <c r="G19" s="354">
        <f t="shared" si="3"/>
        <v>59.595959595959592</v>
      </c>
      <c r="H19" s="352">
        <v>1</v>
      </c>
      <c r="I19" s="352">
        <v>0</v>
      </c>
      <c r="J19" s="353">
        <v>0</v>
      </c>
      <c r="K19" s="352">
        <f t="shared" si="4"/>
        <v>1</v>
      </c>
      <c r="L19" s="354">
        <f t="shared" si="5"/>
        <v>0</v>
      </c>
      <c r="M19" s="352">
        <v>49</v>
      </c>
      <c r="N19" s="352">
        <v>30</v>
      </c>
      <c r="O19" s="353">
        <v>0</v>
      </c>
      <c r="P19" s="352">
        <f t="shared" si="6"/>
        <v>19</v>
      </c>
      <c r="Q19" s="354">
        <f t="shared" si="7"/>
        <v>61.224489795918366</v>
      </c>
      <c r="R19" s="383">
        <v>2</v>
      </c>
      <c r="S19" s="352">
        <v>2</v>
      </c>
      <c r="T19" s="353">
        <v>0</v>
      </c>
      <c r="U19" s="352">
        <f t="shared" si="0"/>
        <v>0</v>
      </c>
      <c r="V19" s="354">
        <f t="shared" si="8"/>
        <v>100</v>
      </c>
      <c r="W19" s="352">
        <v>47</v>
      </c>
      <c r="X19" s="352">
        <v>27</v>
      </c>
      <c r="Y19" s="353">
        <v>0</v>
      </c>
      <c r="Z19" s="352">
        <f t="shared" si="1"/>
        <v>20</v>
      </c>
      <c r="AA19" s="355">
        <f t="shared" si="9"/>
        <v>57.446808510638306</v>
      </c>
    </row>
    <row r="20" spans="2:27" ht="13.5" customHeight="1" x14ac:dyDescent="0.15">
      <c r="B20" s="347" t="s">
        <v>22</v>
      </c>
      <c r="C20" s="353">
        <v>113</v>
      </c>
      <c r="D20" s="352">
        <v>50</v>
      </c>
      <c r="E20" s="353">
        <v>1</v>
      </c>
      <c r="F20" s="352">
        <f t="shared" si="2"/>
        <v>62</v>
      </c>
      <c r="G20" s="354">
        <f t="shared" si="3"/>
        <v>44.247787610619469</v>
      </c>
      <c r="H20" s="352">
        <v>12</v>
      </c>
      <c r="I20" s="352">
        <v>6</v>
      </c>
      <c r="J20" s="353">
        <v>0</v>
      </c>
      <c r="K20" s="352">
        <f t="shared" si="4"/>
        <v>6</v>
      </c>
      <c r="L20" s="354">
        <f t="shared" si="5"/>
        <v>50</v>
      </c>
      <c r="M20" s="352">
        <v>66</v>
      </c>
      <c r="N20" s="352">
        <v>24</v>
      </c>
      <c r="O20" s="353">
        <v>0</v>
      </c>
      <c r="P20" s="352">
        <f t="shared" si="6"/>
        <v>42</v>
      </c>
      <c r="Q20" s="354">
        <f t="shared" si="7"/>
        <v>36.363636363636367</v>
      </c>
      <c r="R20" s="383">
        <v>1</v>
      </c>
      <c r="S20" s="352">
        <v>1</v>
      </c>
      <c r="T20" s="353">
        <v>0</v>
      </c>
      <c r="U20" s="352">
        <f t="shared" si="0"/>
        <v>0</v>
      </c>
      <c r="V20" s="354">
        <f t="shared" si="8"/>
        <v>100</v>
      </c>
      <c r="W20" s="352">
        <v>34</v>
      </c>
      <c r="X20" s="352">
        <v>19</v>
      </c>
      <c r="Y20" s="353">
        <v>1</v>
      </c>
      <c r="Z20" s="352">
        <f t="shared" si="1"/>
        <v>14</v>
      </c>
      <c r="AA20" s="355">
        <f t="shared" si="9"/>
        <v>55.882352941176471</v>
      </c>
    </row>
    <row r="21" spans="2:27" ht="13.5" customHeight="1" x14ac:dyDescent="0.15">
      <c r="B21" s="347" t="s">
        <v>23</v>
      </c>
      <c r="C21" s="353">
        <v>52</v>
      </c>
      <c r="D21" s="352">
        <v>21</v>
      </c>
      <c r="E21" s="353">
        <v>0</v>
      </c>
      <c r="F21" s="352">
        <f t="shared" si="2"/>
        <v>31</v>
      </c>
      <c r="G21" s="354">
        <f t="shared" si="3"/>
        <v>40.384615384615387</v>
      </c>
      <c r="H21" s="352">
        <v>8</v>
      </c>
      <c r="I21" s="352">
        <v>5</v>
      </c>
      <c r="J21" s="353">
        <v>0</v>
      </c>
      <c r="K21" s="352">
        <f t="shared" si="4"/>
        <v>3</v>
      </c>
      <c r="L21" s="354">
        <f t="shared" si="5"/>
        <v>62.5</v>
      </c>
      <c r="M21" s="352">
        <v>9</v>
      </c>
      <c r="N21" s="352">
        <v>3</v>
      </c>
      <c r="O21" s="353">
        <v>0</v>
      </c>
      <c r="P21" s="352">
        <f t="shared" si="6"/>
        <v>6</v>
      </c>
      <c r="Q21" s="354">
        <f t="shared" si="7"/>
        <v>33.333333333333329</v>
      </c>
      <c r="R21" s="383">
        <v>5</v>
      </c>
      <c r="S21" s="352">
        <v>1</v>
      </c>
      <c r="T21" s="353">
        <v>0</v>
      </c>
      <c r="U21" s="352">
        <f t="shared" si="0"/>
        <v>4</v>
      </c>
      <c r="V21" s="354">
        <f t="shared" si="8"/>
        <v>20</v>
      </c>
      <c r="W21" s="352">
        <v>30</v>
      </c>
      <c r="X21" s="352">
        <v>12</v>
      </c>
      <c r="Y21" s="353">
        <v>0</v>
      </c>
      <c r="Z21" s="352">
        <f t="shared" si="1"/>
        <v>18</v>
      </c>
      <c r="AA21" s="355">
        <f t="shared" si="9"/>
        <v>40</v>
      </c>
    </row>
    <row r="22" spans="2:27" ht="13.5" customHeight="1" x14ac:dyDescent="0.15">
      <c r="B22" s="347" t="s">
        <v>24</v>
      </c>
      <c r="C22" s="353">
        <v>67</v>
      </c>
      <c r="D22" s="352">
        <v>26</v>
      </c>
      <c r="E22" s="353">
        <v>2</v>
      </c>
      <c r="F22" s="352">
        <f t="shared" si="2"/>
        <v>39</v>
      </c>
      <c r="G22" s="354">
        <f t="shared" si="3"/>
        <v>38.805970149253731</v>
      </c>
      <c r="H22" s="352">
        <v>9</v>
      </c>
      <c r="I22" s="352">
        <v>7</v>
      </c>
      <c r="J22" s="353">
        <v>0</v>
      </c>
      <c r="K22" s="352">
        <f t="shared" si="4"/>
        <v>2</v>
      </c>
      <c r="L22" s="354">
        <f t="shared" si="5"/>
        <v>77.777777777777786</v>
      </c>
      <c r="M22" s="352">
        <v>11</v>
      </c>
      <c r="N22" s="352">
        <v>4</v>
      </c>
      <c r="O22" s="353">
        <v>1</v>
      </c>
      <c r="P22" s="352">
        <f t="shared" si="6"/>
        <v>6</v>
      </c>
      <c r="Q22" s="354">
        <f t="shared" si="7"/>
        <v>36.363636363636367</v>
      </c>
      <c r="R22" s="383">
        <v>0</v>
      </c>
      <c r="S22" s="352">
        <v>0</v>
      </c>
      <c r="T22" s="353">
        <v>0</v>
      </c>
      <c r="U22" s="352">
        <f t="shared" si="0"/>
        <v>0</v>
      </c>
      <c r="V22" s="354">
        <f t="shared" si="8"/>
        <v>0</v>
      </c>
      <c r="W22" s="352">
        <v>47</v>
      </c>
      <c r="X22" s="352">
        <v>15</v>
      </c>
      <c r="Y22" s="353">
        <v>1</v>
      </c>
      <c r="Z22" s="352">
        <f t="shared" si="1"/>
        <v>31</v>
      </c>
      <c r="AA22" s="355">
        <f t="shared" si="9"/>
        <v>31.914893617021278</v>
      </c>
    </row>
    <row r="23" spans="2:27" ht="13.5" customHeight="1" x14ac:dyDescent="0.15">
      <c r="B23" s="347" t="s">
        <v>25</v>
      </c>
      <c r="C23" s="353">
        <v>225</v>
      </c>
      <c r="D23" s="352">
        <v>99</v>
      </c>
      <c r="E23" s="353">
        <v>0</v>
      </c>
      <c r="F23" s="352">
        <f t="shared" si="2"/>
        <v>126</v>
      </c>
      <c r="G23" s="354">
        <f t="shared" si="3"/>
        <v>44</v>
      </c>
      <c r="H23" s="352">
        <v>43</v>
      </c>
      <c r="I23" s="352">
        <v>27</v>
      </c>
      <c r="J23" s="353">
        <v>0</v>
      </c>
      <c r="K23" s="352">
        <f t="shared" si="4"/>
        <v>16</v>
      </c>
      <c r="L23" s="354">
        <f t="shared" si="5"/>
        <v>62.790697674418603</v>
      </c>
      <c r="M23" s="352">
        <v>114</v>
      </c>
      <c r="N23" s="352">
        <v>50</v>
      </c>
      <c r="O23" s="353">
        <v>0</v>
      </c>
      <c r="P23" s="352">
        <f t="shared" si="6"/>
        <v>64</v>
      </c>
      <c r="Q23" s="354">
        <f t="shared" si="7"/>
        <v>43.859649122807014</v>
      </c>
      <c r="R23" s="383">
        <v>7</v>
      </c>
      <c r="S23" s="352">
        <v>4</v>
      </c>
      <c r="T23" s="353">
        <v>0</v>
      </c>
      <c r="U23" s="352">
        <f t="shared" si="0"/>
        <v>3</v>
      </c>
      <c r="V23" s="354">
        <f t="shared" si="8"/>
        <v>57.142857142857139</v>
      </c>
      <c r="W23" s="352">
        <v>61</v>
      </c>
      <c r="X23" s="352">
        <v>18</v>
      </c>
      <c r="Y23" s="353">
        <v>0</v>
      </c>
      <c r="Z23" s="352">
        <f t="shared" si="1"/>
        <v>43</v>
      </c>
      <c r="AA23" s="355">
        <f t="shared" si="9"/>
        <v>29.508196721311474</v>
      </c>
    </row>
    <row r="24" spans="2:27" ht="13.5" customHeight="1" x14ac:dyDescent="0.15">
      <c r="B24" s="347" t="s">
        <v>26</v>
      </c>
      <c r="C24" s="353">
        <v>190</v>
      </c>
      <c r="D24" s="352">
        <v>94</v>
      </c>
      <c r="E24" s="353">
        <v>0</v>
      </c>
      <c r="F24" s="352">
        <f t="shared" si="2"/>
        <v>96</v>
      </c>
      <c r="G24" s="354">
        <f t="shared" si="3"/>
        <v>49.473684210526315</v>
      </c>
      <c r="H24" s="352">
        <v>22</v>
      </c>
      <c r="I24" s="352">
        <v>14</v>
      </c>
      <c r="J24" s="353">
        <v>0</v>
      </c>
      <c r="K24" s="352">
        <f t="shared" si="4"/>
        <v>8</v>
      </c>
      <c r="L24" s="354">
        <f t="shared" si="5"/>
        <v>63.636363636363633</v>
      </c>
      <c r="M24" s="352">
        <v>98</v>
      </c>
      <c r="N24" s="352">
        <v>43</v>
      </c>
      <c r="O24" s="353">
        <v>0</v>
      </c>
      <c r="P24" s="352">
        <f t="shared" si="6"/>
        <v>55</v>
      </c>
      <c r="Q24" s="354">
        <f t="shared" si="7"/>
        <v>43.877551020408163</v>
      </c>
      <c r="R24" s="383">
        <v>3</v>
      </c>
      <c r="S24" s="352">
        <v>3</v>
      </c>
      <c r="T24" s="353">
        <v>0</v>
      </c>
      <c r="U24" s="352">
        <f t="shared" si="0"/>
        <v>0</v>
      </c>
      <c r="V24" s="354">
        <f t="shared" si="8"/>
        <v>100</v>
      </c>
      <c r="W24" s="352">
        <v>67</v>
      </c>
      <c r="X24" s="352">
        <v>34</v>
      </c>
      <c r="Y24" s="353">
        <v>0</v>
      </c>
      <c r="Z24" s="352">
        <f t="shared" si="1"/>
        <v>33</v>
      </c>
      <c r="AA24" s="355">
        <f t="shared" si="9"/>
        <v>50.746268656716417</v>
      </c>
    </row>
    <row r="25" spans="2:27" ht="13.5" customHeight="1" x14ac:dyDescent="0.15">
      <c r="B25" s="347" t="s">
        <v>27</v>
      </c>
      <c r="C25" s="353">
        <v>263</v>
      </c>
      <c r="D25" s="352">
        <v>88</v>
      </c>
      <c r="E25" s="353">
        <v>0</v>
      </c>
      <c r="F25" s="352">
        <f t="shared" si="2"/>
        <v>175</v>
      </c>
      <c r="G25" s="354">
        <f t="shared" si="3"/>
        <v>33.460076045627375</v>
      </c>
      <c r="H25" s="352">
        <v>81</v>
      </c>
      <c r="I25" s="352">
        <v>40</v>
      </c>
      <c r="J25" s="353">
        <v>0</v>
      </c>
      <c r="K25" s="352">
        <f t="shared" si="4"/>
        <v>41</v>
      </c>
      <c r="L25" s="354">
        <f t="shared" si="5"/>
        <v>49.382716049382715</v>
      </c>
      <c r="M25" s="352">
        <v>96</v>
      </c>
      <c r="N25" s="352">
        <v>25</v>
      </c>
      <c r="O25" s="353">
        <v>0</v>
      </c>
      <c r="P25" s="352">
        <f t="shared" si="6"/>
        <v>71</v>
      </c>
      <c r="Q25" s="354">
        <f t="shared" si="7"/>
        <v>26.041666666666668</v>
      </c>
      <c r="R25" s="383">
        <v>9</v>
      </c>
      <c r="S25" s="352">
        <v>1</v>
      </c>
      <c r="T25" s="353">
        <v>0</v>
      </c>
      <c r="U25" s="352">
        <f t="shared" si="0"/>
        <v>8</v>
      </c>
      <c r="V25" s="354">
        <f t="shared" si="8"/>
        <v>11.111111111111111</v>
      </c>
      <c r="W25" s="352">
        <v>77</v>
      </c>
      <c r="X25" s="352">
        <v>22</v>
      </c>
      <c r="Y25" s="353">
        <v>0</v>
      </c>
      <c r="Z25" s="352">
        <f t="shared" si="1"/>
        <v>55</v>
      </c>
      <c r="AA25" s="355">
        <f t="shared" si="9"/>
        <v>28.571428571428569</v>
      </c>
    </row>
    <row r="26" spans="2:27" ht="13.5" customHeight="1" x14ac:dyDescent="0.15">
      <c r="B26" s="347" t="s">
        <v>28</v>
      </c>
      <c r="C26" s="353">
        <v>701</v>
      </c>
      <c r="D26" s="352">
        <v>314</v>
      </c>
      <c r="E26" s="353">
        <v>2</v>
      </c>
      <c r="F26" s="352">
        <f t="shared" si="2"/>
        <v>385</v>
      </c>
      <c r="G26" s="354">
        <f t="shared" si="3"/>
        <v>44.793152639087019</v>
      </c>
      <c r="H26" s="352">
        <v>157</v>
      </c>
      <c r="I26" s="352">
        <v>72</v>
      </c>
      <c r="J26" s="353">
        <v>0</v>
      </c>
      <c r="K26" s="352">
        <f t="shared" si="4"/>
        <v>85</v>
      </c>
      <c r="L26" s="354">
        <f t="shared" si="5"/>
        <v>45.859872611464972</v>
      </c>
      <c r="M26" s="352">
        <v>390</v>
      </c>
      <c r="N26" s="352">
        <v>156</v>
      </c>
      <c r="O26" s="353">
        <v>2</v>
      </c>
      <c r="P26" s="352">
        <f t="shared" si="6"/>
        <v>232</v>
      </c>
      <c r="Q26" s="354">
        <f t="shared" si="7"/>
        <v>40</v>
      </c>
      <c r="R26" s="383">
        <v>12</v>
      </c>
      <c r="S26" s="352">
        <v>10</v>
      </c>
      <c r="T26" s="353">
        <v>0</v>
      </c>
      <c r="U26" s="352">
        <f t="shared" si="0"/>
        <v>2</v>
      </c>
      <c r="V26" s="354">
        <f t="shared" si="8"/>
        <v>83.333333333333343</v>
      </c>
      <c r="W26" s="352">
        <v>142</v>
      </c>
      <c r="X26" s="352">
        <v>76</v>
      </c>
      <c r="Y26" s="353">
        <v>0</v>
      </c>
      <c r="Z26" s="352">
        <f t="shared" si="1"/>
        <v>66</v>
      </c>
      <c r="AA26" s="355">
        <f t="shared" si="9"/>
        <v>53.521126760563376</v>
      </c>
    </row>
    <row r="27" spans="2:27" ht="13.5" customHeight="1" x14ac:dyDescent="0.15">
      <c r="B27" s="347" t="s">
        <v>29</v>
      </c>
      <c r="C27" s="353">
        <v>236</v>
      </c>
      <c r="D27" s="352">
        <v>82</v>
      </c>
      <c r="E27" s="353">
        <v>2</v>
      </c>
      <c r="F27" s="352">
        <f t="shared" si="2"/>
        <v>152</v>
      </c>
      <c r="G27" s="354">
        <f t="shared" si="3"/>
        <v>34.745762711864408</v>
      </c>
      <c r="H27" s="352">
        <v>26</v>
      </c>
      <c r="I27" s="352">
        <v>6</v>
      </c>
      <c r="J27" s="353">
        <v>0</v>
      </c>
      <c r="K27" s="352">
        <f t="shared" si="4"/>
        <v>20</v>
      </c>
      <c r="L27" s="354">
        <f t="shared" si="5"/>
        <v>23.076923076923077</v>
      </c>
      <c r="M27" s="352">
        <v>105</v>
      </c>
      <c r="N27" s="352">
        <v>33</v>
      </c>
      <c r="O27" s="353">
        <v>2</v>
      </c>
      <c r="P27" s="352">
        <f t="shared" si="6"/>
        <v>70</v>
      </c>
      <c r="Q27" s="354">
        <f t="shared" si="7"/>
        <v>31.428571428571427</v>
      </c>
      <c r="R27" s="383">
        <v>5</v>
      </c>
      <c r="S27" s="352">
        <v>4</v>
      </c>
      <c r="T27" s="353">
        <v>0</v>
      </c>
      <c r="U27" s="352">
        <f t="shared" si="0"/>
        <v>1</v>
      </c>
      <c r="V27" s="354">
        <f t="shared" si="8"/>
        <v>80</v>
      </c>
      <c r="W27" s="352">
        <v>100</v>
      </c>
      <c r="X27" s="352">
        <v>39</v>
      </c>
      <c r="Y27" s="353">
        <v>0</v>
      </c>
      <c r="Z27" s="352">
        <f t="shared" si="1"/>
        <v>61</v>
      </c>
      <c r="AA27" s="355">
        <f t="shared" si="9"/>
        <v>39</v>
      </c>
    </row>
    <row r="28" spans="2:27" ht="13.5" customHeight="1" x14ac:dyDescent="0.15">
      <c r="B28" s="347" t="s">
        <v>30</v>
      </c>
      <c r="C28" s="353">
        <v>79</v>
      </c>
      <c r="D28" s="352">
        <v>32</v>
      </c>
      <c r="E28" s="353">
        <v>0</v>
      </c>
      <c r="F28" s="352">
        <f t="shared" si="2"/>
        <v>47</v>
      </c>
      <c r="G28" s="354">
        <f t="shared" si="3"/>
        <v>40.506329113924053</v>
      </c>
      <c r="H28" s="352">
        <v>5</v>
      </c>
      <c r="I28" s="352">
        <v>2</v>
      </c>
      <c r="J28" s="353">
        <v>0</v>
      </c>
      <c r="K28" s="352">
        <f t="shared" si="4"/>
        <v>3</v>
      </c>
      <c r="L28" s="354">
        <f t="shared" si="5"/>
        <v>40</v>
      </c>
      <c r="M28" s="352">
        <v>15</v>
      </c>
      <c r="N28" s="352">
        <v>10</v>
      </c>
      <c r="O28" s="353">
        <v>0</v>
      </c>
      <c r="P28" s="352">
        <f t="shared" si="6"/>
        <v>5</v>
      </c>
      <c r="Q28" s="354">
        <f t="shared" si="7"/>
        <v>66.666666666666657</v>
      </c>
      <c r="R28" s="383">
        <v>1</v>
      </c>
      <c r="S28" s="352">
        <v>1</v>
      </c>
      <c r="T28" s="353">
        <v>0</v>
      </c>
      <c r="U28" s="352">
        <f t="shared" si="0"/>
        <v>0</v>
      </c>
      <c r="V28" s="354">
        <f t="shared" si="8"/>
        <v>100</v>
      </c>
      <c r="W28" s="352">
        <v>58</v>
      </c>
      <c r="X28" s="352">
        <v>19</v>
      </c>
      <c r="Y28" s="353">
        <v>0</v>
      </c>
      <c r="Z28" s="352">
        <f t="shared" si="1"/>
        <v>39</v>
      </c>
      <c r="AA28" s="355">
        <f t="shared" si="9"/>
        <v>32.758620689655174</v>
      </c>
    </row>
    <row r="29" spans="2:27" ht="13.5" customHeight="1" x14ac:dyDescent="0.15">
      <c r="B29" s="347" t="s">
        <v>31</v>
      </c>
      <c r="C29" s="353">
        <v>122</v>
      </c>
      <c r="D29" s="352">
        <v>68</v>
      </c>
      <c r="E29" s="353">
        <v>0</v>
      </c>
      <c r="F29" s="352">
        <f t="shared" si="2"/>
        <v>54</v>
      </c>
      <c r="G29" s="354">
        <f t="shared" si="3"/>
        <v>55.737704918032783</v>
      </c>
      <c r="H29" s="352">
        <v>29</v>
      </c>
      <c r="I29" s="352">
        <v>16</v>
      </c>
      <c r="J29" s="353">
        <v>0</v>
      </c>
      <c r="K29" s="352">
        <f t="shared" si="4"/>
        <v>13</v>
      </c>
      <c r="L29" s="354">
        <f t="shared" si="5"/>
        <v>55.172413793103445</v>
      </c>
      <c r="M29" s="352">
        <v>20</v>
      </c>
      <c r="N29" s="352">
        <v>9</v>
      </c>
      <c r="O29" s="353">
        <v>0</v>
      </c>
      <c r="P29" s="352">
        <f t="shared" si="6"/>
        <v>11</v>
      </c>
      <c r="Q29" s="354">
        <f t="shared" si="7"/>
        <v>45</v>
      </c>
      <c r="R29" s="383">
        <v>5</v>
      </c>
      <c r="S29" s="352">
        <v>4</v>
      </c>
      <c r="T29" s="353">
        <v>0</v>
      </c>
      <c r="U29" s="352">
        <f t="shared" si="0"/>
        <v>1</v>
      </c>
      <c r="V29" s="354">
        <f t="shared" si="8"/>
        <v>80</v>
      </c>
      <c r="W29" s="352">
        <v>68</v>
      </c>
      <c r="X29" s="352">
        <v>39</v>
      </c>
      <c r="Y29" s="353">
        <v>0</v>
      </c>
      <c r="Z29" s="352">
        <f t="shared" si="1"/>
        <v>29</v>
      </c>
      <c r="AA29" s="355">
        <f t="shared" si="9"/>
        <v>57.352941176470587</v>
      </c>
    </row>
    <row r="30" spans="2:27" ht="13.5" customHeight="1" x14ac:dyDescent="0.15">
      <c r="B30" s="347" t="s">
        <v>32</v>
      </c>
      <c r="C30" s="353">
        <v>987</v>
      </c>
      <c r="D30" s="352">
        <v>440</v>
      </c>
      <c r="E30" s="353">
        <v>1</v>
      </c>
      <c r="F30" s="352">
        <f t="shared" si="2"/>
        <v>546</v>
      </c>
      <c r="G30" s="354">
        <f t="shared" si="3"/>
        <v>44.579533941236072</v>
      </c>
      <c r="H30" s="352">
        <v>180</v>
      </c>
      <c r="I30" s="352">
        <v>99</v>
      </c>
      <c r="J30" s="353">
        <v>0</v>
      </c>
      <c r="K30" s="352">
        <f t="shared" si="4"/>
        <v>81</v>
      </c>
      <c r="L30" s="354">
        <f t="shared" si="5"/>
        <v>55.000000000000007</v>
      </c>
      <c r="M30" s="352">
        <v>433</v>
      </c>
      <c r="N30" s="352">
        <v>177</v>
      </c>
      <c r="O30" s="353">
        <v>0</v>
      </c>
      <c r="P30" s="352">
        <f t="shared" si="6"/>
        <v>256</v>
      </c>
      <c r="Q30" s="354">
        <f t="shared" si="7"/>
        <v>40.877598152424945</v>
      </c>
      <c r="R30" s="383">
        <v>24</v>
      </c>
      <c r="S30" s="352">
        <v>11</v>
      </c>
      <c r="T30" s="353">
        <v>0</v>
      </c>
      <c r="U30" s="352">
        <f t="shared" si="0"/>
        <v>13</v>
      </c>
      <c r="V30" s="354">
        <f t="shared" si="8"/>
        <v>45.833333333333329</v>
      </c>
      <c r="W30" s="352">
        <v>350</v>
      </c>
      <c r="X30" s="352">
        <v>153</v>
      </c>
      <c r="Y30" s="353">
        <v>1</v>
      </c>
      <c r="Z30" s="352">
        <f t="shared" si="1"/>
        <v>196</v>
      </c>
      <c r="AA30" s="355">
        <f t="shared" si="9"/>
        <v>43.714285714285715</v>
      </c>
    </row>
    <row r="31" spans="2:27" ht="13.5" customHeight="1" x14ac:dyDescent="0.15">
      <c r="B31" s="347" t="s">
        <v>33</v>
      </c>
      <c r="C31" s="353">
        <v>341</v>
      </c>
      <c r="D31" s="352">
        <v>183</v>
      </c>
      <c r="E31" s="353">
        <v>0</v>
      </c>
      <c r="F31" s="352">
        <f t="shared" si="2"/>
        <v>158</v>
      </c>
      <c r="G31" s="354">
        <f t="shared" si="3"/>
        <v>53.665689149560116</v>
      </c>
      <c r="H31" s="352">
        <v>101</v>
      </c>
      <c r="I31" s="352">
        <v>58</v>
      </c>
      <c r="J31" s="353">
        <v>0</v>
      </c>
      <c r="K31" s="352">
        <f t="shared" si="4"/>
        <v>43</v>
      </c>
      <c r="L31" s="354">
        <f t="shared" si="5"/>
        <v>57.42574257425742</v>
      </c>
      <c r="M31" s="352">
        <v>52</v>
      </c>
      <c r="N31" s="352">
        <v>22</v>
      </c>
      <c r="O31" s="353">
        <v>0</v>
      </c>
      <c r="P31" s="352">
        <f t="shared" si="6"/>
        <v>30</v>
      </c>
      <c r="Q31" s="354">
        <f t="shared" si="7"/>
        <v>42.307692307692307</v>
      </c>
      <c r="R31" s="383">
        <v>14</v>
      </c>
      <c r="S31" s="352">
        <v>5</v>
      </c>
      <c r="T31" s="353">
        <v>0</v>
      </c>
      <c r="U31" s="352">
        <f t="shared" si="0"/>
        <v>9</v>
      </c>
      <c r="V31" s="354">
        <f t="shared" si="8"/>
        <v>35.714285714285715</v>
      </c>
      <c r="W31" s="352">
        <v>174</v>
      </c>
      <c r="X31" s="352">
        <v>98</v>
      </c>
      <c r="Y31" s="353">
        <v>0</v>
      </c>
      <c r="Z31" s="352">
        <f t="shared" si="1"/>
        <v>76</v>
      </c>
      <c r="AA31" s="355">
        <f t="shared" si="9"/>
        <v>56.321839080459768</v>
      </c>
    </row>
    <row r="32" spans="2:27" ht="13.5" customHeight="1" x14ac:dyDescent="0.15">
      <c r="B32" s="347" t="s">
        <v>34</v>
      </c>
      <c r="C32" s="353">
        <v>105</v>
      </c>
      <c r="D32" s="352">
        <v>46</v>
      </c>
      <c r="E32" s="353">
        <v>0</v>
      </c>
      <c r="F32" s="352">
        <f t="shared" si="2"/>
        <v>59</v>
      </c>
      <c r="G32" s="354">
        <f t="shared" si="3"/>
        <v>43.80952380952381</v>
      </c>
      <c r="H32" s="352">
        <v>21</v>
      </c>
      <c r="I32" s="352">
        <v>16</v>
      </c>
      <c r="J32" s="353">
        <v>0</v>
      </c>
      <c r="K32" s="352">
        <f t="shared" si="4"/>
        <v>5</v>
      </c>
      <c r="L32" s="354">
        <f t="shared" si="5"/>
        <v>76.19047619047619</v>
      </c>
      <c r="M32" s="352">
        <v>48</v>
      </c>
      <c r="N32" s="352">
        <v>16</v>
      </c>
      <c r="O32" s="353">
        <v>0</v>
      </c>
      <c r="P32" s="352">
        <f t="shared" si="6"/>
        <v>32</v>
      </c>
      <c r="Q32" s="354">
        <f t="shared" si="7"/>
        <v>33.333333333333329</v>
      </c>
      <c r="R32" s="383">
        <v>5</v>
      </c>
      <c r="S32" s="352">
        <v>1</v>
      </c>
      <c r="T32" s="353">
        <v>0</v>
      </c>
      <c r="U32" s="352">
        <f t="shared" si="0"/>
        <v>4</v>
      </c>
      <c r="V32" s="354">
        <f t="shared" si="8"/>
        <v>20</v>
      </c>
      <c r="W32" s="352">
        <v>31</v>
      </c>
      <c r="X32" s="352">
        <v>13</v>
      </c>
      <c r="Y32" s="353">
        <v>0</v>
      </c>
      <c r="Z32" s="352">
        <f t="shared" si="1"/>
        <v>18</v>
      </c>
      <c r="AA32" s="355">
        <f t="shared" si="9"/>
        <v>41.935483870967744</v>
      </c>
    </row>
    <row r="33" spans="2:27" ht="13.5" customHeight="1" x14ac:dyDescent="0.15">
      <c r="B33" s="347" t="s">
        <v>35</v>
      </c>
      <c r="C33" s="353">
        <v>160</v>
      </c>
      <c r="D33" s="352">
        <v>55</v>
      </c>
      <c r="E33" s="353">
        <v>0</v>
      </c>
      <c r="F33" s="352">
        <f t="shared" si="2"/>
        <v>105</v>
      </c>
      <c r="G33" s="354">
        <f t="shared" si="3"/>
        <v>34.375</v>
      </c>
      <c r="H33" s="352">
        <v>12</v>
      </c>
      <c r="I33" s="352">
        <v>4</v>
      </c>
      <c r="J33" s="353">
        <v>0</v>
      </c>
      <c r="K33" s="352">
        <f t="shared" si="4"/>
        <v>8</v>
      </c>
      <c r="L33" s="354">
        <f t="shared" si="5"/>
        <v>33.333333333333329</v>
      </c>
      <c r="M33" s="352">
        <v>86</v>
      </c>
      <c r="N33" s="352">
        <v>31</v>
      </c>
      <c r="O33" s="353">
        <v>0</v>
      </c>
      <c r="P33" s="352">
        <f t="shared" si="6"/>
        <v>55</v>
      </c>
      <c r="Q33" s="354">
        <f t="shared" si="7"/>
        <v>36.046511627906973</v>
      </c>
      <c r="R33" s="383">
        <v>4</v>
      </c>
      <c r="S33" s="352">
        <v>3</v>
      </c>
      <c r="T33" s="353">
        <v>0</v>
      </c>
      <c r="U33" s="352">
        <f t="shared" si="0"/>
        <v>1</v>
      </c>
      <c r="V33" s="354">
        <f t="shared" si="8"/>
        <v>75</v>
      </c>
      <c r="W33" s="352">
        <v>58</v>
      </c>
      <c r="X33" s="352">
        <v>17</v>
      </c>
      <c r="Y33" s="353">
        <v>0</v>
      </c>
      <c r="Z33" s="352">
        <f t="shared" si="1"/>
        <v>41</v>
      </c>
      <c r="AA33" s="355">
        <f t="shared" si="9"/>
        <v>29.310344827586203</v>
      </c>
    </row>
    <row r="34" spans="2:27" ht="13.5" customHeight="1" x14ac:dyDescent="0.15">
      <c r="B34" s="347" t="s">
        <v>36</v>
      </c>
      <c r="C34" s="353">
        <v>73</v>
      </c>
      <c r="D34" s="352">
        <v>23</v>
      </c>
      <c r="E34" s="353">
        <v>0</v>
      </c>
      <c r="F34" s="352">
        <f t="shared" si="2"/>
        <v>50</v>
      </c>
      <c r="G34" s="354">
        <f t="shared" si="3"/>
        <v>31.506849315068493</v>
      </c>
      <c r="H34" s="352">
        <v>5</v>
      </c>
      <c r="I34" s="352">
        <v>0</v>
      </c>
      <c r="J34" s="353">
        <v>0</v>
      </c>
      <c r="K34" s="352">
        <f t="shared" si="4"/>
        <v>5</v>
      </c>
      <c r="L34" s="354">
        <f t="shared" si="5"/>
        <v>0</v>
      </c>
      <c r="M34" s="352">
        <v>37</v>
      </c>
      <c r="N34" s="352">
        <v>14</v>
      </c>
      <c r="O34" s="353">
        <v>0</v>
      </c>
      <c r="P34" s="352">
        <f t="shared" si="6"/>
        <v>23</v>
      </c>
      <c r="Q34" s="354">
        <f t="shared" si="7"/>
        <v>37.837837837837839</v>
      </c>
      <c r="R34" s="383">
        <v>2</v>
      </c>
      <c r="S34" s="352">
        <v>0</v>
      </c>
      <c r="T34" s="353">
        <v>0</v>
      </c>
      <c r="U34" s="352">
        <f t="shared" si="0"/>
        <v>2</v>
      </c>
      <c r="V34" s="354">
        <f t="shared" si="8"/>
        <v>0</v>
      </c>
      <c r="W34" s="352">
        <v>29</v>
      </c>
      <c r="X34" s="352">
        <v>9</v>
      </c>
      <c r="Y34" s="353">
        <v>0</v>
      </c>
      <c r="Z34" s="352">
        <f t="shared" si="1"/>
        <v>20</v>
      </c>
      <c r="AA34" s="355">
        <f t="shared" si="9"/>
        <v>31.03448275862069</v>
      </c>
    </row>
    <row r="35" spans="2:27" ht="13.5" customHeight="1" x14ac:dyDescent="0.15">
      <c r="B35" s="347" t="s">
        <v>37</v>
      </c>
      <c r="C35" s="353">
        <v>90</v>
      </c>
      <c r="D35" s="352">
        <v>35</v>
      </c>
      <c r="E35" s="353">
        <v>0</v>
      </c>
      <c r="F35" s="352">
        <f t="shared" si="2"/>
        <v>55</v>
      </c>
      <c r="G35" s="354">
        <f t="shared" si="3"/>
        <v>38.888888888888893</v>
      </c>
      <c r="H35" s="352">
        <v>11</v>
      </c>
      <c r="I35" s="352">
        <v>4</v>
      </c>
      <c r="J35" s="353">
        <v>0</v>
      </c>
      <c r="K35" s="352">
        <f t="shared" si="4"/>
        <v>7</v>
      </c>
      <c r="L35" s="354">
        <f t="shared" si="5"/>
        <v>36.363636363636367</v>
      </c>
      <c r="M35" s="352">
        <v>43</v>
      </c>
      <c r="N35" s="352">
        <v>15</v>
      </c>
      <c r="O35" s="353">
        <v>0</v>
      </c>
      <c r="P35" s="352">
        <f t="shared" si="6"/>
        <v>28</v>
      </c>
      <c r="Q35" s="354">
        <f t="shared" si="7"/>
        <v>34.883720930232556</v>
      </c>
      <c r="R35" s="383">
        <v>4</v>
      </c>
      <c r="S35" s="352">
        <v>0</v>
      </c>
      <c r="T35" s="353">
        <v>0</v>
      </c>
      <c r="U35" s="352">
        <f t="shared" si="0"/>
        <v>4</v>
      </c>
      <c r="V35" s="354">
        <f t="shared" si="8"/>
        <v>0</v>
      </c>
      <c r="W35" s="352">
        <v>32</v>
      </c>
      <c r="X35" s="352">
        <v>16</v>
      </c>
      <c r="Y35" s="353">
        <v>0</v>
      </c>
      <c r="Z35" s="352">
        <f t="shared" si="1"/>
        <v>16</v>
      </c>
      <c r="AA35" s="355">
        <f t="shared" si="9"/>
        <v>50</v>
      </c>
    </row>
    <row r="36" spans="2:27" ht="13.5" customHeight="1" x14ac:dyDescent="0.15">
      <c r="B36" s="347" t="s">
        <v>38</v>
      </c>
      <c r="C36" s="353">
        <v>225</v>
      </c>
      <c r="D36" s="352">
        <v>90</v>
      </c>
      <c r="E36" s="353">
        <v>0</v>
      </c>
      <c r="F36" s="352">
        <f t="shared" si="2"/>
        <v>135</v>
      </c>
      <c r="G36" s="354">
        <f t="shared" si="3"/>
        <v>40</v>
      </c>
      <c r="H36" s="352">
        <v>70</v>
      </c>
      <c r="I36" s="352">
        <v>37</v>
      </c>
      <c r="J36" s="353">
        <v>0</v>
      </c>
      <c r="K36" s="352">
        <f t="shared" si="4"/>
        <v>33</v>
      </c>
      <c r="L36" s="354">
        <f t="shared" si="5"/>
        <v>52.857142857142861</v>
      </c>
      <c r="M36" s="352">
        <v>84</v>
      </c>
      <c r="N36" s="352">
        <v>24</v>
      </c>
      <c r="O36" s="353">
        <v>0</v>
      </c>
      <c r="P36" s="352">
        <f t="shared" si="6"/>
        <v>60</v>
      </c>
      <c r="Q36" s="354">
        <f t="shared" si="7"/>
        <v>28.571428571428569</v>
      </c>
      <c r="R36" s="383">
        <v>2</v>
      </c>
      <c r="S36" s="352">
        <v>1</v>
      </c>
      <c r="T36" s="353">
        <v>0</v>
      </c>
      <c r="U36" s="352">
        <f t="shared" si="0"/>
        <v>1</v>
      </c>
      <c r="V36" s="354">
        <f t="shared" si="8"/>
        <v>50</v>
      </c>
      <c r="W36" s="352">
        <v>69</v>
      </c>
      <c r="X36" s="352">
        <v>28</v>
      </c>
      <c r="Y36" s="353">
        <v>0</v>
      </c>
      <c r="Z36" s="352">
        <f t="shared" si="1"/>
        <v>41</v>
      </c>
      <c r="AA36" s="355">
        <f t="shared" si="9"/>
        <v>40.579710144927539</v>
      </c>
    </row>
    <row r="37" spans="2:27" ht="13.5" customHeight="1" x14ac:dyDescent="0.15">
      <c r="B37" s="347" t="s">
        <v>39</v>
      </c>
      <c r="C37" s="353">
        <v>258</v>
      </c>
      <c r="D37" s="352">
        <v>113</v>
      </c>
      <c r="E37" s="353">
        <v>1</v>
      </c>
      <c r="F37" s="352">
        <f t="shared" si="2"/>
        <v>144</v>
      </c>
      <c r="G37" s="354">
        <f t="shared" si="3"/>
        <v>43.798449612403104</v>
      </c>
      <c r="H37" s="352">
        <v>52</v>
      </c>
      <c r="I37" s="352">
        <v>23</v>
      </c>
      <c r="J37" s="353">
        <v>0</v>
      </c>
      <c r="K37" s="352">
        <f t="shared" si="4"/>
        <v>29</v>
      </c>
      <c r="L37" s="354">
        <f t="shared" si="5"/>
        <v>44.230769230769226</v>
      </c>
      <c r="M37" s="352">
        <v>56</v>
      </c>
      <c r="N37" s="352">
        <v>19</v>
      </c>
      <c r="O37" s="353">
        <v>0</v>
      </c>
      <c r="P37" s="352">
        <f t="shared" si="6"/>
        <v>37</v>
      </c>
      <c r="Q37" s="354">
        <f t="shared" si="7"/>
        <v>33.928571428571431</v>
      </c>
      <c r="R37" s="383">
        <v>13</v>
      </c>
      <c r="S37" s="352">
        <v>7</v>
      </c>
      <c r="T37" s="353">
        <v>0</v>
      </c>
      <c r="U37" s="352">
        <f t="shared" si="0"/>
        <v>6</v>
      </c>
      <c r="V37" s="354">
        <f t="shared" si="8"/>
        <v>53.846153846153847</v>
      </c>
      <c r="W37" s="352">
        <v>137</v>
      </c>
      <c r="X37" s="352">
        <v>64</v>
      </c>
      <c r="Y37" s="353">
        <v>1</v>
      </c>
      <c r="Z37" s="352">
        <f t="shared" si="1"/>
        <v>72</v>
      </c>
      <c r="AA37" s="355">
        <f t="shared" si="9"/>
        <v>46.715328467153284</v>
      </c>
    </row>
    <row r="38" spans="2:27" ht="13.5" customHeight="1" x14ac:dyDescent="0.15">
      <c r="B38" s="347" t="s">
        <v>40</v>
      </c>
      <c r="C38" s="353">
        <v>262</v>
      </c>
      <c r="D38" s="352">
        <v>109</v>
      </c>
      <c r="E38" s="353">
        <v>0</v>
      </c>
      <c r="F38" s="352">
        <f t="shared" si="2"/>
        <v>153</v>
      </c>
      <c r="G38" s="354">
        <f t="shared" si="3"/>
        <v>41.603053435114504</v>
      </c>
      <c r="H38" s="352">
        <v>14</v>
      </c>
      <c r="I38" s="352">
        <v>10</v>
      </c>
      <c r="J38" s="353">
        <v>0</v>
      </c>
      <c r="K38" s="352">
        <f t="shared" si="4"/>
        <v>4</v>
      </c>
      <c r="L38" s="354">
        <f t="shared" si="5"/>
        <v>71.428571428571431</v>
      </c>
      <c r="M38" s="352">
        <v>157</v>
      </c>
      <c r="N38" s="352">
        <v>61</v>
      </c>
      <c r="O38" s="353">
        <v>0</v>
      </c>
      <c r="P38" s="352">
        <f t="shared" si="6"/>
        <v>96</v>
      </c>
      <c r="Q38" s="354">
        <f t="shared" si="7"/>
        <v>38.853503184713375</v>
      </c>
      <c r="R38" s="383">
        <v>1</v>
      </c>
      <c r="S38" s="352">
        <v>0</v>
      </c>
      <c r="T38" s="353">
        <v>0</v>
      </c>
      <c r="U38" s="352">
        <f t="shared" si="0"/>
        <v>1</v>
      </c>
      <c r="V38" s="354">
        <f t="shared" si="8"/>
        <v>0</v>
      </c>
      <c r="W38" s="352">
        <v>90</v>
      </c>
      <c r="X38" s="352">
        <v>38</v>
      </c>
      <c r="Y38" s="353">
        <v>0</v>
      </c>
      <c r="Z38" s="352">
        <f t="shared" si="1"/>
        <v>52</v>
      </c>
      <c r="AA38" s="355">
        <f t="shared" si="9"/>
        <v>42.222222222222221</v>
      </c>
    </row>
    <row r="39" spans="2:27" ht="13.5" customHeight="1" x14ac:dyDescent="0.15">
      <c r="B39" s="347" t="s">
        <v>41</v>
      </c>
      <c r="C39" s="353">
        <v>91</v>
      </c>
      <c r="D39" s="352">
        <v>33</v>
      </c>
      <c r="E39" s="353">
        <v>0</v>
      </c>
      <c r="F39" s="352">
        <f t="shared" si="2"/>
        <v>58</v>
      </c>
      <c r="G39" s="354">
        <f t="shared" si="3"/>
        <v>36.263736263736263</v>
      </c>
      <c r="H39" s="352">
        <v>4</v>
      </c>
      <c r="I39" s="352">
        <v>1</v>
      </c>
      <c r="J39" s="353">
        <v>0</v>
      </c>
      <c r="K39" s="352">
        <f t="shared" si="4"/>
        <v>3</v>
      </c>
      <c r="L39" s="354">
        <f t="shared" si="5"/>
        <v>25</v>
      </c>
      <c r="M39" s="352">
        <v>40</v>
      </c>
      <c r="N39" s="352">
        <v>11</v>
      </c>
      <c r="O39" s="353">
        <v>0</v>
      </c>
      <c r="P39" s="352">
        <f t="shared" si="6"/>
        <v>29</v>
      </c>
      <c r="Q39" s="354">
        <f t="shared" si="7"/>
        <v>27.500000000000004</v>
      </c>
      <c r="R39" s="383">
        <v>0</v>
      </c>
      <c r="S39" s="352">
        <v>0</v>
      </c>
      <c r="T39" s="353">
        <v>0</v>
      </c>
      <c r="U39" s="352">
        <f t="shared" si="0"/>
        <v>0</v>
      </c>
      <c r="V39" s="354">
        <f t="shared" si="8"/>
        <v>0</v>
      </c>
      <c r="W39" s="352">
        <v>47</v>
      </c>
      <c r="X39" s="352">
        <v>21</v>
      </c>
      <c r="Y39" s="353">
        <v>0</v>
      </c>
      <c r="Z39" s="352">
        <f t="shared" si="1"/>
        <v>26</v>
      </c>
      <c r="AA39" s="355">
        <f t="shared" si="9"/>
        <v>44.680851063829785</v>
      </c>
    </row>
    <row r="40" spans="2:27" ht="13.5" customHeight="1" x14ac:dyDescent="0.15">
      <c r="B40" s="347" t="s">
        <v>42</v>
      </c>
      <c r="C40" s="353">
        <v>122</v>
      </c>
      <c r="D40" s="352">
        <v>45</v>
      </c>
      <c r="E40" s="353">
        <v>0</v>
      </c>
      <c r="F40" s="352">
        <f t="shared" si="2"/>
        <v>77</v>
      </c>
      <c r="G40" s="354">
        <f t="shared" si="3"/>
        <v>36.885245901639344</v>
      </c>
      <c r="H40" s="352">
        <v>22</v>
      </c>
      <c r="I40" s="352">
        <v>7</v>
      </c>
      <c r="J40" s="353">
        <v>0</v>
      </c>
      <c r="K40" s="352">
        <f t="shared" si="4"/>
        <v>15</v>
      </c>
      <c r="L40" s="354">
        <f t="shared" si="5"/>
        <v>31.818181818181817</v>
      </c>
      <c r="M40" s="352">
        <v>54</v>
      </c>
      <c r="N40" s="352">
        <v>18</v>
      </c>
      <c r="O40" s="353">
        <v>0</v>
      </c>
      <c r="P40" s="352">
        <f t="shared" si="6"/>
        <v>36</v>
      </c>
      <c r="Q40" s="354">
        <f t="shared" si="7"/>
        <v>33.333333333333329</v>
      </c>
      <c r="R40" s="383">
        <v>5</v>
      </c>
      <c r="S40" s="352">
        <v>2</v>
      </c>
      <c r="T40" s="353">
        <v>0</v>
      </c>
      <c r="U40" s="352">
        <f t="shared" si="0"/>
        <v>3</v>
      </c>
      <c r="V40" s="354">
        <f t="shared" si="8"/>
        <v>40</v>
      </c>
      <c r="W40" s="352">
        <v>41</v>
      </c>
      <c r="X40" s="352">
        <v>18</v>
      </c>
      <c r="Y40" s="353">
        <v>0</v>
      </c>
      <c r="Z40" s="352">
        <f t="shared" si="1"/>
        <v>23</v>
      </c>
      <c r="AA40" s="355">
        <f t="shared" si="9"/>
        <v>43.902439024390247</v>
      </c>
    </row>
    <row r="41" spans="2:27" ht="13.5" customHeight="1" x14ac:dyDescent="0.15">
      <c r="B41" s="347" t="s">
        <v>43</v>
      </c>
      <c r="C41" s="353">
        <v>203</v>
      </c>
      <c r="D41" s="352">
        <v>100</v>
      </c>
      <c r="E41" s="353">
        <v>0</v>
      </c>
      <c r="F41" s="352">
        <f t="shared" si="2"/>
        <v>103</v>
      </c>
      <c r="G41" s="354">
        <f t="shared" si="3"/>
        <v>49.261083743842363</v>
      </c>
      <c r="H41" s="352">
        <v>41</v>
      </c>
      <c r="I41" s="352">
        <v>20</v>
      </c>
      <c r="J41" s="353">
        <v>0</v>
      </c>
      <c r="K41" s="352">
        <f t="shared" si="4"/>
        <v>21</v>
      </c>
      <c r="L41" s="354">
        <f t="shared" si="5"/>
        <v>48.780487804878049</v>
      </c>
      <c r="M41" s="352">
        <v>67</v>
      </c>
      <c r="N41" s="352">
        <v>35</v>
      </c>
      <c r="O41" s="353">
        <v>0</v>
      </c>
      <c r="P41" s="352">
        <f t="shared" si="6"/>
        <v>32</v>
      </c>
      <c r="Q41" s="354">
        <f t="shared" si="7"/>
        <v>52.238805970149251</v>
      </c>
      <c r="R41" s="383">
        <v>4</v>
      </c>
      <c r="S41" s="352">
        <v>3</v>
      </c>
      <c r="T41" s="353">
        <v>0</v>
      </c>
      <c r="U41" s="352">
        <f t="shared" si="0"/>
        <v>1</v>
      </c>
      <c r="V41" s="354">
        <f t="shared" si="8"/>
        <v>75</v>
      </c>
      <c r="W41" s="352">
        <v>91</v>
      </c>
      <c r="X41" s="352">
        <v>42</v>
      </c>
      <c r="Y41" s="353">
        <v>0</v>
      </c>
      <c r="Z41" s="352">
        <f t="shared" si="1"/>
        <v>49</v>
      </c>
      <c r="AA41" s="355">
        <f t="shared" si="9"/>
        <v>46.153846153846153</v>
      </c>
    </row>
    <row r="42" spans="2:27" ht="13.5" customHeight="1" x14ac:dyDescent="0.15">
      <c r="B42" s="347" t="s">
        <v>44</v>
      </c>
      <c r="C42" s="353">
        <v>68</v>
      </c>
      <c r="D42" s="352">
        <v>27</v>
      </c>
      <c r="E42" s="353">
        <v>0</v>
      </c>
      <c r="F42" s="352">
        <f t="shared" si="2"/>
        <v>41</v>
      </c>
      <c r="G42" s="354">
        <f t="shared" si="3"/>
        <v>39.705882352941174</v>
      </c>
      <c r="H42" s="352">
        <v>13</v>
      </c>
      <c r="I42" s="352">
        <v>7</v>
      </c>
      <c r="J42" s="353">
        <v>0</v>
      </c>
      <c r="K42" s="352">
        <f t="shared" si="4"/>
        <v>6</v>
      </c>
      <c r="L42" s="354">
        <f t="shared" si="5"/>
        <v>53.846153846153847</v>
      </c>
      <c r="M42" s="352">
        <v>40</v>
      </c>
      <c r="N42" s="352">
        <v>16</v>
      </c>
      <c r="O42" s="353">
        <v>0</v>
      </c>
      <c r="P42" s="352">
        <f t="shared" si="6"/>
        <v>24</v>
      </c>
      <c r="Q42" s="354">
        <f t="shared" si="7"/>
        <v>40</v>
      </c>
      <c r="R42" s="383">
        <v>1</v>
      </c>
      <c r="S42" s="352">
        <v>0</v>
      </c>
      <c r="T42" s="353">
        <v>0</v>
      </c>
      <c r="U42" s="352">
        <f t="shared" si="0"/>
        <v>1</v>
      </c>
      <c r="V42" s="354">
        <f t="shared" si="8"/>
        <v>0</v>
      </c>
      <c r="W42" s="352">
        <v>14</v>
      </c>
      <c r="X42" s="352">
        <v>4</v>
      </c>
      <c r="Y42" s="353">
        <v>0</v>
      </c>
      <c r="Z42" s="352">
        <f t="shared" si="1"/>
        <v>10</v>
      </c>
      <c r="AA42" s="355">
        <f t="shared" si="9"/>
        <v>28.571428571428569</v>
      </c>
    </row>
    <row r="43" spans="2:27" ht="13.5" customHeight="1" x14ac:dyDescent="0.15">
      <c r="B43" s="347" t="s">
        <v>45</v>
      </c>
      <c r="C43" s="353">
        <v>729</v>
      </c>
      <c r="D43" s="352">
        <v>318</v>
      </c>
      <c r="E43" s="353">
        <v>0</v>
      </c>
      <c r="F43" s="352">
        <f t="shared" si="2"/>
        <v>411</v>
      </c>
      <c r="G43" s="354">
        <f t="shared" si="3"/>
        <v>43.621399176954732</v>
      </c>
      <c r="H43" s="352">
        <v>171</v>
      </c>
      <c r="I43" s="352">
        <v>71</v>
      </c>
      <c r="J43" s="353">
        <v>0</v>
      </c>
      <c r="K43" s="352">
        <f t="shared" si="4"/>
        <v>100</v>
      </c>
      <c r="L43" s="354">
        <f t="shared" si="5"/>
        <v>41.520467836257311</v>
      </c>
      <c r="M43" s="352">
        <v>419</v>
      </c>
      <c r="N43" s="352">
        <v>183</v>
      </c>
      <c r="O43" s="353">
        <v>0</v>
      </c>
      <c r="P43" s="352">
        <f t="shared" si="6"/>
        <v>236</v>
      </c>
      <c r="Q43" s="354">
        <f t="shared" si="7"/>
        <v>43.675417661097853</v>
      </c>
      <c r="R43" s="383">
        <v>3</v>
      </c>
      <c r="S43" s="352">
        <v>1</v>
      </c>
      <c r="T43" s="353">
        <v>0</v>
      </c>
      <c r="U43" s="352">
        <f t="shared" si="0"/>
        <v>2</v>
      </c>
      <c r="V43" s="354">
        <f t="shared" si="8"/>
        <v>33.333333333333329</v>
      </c>
      <c r="W43" s="352">
        <v>136</v>
      </c>
      <c r="X43" s="352">
        <v>63</v>
      </c>
      <c r="Y43" s="353">
        <v>0</v>
      </c>
      <c r="Z43" s="352">
        <f t="shared" si="1"/>
        <v>73</v>
      </c>
      <c r="AA43" s="355">
        <f t="shared" si="9"/>
        <v>46.32352941176471</v>
      </c>
    </row>
    <row r="44" spans="2:27" ht="13.5" customHeight="1" x14ac:dyDescent="0.15">
      <c r="B44" s="347" t="s">
        <v>46</v>
      </c>
      <c r="C44" s="353">
        <v>144</v>
      </c>
      <c r="D44" s="352">
        <v>49</v>
      </c>
      <c r="E44" s="353">
        <v>1</v>
      </c>
      <c r="F44" s="352">
        <f t="shared" si="2"/>
        <v>94</v>
      </c>
      <c r="G44" s="354">
        <f t="shared" si="3"/>
        <v>34.027777777777779</v>
      </c>
      <c r="H44" s="352">
        <v>22</v>
      </c>
      <c r="I44" s="352">
        <v>12</v>
      </c>
      <c r="J44" s="353">
        <v>0</v>
      </c>
      <c r="K44" s="352">
        <f t="shared" si="4"/>
        <v>10</v>
      </c>
      <c r="L44" s="354">
        <f t="shared" si="5"/>
        <v>54.54545454545454</v>
      </c>
      <c r="M44" s="352">
        <v>110</v>
      </c>
      <c r="N44" s="352">
        <v>32</v>
      </c>
      <c r="O44" s="353">
        <v>0</v>
      </c>
      <c r="P44" s="352">
        <f t="shared" si="6"/>
        <v>78</v>
      </c>
      <c r="Q44" s="354">
        <f t="shared" si="7"/>
        <v>29.09090909090909</v>
      </c>
      <c r="R44" s="383">
        <v>0</v>
      </c>
      <c r="S44" s="352">
        <v>0</v>
      </c>
      <c r="T44" s="353">
        <v>0</v>
      </c>
      <c r="U44" s="352">
        <f t="shared" si="0"/>
        <v>0</v>
      </c>
      <c r="V44" s="354">
        <f t="shared" si="8"/>
        <v>0</v>
      </c>
      <c r="W44" s="352">
        <v>12</v>
      </c>
      <c r="X44" s="352">
        <v>5</v>
      </c>
      <c r="Y44" s="353">
        <v>1</v>
      </c>
      <c r="Z44" s="352">
        <f t="shared" si="1"/>
        <v>6</v>
      </c>
      <c r="AA44" s="355">
        <f t="shared" si="9"/>
        <v>41.666666666666671</v>
      </c>
    </row>
    <row r="45" spans="2:27" ht="13.5" customHeight="1" x14ac:dyDescent="0.15">
      <c r="B45" s="347" t="s">
        <v>47</v>
      </c>
      <c r="C45" s="353">
        <v>184</v>
      </c>
      <c r="D45" s="352">
        <v>80</v>
      </c>
      <c r="E45" s="353">
        <v>1</v>
      </c>
      <c r="F45" s="352">
        <f t="shared" si="2"/>
        <v>103</v>
      </c>
      <c r="G45" s="354">
        <f t="shared" si="3"/>
        <v>43.478260869565219</v>
      </c>
      <c r="H45" s="352">
        <v>18</v>
      </c>
      <c r="I45" s="352">
        <v>4</v>
      </c>
      <c r="J45" s="353">
        <v>0</v>
      </c>
      <c r="K45" s="352">
        <f t="shared" si="4"/>
        <v>14</v>
      </c>
      <c r="L45" s="354">
        <f t="shared" si="5"/>
        <v>22.222222222222221</v>
      </c>
      <c r="M45" s="352">
        <v>92</v>
      </c>
      <c r="N45" s="352">
        <v>37</v>
      </c>
      <c r="O45" s="353">
        <v>1</v>
      </c>
      <c r="P45" s="352">
        <f t="shared" si="6"/>
        <v>54</v>
      </c>
      <c r="Q45" s="354">
        <f t="shared" si="7"/>
        <v>40.217391304347828</v>
      </c>
      <c r="R45" s="383">
        <v>6</v>
      </c>
      <c r="S45" s="352">
        <v>3</v>
      </c>
      <c r="T45" s="353">
        <v>0</v>
      </c>
      <c r="U45" s="352">
        <f t="shared" si="0"/>
        <v>3</v>
      </c>
      <c r="V45" s="354">
        <f t="shared" si="8"/>
        <v>50</v>
      </c>
      <c r="W45" s="352">
        <v>68</v>
      </c>
      <c r="X45" s="352">
        <v>36</v>
      </c>
      <c r="Y45" s="353">
        <v>0</v>
      </c>
      <c r="Z45" s="352">
        <f t="shared" si="1"/>
        <v>32</v>
      </c>
      <c r="AA45" s="355">
        <f t="shared" si="9"/>
        <v>52.941176470588239</v>
      </c>
    </row>
    <row r="46" spans="2:27" ht="13.5" customHeight="1" x14ac:dyDescent="0.15">
      <c r="B46" s="347" t="s">
        <v>48</v>
      </c>
      <c r="C46" s="353">
        <v>360</v>
      </c>
      <c r="D46" s="352">
        <v>197</v>
      </c>
      <c r="E46" s="353">
        <v>1</v>
      </c>
      <c r="F46" s="352">
        <f t="shared" si="2"/>
        <v>162</v>
      </c>
      <c r="G46" s="354">
        <f t="shared" si="3"/>
        <v>54.722222222222229</v>
      </c>
      <c r="H46" s="352">
        <v>26</v>
      </c>
      <c r="I46" s="352">
        <v>13</v>
      </c>
      <c r="J46" s="353">
        <v>0</v>
      </c>
      <c r="K46" s="352">
        <f t="shared" si="4"/>
        <v>13</v>
      </c>
      <c r="L46" s="354">
        <f t="shared" si="5"/>
        <v>50</v>
      </c>
      <c r="M46" s="352">
        <v>254</v>
      </c>
      <c r="N46" s="352">
        <v>140</v>
      </c>
      <c r="O46" s="353">
        <v>1</v>
      </c>
      <c r="P46" s="352">
        <f t="shared" si="6"/>
        <v>113</v>
      </c>
      <c r="Q46" s="354">
        <f t="shared" si="7"/>
        <v>55.118110236220474</v>
      </c>
      <c r="R46" s="383">
        <v>9</v>
      </c>
      <c r="S46" s="352">
        <v>5</v>
      </c>
      <c r="T46" s="353">
        <v>0</v>
      </c>
      <c r="U46" s="352">
        <f t="shared" si="0"/>
        <v>4</v>
      </c>
      <c r="V46" s="354">
        <f t="shared" si="8"/>
        <v>55.555555555555557</v>
      </c>
      <c r="W46" s="352">
        <v>71</v>
      </c>
      <c r="X46" s="352">
        <v>39</v>
      </c>
      <c r="Y46" s="353">
        <v>0</v>
      </c>
      <c r="Z46" s="352">
        <f t="shared" si="1"/>
        <v>32</v>
      </c>
      <c r="AA46" s="355">
        <f t="shared" si="9"/>
        <v>54.929577464788736</v>
      </c>
    </row>
    <row r="47" spans="2:27" ht="13.5" customHeight="1" x14ac:dyDescent="0.15">
      <c r="B47" s="347" t="s">
        <v>49</v>
      </c>
      <c r="C47" s="353">
        <v>287</v>
      </c>
      <c r="D47" s="352">
        <v>116</v>
      </c>
      <c r="E47" s="353">
        <v>1</v>
      </c>
      <c r="F47" s="352">
        <f t="shared" si="2"/>
        <v>170</v>
      </c>
      <c r="G47" s="354">
        <f t="shared" si="3"/>
        <v>40.418118466898953</v>
      </c>
      <c r="H47" s="352">
        <v>27</v>
      </c>
      <c r="I47" s="352">
        <v>11</v>
      </c>
      <c r="J47" s="353">
        <v>0</v>
      </c>
      <c r="K47" s="352">
        <f t="shared" si="4"/>
        <v>16</v>
      </c>
      <c r="L47" s="354">
        <f t="shared" si="5"/>
        <v>40.74074074074074</v>
      </c>
      <c r="M47" s="352">
        <v>216</v>
      </c>
      <c r="N47" s="352">
        <v>86</v>
      </c>
      <c r="O47" s="353">
        <v>1</v>
      </c>
      <c r="P47" s="352">
        <f t="shared" si="6"/>
        <v>129</v>
      </c>
      <c r="Q47" s="354">
        <f t="shared" si="7"/>
        <v>39.814814814814817</v>
      </c>
      <c r="R47" s="383">
        <v>2</v>
      </c>
      <c r="S47" s="352">
        <v>0</v>
      </c>
      <c r="T47" s="353">
        <v>0</v>
      </c>
      <c r="U47" s="352">
        <f t="shared" si="0"/>
        <v>2</v>
      </c>
      <c r="V47" s="354">
        <f t="shared" si="8"/>
        <v>0</v>
      </c>
      <c r="W47" s="352">
        <v>42</v>
      </c>
      <c r="X47" s="352">
        <v>19</v>
      </c>
      <c r="Y47" s="353">
        <v>0</v>
      </c>
      <c r="Z47" s="352">
        <f t="shared" si="1"/>
        <v>23</v>
      </c>
      <c r="AA47" s="355">
        <f t="shared" si="9"/>
        <v>45.238095238095241</v>
      </c>
    </row>
    <row r="48" spans="2:27" ht="13.5" customHeight="1" x14ac:dyDescent="0.15">
      <c r="B48" s="347" t="s">
        <v>50</v>
      </c>
      <c r="C48" s="353">
        <v>338</v>
      </c>
      <c r="D48" s="352">
        <v>157</v>
      </c>
      <c r="E48" s="353">
        <v>0</v>
      </c>
      <c r="F48" s="352">
        <f t="shared" si="2"/>
        <v>181</v>
      </c>
      <c r="G48" s="354">
        <f t="shared" si="3"/>
        <v>46.449704142011832</v>
      </c>
      <c r="H48" s="352">
        <v>16</v>
      </c>
      <c r="I48" s="352">
        <v>9</v>
      </c>
      <c r="J48" s="353">
        <v>0</v>
      </c>
      <c r="K48" s="352">
        <f t="shared" si="4"/>
        <v>7</v>
      </c>
      <c r="L48" s="354">
        <f t="shared" si="5"/>
        <v>56.25</v>
      </c>
      <c r="M48" s="352">
        <v>299</v>
      </c>
      <c r="N48" s="352">
        <v>132</v>
      </c>
      <c r="O48" s="353">
        <v>0</v>
      </c>
      <c r="P48" s="352">
        <f t="shared" si="6"/>
        <v>167</v>
      </c>
      <c r="Q48" s="354">
        <f t="shared" si="7"/>
        <v>44.147157190635447</v>
      </c>
      <c r="R48" s="383">
        <v>0</v>
      </c>
      <c r="S48" s="352">
        <v>0</v>
      </c>
      <c r="T48" s="353">
        <v>0</v>
      </c>
      <c r="U48" s="352">
        <f t="shared" si="0"/>
        <v>0</v>
      </c>
      <c r="V48" s="354">
        <f t="shared" si="8"/>
        <v>0</v>
      </c>
      <c r="W48" s="352">
        <v>23</v>
      </c>
      <c r="X48" s="352">
        <v>16</v>
      </c>
      <c r="Y48" s="353">
        <v>0</v>
      </c>
      <c r="Z48" s="352">
        <f t="shared" si="1"/>
        <v>7</v>
      </c>
      <c r="AA48" s="355">
        <f t="shared" si="9"/>
        <v>69.565217391304344</v>
      </c>
    </row>
    <row r="49" spans="1:27" ht="13.5" customHeight="1" x14ac:dyDescent="0.15">
      <c r="B49" s="347" t="s">
        <v>51</v>
      </c>
      <c r="C49" s="353">
        <v>263</v>
      </c>
      <c r="D49" s="352">
        <v>121</v>
      </c>
      <c r="E49" s="353">
        <v>1</v>
      </c>
      <c r="F49" s="352">
        <f t="shared" si="2"/>
        <v>141</v>
      </c>
      <c r="G49" s="354">
        <f t="shared" si="3"/>
        <v>46.00760456273764</v>
      </c>
      <c r="H49" s="352">
        <v>31</v>
      </c>
      <c r="I49" s="352">
        <v>16</v>
      </c>
      <c r="J49" s="353">
        <v>1</v>
      </c>
      <c r="K49" s="352">
        <f t="shared" si="4"/>
        <v>14</v>
      </c>
      <c r="L49" s="354">
        <f t="shared" si="5"/>
        <v>51.612903225806448</v>
      </c>
      <c r="M49" s="352">
        <v>179</v>
      </c>
      <c r="N49" s="352">
        <v>80</v>
      </c>
      <c r="O49" s="353">
        <v>0</v>
      </c>
      <c r="P49" s="352">
        <f t="shared" si="6"/>
        <v>99</v>
      </c>
      <c r="Q49" s="354">
        <f t="shared" si="7"/>
        <v>44.692737430167597</v>
      </c>
      <c r="R49" s="383">
        <v>2</v>
      </c>
      <c r="S49" s="352">
        <v>1</v>
      </c>
      <c r="T49" s="353">
        <v>0</v>
      </c>
      <c r="U49" s="352">
        <f t="shared" si="0"/>
        <v>1</v>
      </c>
      <c r="V49" s="354">
        <f t="shared" si="8"/>
        <v>50</v>
      </c>
      <c r="W49" s="352">
        <v>51</v>
      </c>
      <c r="X49" s="352">
        <v>24</v>
      </c>
      <c r="Y49" s="353">
        <v>0</v>
      </c>
      <c r="Z49" s="352">
        <f t="shared" si="1"/>
        <v>27</v>
      </c>
      <c r="AA49" s="355">
        <f t="shared" si="9"/>
        <v>47.058823529411761</v>
      </c>
    </row>
    <row r="50" spans="1:27" ht="13.5" customHeight="1" x14ac:dyDescent="0.15">
      <c r="B50" s="347" t="s">
        <v>444</v>
      </c>
      <c r="C50" s="353">
        <v>324</v>
      </c>
      <c r="D50" s="352">
        <v>104</v>
      </c>
      <c r="E50" s="353">
        <v>2</v>
      </c>
      <c r="F50" s="352">
        <f t="shared" si="2"/>
        <v>218</v>
      </c>
      <c r="G50" s="354">
        <f t="shared" si="3"/>
        <v>32.098765432098766</v>
      </c>
      <c r="H50" s="352">
        <v>11</v>
      </c>
      <c r="I50" s="352">
        <v>4</v>
      </c>
      <c r="J50" s="353">
        <v>0</v>
      </c>
      <c r="K50" s="352">
        <f t="shared" si="4"/>
        <v>7</v>
      </c>
      <c r="L50" s="354">
        <f t="shared" si="5"/>
        <v>36.363636363636367</v>
      </c>
      <c r="M50" s="352">
        <v>264</v>
      </c>
      <c r="N50" s="352">
        <v>82</v>
      </c>
      <c r="O50" s="353">
        <v>2</v>
      </c>
      <c r="P50" s="352">
        <f t="shared" si="6"/>
        <v>180</v>
      </c>
      <c r="Q50" s="354">
        <f t="shared" si="7"/>
        <v>31.060606060606062</v>
      </c>
      <c r="R50" s="383">
        <v>2</v>
      </c>
      <c r="S50" s="352">
        <v>1</v>
      </c>
      <c r="T50" s="353">
        <v>0</v>
      </c>
      <c r="U50" s="352">
        <f t="shared" si="0"/>
        <v>1</v>
      </c>
      <c r="V50" s="354">
        <f t="shared" si="8"/>
        <v>50</v>
      </c>
      <c r="W50" s="352">
        <v>47</v>
      </c>
      <c r="X50" s="352">
        <v>17</v>
      </c>
      <c r="Y50" s="353">
        <v>0</v>
      </c>
      <c r="Z50" s="352">
        <f t="shared" si="1"/>
        <v>30</v>
      </c>
      <c r="AA50" s="355">
        <f t="shared" si="9"/>
        <v>36.170212765957451</v>
      </c>
    </row>
    <row r="51" spans="1:27" ht="13.5" customHeight="1" x14ac:dyDescent="0.15">
      <c r="B51" s="347" t="s">
        <v>0</v>
      </c>
      <c r="C51" s="356" t="s">
        <v>5</v>
      </c>
      <c r="D51" s="357">
        <v>1</v>
      </c>
      <c r="E51" s="356">
        <v>0</v>
      </c>
      <c r="F51" s="358" t="s">
        <v>5</v>
      </c>
      <c r="G51" s="359" t="s">
        <v>484</v>
      </c>
      <c r="H51" s="358" t="s">
        <v>5</v>
      </c>
      <c r="I51" s="358">
        <v>0</v>
      </c>
      <c r="J51" s="356">
        <v>0</v>
      </c>
      <c r="K51" s="358" t="s">
        <v>5</v>
      </c>
      <c r="L51" s="359" t="s">
        <v>484</v>
      </c>
      <c r="M51" s="358" t="s">
        <v>5</v>
      </c>
      <c r="N51" s="358">
        <v>0</v>
      </c>
      <c r="O51" s="356">
        <v>0</v>
      </c>
      <c r="P51" s="358" t="s">
        <v>5</v>
      </c>
      <c r="Q51" s="359" t="s">
        <v>484</v>
      </c>
      <c r="R51" s="384" t="s">
        <v>5</v>
      </c>
      <c r="S51" s="358">
        <v>0</v>
      </c>
      <c r="T51" s="356">
        <v>0</v>
      </c>
      <c r="U51" s="358" t="s">
        <v>5</v>
      </c>
      <c r="V51" s="359" t="s">
        <v>189</v>
      </c>
      <c r="W51" s="358" t="s">
        <v>5</v>
      </c>
      <c r="X51" s="358">
        <v>0</v>
      </c>
      <c r="Y51" s="356">
        <v>0</v>
      </c>
      <c r="Z51" s="358" t="s">
        <v>5</v>
      </c>
      <c r="AA51" s="360" t="s">
        <v>189</v>
      </c>
    </row>
    <row r="52" spans="1:27" ht="17.2" customHeight="1" x14ac:dyDescent="0.15">
      <c r="B52" s="361" t="s">
        <v>1</v>
      </c>
      <c r="C52" s="362">
        <f t="shared" ref="C52:P52" si="10">SUM(C4:C51)</f>
        <v>13043</v>
      </c>
      <c r="D52" s="362">
        <f t="shared" si="10"/>
        <v>5887</v>
      </c>
      <c r="E52" s="363">
        <f t="shared" si="10"/>
        <v>23</v>
      </c>
      <c r="F52" s="362">
        <f t="shared" si="10"/>
        <v>7134</v>
      </c>
      <c r="G52" s="364">
        <f t="shared" si="3"/>
        <v>45.135321628459714</v>
      </c>
      <c r="H52" s="362">
        <f t="shared" si="10"/>
        <v>2842</v>
      </c>
      <c r="I52" s="362">
        <f t="shared" si="10"/>
        <v>1501</v>
      </c>
      <c r="J52" s="363">
        <f t="shared" si="10"/>
        <v>2</v>
      </c>
      <c r="K52" s="362">
        <f t="shared" si="10"/>
        <v>1339</v>
      </c>
      <c r="L52" s="364">
        <f t="shared" si="5"/>
        <v>52.814919071076702</v>
      </c>
      <c r="M52" s="362">
        <f t="shared" si="10"/>
        <v>6019</v>
      </c>
      <c r="N52" s="362">
        <f t="shared" si="10"/>
        <v>2489</v>
      </c>
      <c r="O52" s="362">
        <f t="shared" si="10"/>
        <v>13</v>
      </c>
      <c r="P52" s="362">
        <f t="shared" si="10"/>
        <v>3517</v>
      </c>
      <c r="Q52" s="364">
        <f>N52/M52*100</f>
        <v>41.352384116962945</v>
      </c>
      <c r="R52" s="385">
        <f>SUM(R4:R51)</f>
        <v>289</v>
      </c>
      <c r="S52" s="362">
        <f>SUM(S4:S51)</f>
        <v>130</v>
      </c>
      <c r="T52" s="363">
        <f>SUM(T4:T51)</f>
        <v>0</v>
      </c>
      <c r="U52" s="362">
        <f>SUM(U4:U51)</f>
        <v>159</v>
      </c>
      <c r="V52" s="364">
        <f>S52/R52*100</f>
        <v>44.982698961937714</v>
      </c>
      <c r="W52" s="362">
        <f>SUM(W4:W51)</f>
        <v>3893</v>
      </c>
      <c r="X52" s="362">
        <f>SUM(X4:X51)</f>
        <v>1766</v>
      </c>
      <c r="Y52" s="362">
        <f>SUM(Y4:Y51)</f>
        <v>8</v>
      </c>
      <c r="Z52" s="362">
        <f>SUM(Z4:Z51)</f>
        <v>2119</v>
      </c>
      <c r="AA52" s="365">
        <f t="shared" ref="AA52" si="11">X52/W52*100</f>
        <v>45.363472900077063</v>
      </c>
    </row>
    <row r="53" spans="1:27" s="376" customFormat="1" ht="15" customHeight="1" x14ac:dyDescent="0.15">
      <c r="B53" s="377"/>
      <c r="C53" s="378"/>
      <c r="D53" s="378"/>
      <c r="E53" s="378"/>
      <c r="F53" s="378"/>
      <c r="H53" s="378"/>
      <c r="I53" s="378"/>
      <c r="J53" s="378"/>
      <c r="K53" s="378"/>
      <c r="L53" s="379"/>
      <c r="O53" s="378"/>
      <c r="R53" s="378"/>
      <c r="S53" s="378"/>
      <c r="T53" s="378"/>
      <c r="V53" s="379"/>
    </row>
    <row r="54" spans="1:27" ht="15" customHeight="1" x14ac:dyDescent="0.15">
      <c r="A54" s="1" t="s">
        <v>224</v>
      </c>
      <c r="B54" s="22"/>
      <c r="C54" s="7"/>
      <c r="D54" s="7"/>
      <c r="E54" s="7"/>
      <c r="F54" s="7"/>
      <c r="G54" s="7"/>
      <c r="I54" s="233"/>
      <c r="S54" s="233"/>
    </row>
    <row r="55" spans="1:27" ht="15" customHeight="1" x14ac:dyDescent="0.15">
      <c r="B55" s="32"/>
      <c r="C55" s="78"/>
      <c r="D55" s="83"/>
      <c r="E55" s="91"/>
      <c r="F55" s="88" t="s">
        <v>258</v>
      </c>
      <c r="G55" s="91"/>
      <c r="H55" s="91"/>
      <c r="I55" s="115"/>
      <c r="J55" s="91"/>
      <c r="K55" s="88" t="s">
        <v>259</v>
      </c>
      <c r="L55" s="91"/>
      <c r="M55" s="89"/>
    </row>
    <row r="56" spans="1:27" ht="22.5" customHeight="1" x14ac:dyDescent="0.15">
      <c r="B56" s="34"/>
      <c r="C56" s="79"/>
      <c r="D56" s="102" t="s">
        <v>4</v>
      </c>
      <c r="E56" s="102" t="s">
        <v>254</v>
      </c>
      <c r="F56" s="102" t="s">
        <v>255</v>
      </c>
      <c r="G56" s="102" t="s">
        <v>256</v>
      </c>
      <c r="H56" s="109" t="s">
        <v>257</v>
      </c>
      <c r="I56" s="112" t="s">
        <v>4</v>
      </c>
      <c r="J56" s="102" t="s">
        <v>254</v>
      </c>
      <c r="K56" s="102" t="s">
        <v>255</v>
      </c>
      <c r="L56" s="102" t="s">
        <v>256</v>
      </c>
      <c r="M56" s="102" t="s">
        <v>257</v>
      </c>
    </row>
    <row r="57" spans="1:27" ht="12" customHeight="1" x14ac:dyDescent="0.15">
      <c r="B57" s="35"/>
      <c r="C57" s="80"/>
      <c r="D57" s="37"/>
      <c r="E57" s="37"/>
      <c r="F57" s="37"/>
      <c r="G57" s="37"/>
      <c r="H57" s="70"/>
      <c r="I57" s="116">
        <f>D67</f>
        <v>5887</v>
      </c>
      <c r="J57" s="2">
        <f t="shared" ref="J57:M57" si="12">E67</f>
        <v>1501</v>
      </c>
      <c r="K57" s="2">
        <f t="shared" si="12"/>
        <v>2489</v>
      </c>
      <c r="L57" s="2">
        <f t="shared" si="12"/>
        <v>130</v>
      </c>
      <c r="M57" s="2">
        <f t="shared" si="12"/>
        <v>1766</v>
      </c>
    </row>
    <row r="58" spans="1:27" ht="15" customHeight="1" x14ac:dyDescent="0.15">
      <c r="B58" s="34" t="s">
        <v>218</v>
      </c>
      <c r="C58" s="7"/>
      <c r="D58" s="17">
        <v>260</v>
      </c>
      <c r="E58" s="17">
        <v>179</v>
      </c>
      <c r="F58" s="17">
        <v>17</v>
      </c>
      <c r="G58" s="17">
        <v>3</v>
      </c>
      <c r="H58" s="110">
        <v>61</v>
      </c>
      <c r="I58" s="117">
        <f>D58/I$57*100</f>
        <v>4.4165109563444878</v>
      </c>
      <c r="J58" s="3">
        <f t="shared" ref="J58:M66" si="13">E58/J$57*100</f>
        <v>11.925383077948034</v>
      </c>
      <c r="K58" s="3">
        <f t="shared" si="13"/>
        <v>0.68300522298111688</v>
      </c>
      <c r="L58" s="3">
        <f t="shared" si="13"/>
        <v>2.3076923076923079</v>
      </c>
      <c r="M58" s="3">
        <f t="shared" si="13"/>
        <v>3.4541336353340881</v>
      </c>
    </row>
    <row r="59" spans="1:27" ht="15" customHeight="1" x14ac:dyDescent="0.15">
      <c r="B59" s="34" t="s">
        <v>219</v>
      </c>
      <c r="C59" s="7"/>
      <c r="D59" s="18">
        <v>372</v>
      </c>
      <c r="E59" s="18">
        <v>173</v>
      </c>
      <c r="F59" s="18">
        <v>100</v>
      </c>
      <c r="G59" s="18">
        <v>6</v>
      </c>
      <c r="H59" s="71">
        <v>93</v>
      </c>
      <c r="I59" s="118">
        <f t="shared" ref="I59:I66" si="14">D59/I$57*100</f>
        <v>6.3190079836928827</v>
      </c>
      <c r="J59" s="4">
        <f t="shared" si="13"/>
        <v>11.525649566955364</v>
      </c>
      <c r="K59" s="4">
        <f t="shared" si="13"/>
        <v>4.0176777822418641</v>
      </c>
      <c r="L59" s="4">
        <f t="shared" si="13"/>
        <v>4.6153846153846159</v>
      </c>
      <c r="M59" s="4">
        <f t="shared" si="13"/>
        <v>5.2661381653454136</v>
      </c>
    </row>
    <row r="60" spans="1:27" ht="15" customHeight="1" x14ac:dyDescent="0.15">
      <c r="B60" s="34" t="s">
        <v>220</v>
      </c>
      <c r="C60" s="7"/>
      <c r="D60" s="18">
        <v>360</v>
      </c>
      <c r="E60" s="18">
        <v>159</v>
      </c>
      <c r="F60" s="18">
        <v>97</v>
      </c>
      <c r="G60" s="18">
        <v>10</v>
      </c>
      <c r="H60" s="71">
        <v>94</v>
      </c>
      <c r="I60" s="118">
        <f t="shared" si="14"/>
        <v>6.1151690164769832</v>
      </c>
      <c r="J60" s="4">
        <f t="shared" si="13"/>
        <v>10.592938041305796</v>
      </c>
      <c r="K60" s="4">
        <f t="shared" si="13"/>
        <v>3.8971474487746085</v>
      </c>
      <c r="L60" s="4">
        <f t="shared" si="13"/>
        <v>7.6923076923076925</v>
      </c>
      <c r="M60" s="4">
        <f t="shared" si="13"/>
        <v>5.3227633069082669</v>
      </c>
    </row>
    <row r="61" spans="1:27" ht="15" customHeight="1" x14ac:dyDescent="0.15">
      <c r="B61" s="34" t="s">
        <v>221</v>
      </c>
      <c r="C61" s="7"/>
      <c r="D61" s="18">
        <v>319</v>
      </c>
      <c r="E61" s="18">
        <v>138</v>
      </c>
      <c r="F61" s="18">
        <v>69</v>
      </c>
      <c r="G61" s="18">
        <v>8</v>
      </c>
      <c r="H61" s="71">
        <v>104</v>
      </c>
      <c r="I61" s="118">
        <f t="shared" si="14"/>
        <v>5.4187192118226601</v>
      </c>
      <c r="J61" s="4">
        <f t="shared" si="13"/>
        <v>9.1938707528314456</v>
      </c>
      <c r="K61" s="4">
        <f t="shared" si="13"/>
        <v>2.7721976697468862</v>
      </c>
      <c r="L61" s="4">
        <f t="shared" si="13"/>
        <v>6.1538461538461542</v>
      </c>
      <c r="M61" s="4">
        <f t="shared" si="13"/>
        <v>5.8890147225368059</v>
      </c>
    </row>
    <row r="62" spans="1:27" ht="15" customHeight="1" x14ac:dyDescent="0.15">
      <c r="B62" s="34" t="s">
        <v>222</v>
      </c>
      <c r="C62" s="7"/>
      <c r="D62" s="18">
        <v>562</v>
      </c>
      <c r="E62" s="18">
        <v>157</v>
      </c>
      <c r="F62" s="18">
        <v>185</v>
      </c>
      <c r="G62" s="18">
        <v>8</v>
      </c>
      <c r="H62" s="71">
        <v>212</v>
      </c>
      <c r="I62" s="118">
        <f t="shared" si="14"/>
        <v>9.5464582979446231</v>
      </c>
      <c r="J62" s="4">
        <f t="shared" si="13"/>
        <v>10.459693537641572</v>
      </c>
      <c r="K62" s="4">
        <f t="shared" si="13"/>
        <v>7.4327038971474479</v>
      </c>
      <c r="L62" s="4">
        <f t="shared" si="13"/>
        <v>6.1538461538461542</v>
      </c>
      <c r="M62" s="4">
        <f t="shared" si="13"/>
        <v>12.004530011325027</v>
      </c>
      <c r="O62" s="274"/>
      <c r="P62" s="274"/>
    </row>
    <row r="63" spans="1:27" ht="15" customHeight="1" x14ac:dyDescent="0.15">
      <c r="B63" s="34" t="s">
        <v>223</v>
      </c>
      <c r="C63" s="7"/>
      <c r="D63" s="18">
        <v>657</v>
      </c>
      <c r="E63" s="18">
        <v>179</v>
      </c>
      <c r="F63" s="18">
        <v>215</v>
      </c>
      <c r="G63" s="18">
        <v>17</v>
      </c>
      <c r="H63" s="71">
        <v>246</v>
      </c>
      <c r="I63" s="118">
        <f t="shared" si="14"/>
        <v>11.160183455070493</v>
      </c>
      <c r="J63" s="4">
        <f t="shared" si="13"/>
        <v>11.925383077948034</v>
      </c>
      <c r="K63" s="4">
        <f t="shared" si="13"/>
        <v>8.6380072318200085</v>
      </c>
      <c r="L63" s="4">
        <f t="shared" si="13"/>
        <v>13.076923076923078</v>
      </c>
      <c r="M63" s="4">
        <f t="shared" si="13"/>
        <v>13.929784824462061</v>
      </c>
    </row>
    <row r="64" spans="1:27" ht="15" customHeight="1" x14ac:dyDescent="0.15">
      <c r="B64" s="34" t="s">
        <v>251</v>
      </c>
      <c r="C64" s="7"/>
      <c r="D64" s="18">
        <v>833</v>
      </c>
      <c r="E64" s="18">
        <v>182</v>
      </c>
      <c r="F64" s="18">
        <v>323</v>
      </c>
      <c r="G64" s="18">
        <v>22</v>
      </c>
      <c r="H64" s="71">
        <v>306</v>
      </c>
      <c r="I64" s="118">
        <f t="shared" si="14"/>
        <v>14.149821640903687</v>
      </c>
      <c r="J64" s="4">
        <f t="shared" si="13"/>
        <v>12.125249833444371</v>
      </c>
      <c r="K64" s="4">
        <f t="shared" si="13"/>
        <v>12.977099236641221</v>
      </c>
      <c r="L64" s="4">
        <f t="shared" si="13"/>
        <v>16.923076923076923</v>
      </c>
      <c r="M64" s="4">
        <f t="shared" si="13"/>
        <v>17.327293318233295</v>
      </c>
    </row>
    <row r="65" spans="1:13" ht="15" customHeight="1" x14ac:dyDescent="0.15">
      <c r="B65" s="34" t="s">
        <v>450</v>
      </c>
      <c r="C65" s="7"/>
      <c r="D65" s="18">
        <v>2523</v>
      </c>
      <c r="E65" s="18">
        <v>334</v>
      </c>
      <c r="F65" s="18">
        <v>1483</v>
      </c>
      <c r="G65" s="18">
        <v>56</v>
      </c>
      <c r="H65" s="71">
        <v>650</v>
      </c>
      <c r="I65" s="118">
        <f t="shared" ref="I65" si="15">D65/I$57*100</f>
        <v>42.857142857142854</v>
      </c>
      <c r="J65" s="4">
        <f t="shared" ref="J65" si="16">E65/J$57*100</f>
        <v>22.251832111925381</v>
      </c>
      <c r="K65" s="4">
        <f t="shared" ref="K65" si="17">F65/K$57*100</f>
        <v>59.582161510646849</v>
      </c>
      <c r="L65" s="4">
        <f t="shared" ref="L65" si="18">G65/L$57*100</f>
        <v>43.07692307692308</v>
      </c>
      <c r="M65" s="4">
        <f t="shared" ref="M65" si="19">H65/M$57*100</f>
        <v>36.806342015855037</v>
      </c>
    </row>
    <row r="66" spans="1:13" ht="15" customHeight="1" x14ac:dyDescent="0.15">
      <c r="B66" s="34" t="s">
        <v>451</v>
      </c>
      <c r="C66" s="7"/>
      <c r="D66" s="18">
        <v>1</v>
      </c>
      <c r="E66" s="18">
        <v>0</v>
      </c>
      <c r="F66" s="18">
        <v>0</v>
      </c>
      <c r="G66" s="18">
        <v>0</v>
      </c>
      <c r="H66" s="71">
        <v>0</v>
      </c>
      <c r="I66" s="118">
        <f t="shared" si="14"/>
        <v>1.6986580601324953E-2</v>
      </c>
      <c r="J66" s="4">
        <f t="shared" si="13"/>
        <v>0</v>
      </c>
      <c r="K66" s="4">
        <f t="shared" si="13"/>
        <v>0</v>
      </c>
      <c r="L66" s="4">
        <f t="shared" si="13"/>
        <v>0</v>
      </c>
      <c r="M66" s="4">
        <f t="shared" si="13"/>
        <v>0</v>
      </c>
    </row>
    <row r="67" spans="1:13" ht="15" customHeight="1" x14ac:dyDescent="0.15">
      <c r="B67" s="39" t="s">
        <v>1</v>
      </c>
      <c r="C67" s="29"/>
      <c r="D67" s="40">
        <f>SUM(D58:D66)</f>
        <v>5887</v>
      </c>
      <c r="E67" s="40">
        <f t="shared" ref="E67:M67" si="20">SUM(E58:E66)</f>
        <v>1501</v>
      </c>
      <c r="F67" s="40">
        <f t="shared" si="20"/>
        <v>2489</v>
      </c>
      <c r="G67" s="40">
        <f t="shared" si="20"/>
        <v>130</v>
      </c>
      <c r="H67" s="72">
        <f t="shared" si="20"/>
        <v>1766</v>
      </c>
      <c r="I67" s="119">
        <f t="shared" si="20"/>
        <v>100</v>
      </c>
      <c r="J67" s="6">
        <f t="shared" si="20"/>
        <v>100</v>
      </c>
      <c r="K67" s="6">
        <f t="shared" si="20"/>
        <v>100</v>
      </c>
      <c r="L67" s="6">
        <f t="shared" si="20"/>
        <v>100</v>
      </c>
      <c r="M67" s="6">
        <f t="shared" si="20"/>
        <v>100</v>
      </c>
    </row>
    <row r="68" spans="1:13" ht="15" customHeight="1" x14ac:dyDescent="0.15">
      <c r="F68" s="233"/>
      <c r="H68" s="233"/>
    </row>
    <row r="69" spans="1:13" ht="15" customHeight="1" x14ac:dyDescent="0.15">
      <c r="A69" s="1" t="s">
        <v>225</v>
      </c>
      <c r="B69" s="22"/>
      <c r="C69" s="7"/>
      <c r="D69" s="7"/>
      <c r="E69" s="7"/>
      <c r="G69" s="7"/>
      <c r="I69" s="7"/>
      <c r="J69" s="7"/>
      <c r="L69" s="7"/>
    </row>
    <row r="70" spans="1:13" ht="15" customHeight="1" x14ac:dyDescent="0.15">
      <c r="B70" s="32"/>
      <c r="C70" s="78"/>
      <c r="D70" s="83"/>
      <c r="E70" s="91"/>
      <c r="F70" s="88" t="s">
        <v>258</v>
      </c>
      <c r="G70" s="91"/>
      <c r="H70" s="91"/>
      <c r="I70" s="115"/>
      <c r="J70" s="91"/>
      <c r="K70" s="88" t="s">
        <v>259</v>
      </c>
      <c r="L70" s="91"/>
      <c r="M70" s="89"/>
    </row>
    <row r="71" spans="1:13" ht="22.5" customHeight="1" x14ac:dyDescent="0.15">
      <c r="B71" s="34"/>
      <c r="C71" s="79"/>
      <c r="D71" s="102" t="s">
        <v>4</v>
      </c>
      <c r="E71" s="102" t="s">
        <v>254</v>
      </c>
      <c r="F71" s="102" t="s">
        <v>255</v>
      </c>
      <c r="G71" s="102" t="s">
        <v>256</v>
      </c>
      <c r="H71" s="109" t="s">
        <v>257</v>
      </c>
      <c r="I71" s="112" t="s">
        <v>4</v>
      </c>
      <c r="J71" s="102" t="s">
        <v>254</v>
      </c>
      <c r="K71" s="102" t="s">
        <v>255</v>
      </c>
      <c r="L71" s="102" t="s">
        <v>256</v>
      </c>
      <c r="M71" s="102" t="s">
        <v>257</v>
      </c>
    </row>
    <row r="72" spans="1:13" ht="12" customHeight="1" x14ac:dyDescent="0.15">
      <c r="B72" s="35"/>
      <c r="C72" s="80"/>
      <c r="D72" s="37"/>
      <c r="E72" s="37"/>
      <c r="F72" s="37"/>
      <c r="G72" s="37"/>
      <c r="H72" s="70"/>
      <c r="I72" s="116">
        <f>D79</f>
        <v>5887</v>
      </c>
      <c r="J72" s="2">
        <f>E79</f>
        <v>1501</v>
      </c>
      <c r="K72" s="2">
        <f>F79</f>
        <v>2489</v>
      </c>
      <c r="L72" s="2">
        <f>G79</f>
        <v>130</v>
      </c>
      <c r="M72" s="2">
        <f>H79</f>
        <v>1766</v>
      </c>
    </row>
    <row r="73" spans="1:13" ht="15" customHeight="1" x14ac:dyDescent="0.15">
      <c r="B73" s="34" t="s">
        <v>226</v>
      </c>
      <c r="C73" s="7"/>
      <c r="D73" s="17">
        <v>1600</v>
      </c>
      <c r="E73" s="17">
        <v>641</v>
      </c>
      <c r="F73" s="17">
        <v>438</v>
      </c>
      <c r="G73" s="17">
        <v>26</v>
      </c>
      <c r="H73" s="110">
        <v>495</v>
      </c>
      <c r="I73" s="117">
        <f>D73/I$72*100</f>
        <v>27.178528962119923</v>
      </c>
      <c r="J73" s="3">
        <f t="shared" ref="J73:J78" si="21">E73/J$72*100</f>
        <v>42.704863424383745</v>
      </c>
      <c r="K73" s="3">
        <f t="shared" ref="K73:K78" si="22">F73/K$72*100</f>
        <v>17.597428686219367</v>
      </c>
      <c r="L73" s="3">
        <f t="shared" ref="L73:L78" si="23">G73/L$72*100</f>
        <v>20</v>
      </c>
      <c r="M73" s="3">
        <f t="shared" ref="M73:M78" si="24">H73/M$72*100</f>
        <v>28.029445073612685</v>
      </c>
    </row>
    <row r="74" spans="1:13" ht="15" customHeight="1" x14ac:dyDescent="0.15">
      <c r="B74" s="34" t="s">
        <v>227</v>
      </c>
      <c r="C74" s="7"/>
      <c r="D74" s="18">
        <v>437</v>
      </c>
      <c r="E74" s="18">
        <v>111</v>
      </c>
      <c r="F74" s="18">
        <v>171</v>
      </c>
      <c r="G74" s="18">
        <v>9</v>
      </c>
      <c r="H74" s="71">
        <v>146</v>
      </c>
      <c r="I74" s="118">
        <f t="shared" ref="I74:I78" si="25">D74/I$72*100</f>
        <v>7.4231357227790049</v>
      </c>
      <c r="J74" s="4">
        <f t="shared" si="21"/>
        <v>7.3950699533644233</v>
      </c>
      <c r="K74" s="4">
        <f t="shared" si="22"/>
        <v>6.8702290076335881</v>
      </c>
      <c r="L74" s="4">
        <f t="shared" si="23"/>
        <v>6.9230769230769234</v>
      </c>
      <c r="M74" s="4">
        <f t="shared" si="24"/>
        <v>8.2672706681766712</v>
      </c>
    </row>
    <row r="75" spans="1:13" ht="15" customHeight="1" x14ac:dyDescent="0.15">
      <c r="B75" s="34" t="s">
        <v>228</v>
      </c>
      <c r="C75" s="7"/>
      <c r="D75" s="18">
        <v>1079</v>
      </c>
      <c r="E75" s="18">
        <v>194</v>
      </c>
      <c r="F75" s="18">
        <v>540</v>
      </c>
      <c r="G75" s="18">
        <v>26</v>
      </c>
      <c r="H75" s="71">
        <v>319</v>
      </c>
      <c r="I75" s="118">
        <f t="shared" si="25"/>
        <v>18.328520468829623</v>
      </c>
      <c r="J75" s="4">
        <f t="shared" si="21"/>
        <v>12.924716855429713</v>
      </c>
      <c r="K75" s="4">
        <f t="shared" si="22"/>
        <v>21.695460024106065</v>
      </c>
      <c r="L75" s="4">
        <f t="shared" si="23"/>
        <v>20</v>
      </c>
      <c r="M75" s="4">
        <f t="shared" si="24"/>
        <v>18.063420158550397</v>
      </c>
    </row>
    <row r="76" spans="1:13" ht="15" customHeight="1" x14ac:dyDescent="0.15">
      <c r="B76" s="34" t="s">
        <v>229</v>
      </c>
      <c r="C76" s="7"/>
      <c r="D76" s="18">
        <v>2339</v>
      </c>
      <c r="E76" s="18">
        <v>499</v>
      </c>
      <c r="F76" s="18">
        <v>1087</v>
      </c>
      <c r="G76" s="18">
        <v>54</v>
      </c>
      <c r="H76" s="71">
        <v>699</v>
      </c>
      <c r="I76" s="118">
        <f t="shared" si="25"/>
        <v>39.731612026499064</v>
      </c>
      <c r="J76" s="4">
        <f t="shared" si="21"/>
        <v>33.244503664223849</v>
      </c>
      <c r="K76" s="4">
        <f t="shared" si="22"/>
        <v>43.672157492969063</v>
      </c>
      <c r="L76" s="4">
        <f t="shared" si="23"/>
        <v>41.53846153846154</v>
      </c>
      <c r="M76" s="4">
        <f t="shared" si="24"/>
        <v>39.580973952434881</v>
      </c>
    </row>
    <row r="77" spans="1:13" ht="15" customHeight="1" x14ac:dyDescent="0.15">
      <c r="B77" s="34" t="s">
        <v>452</v>
      </c>
      <c r="C77" s="7"/>
      <c r="D77" s="18">
        <v>431</v>
      </c>
      <c r="E77" s="18">
        <v>56</v>
      </c>
      <c r="F77" s="18">
        <v>253</v>
      </c>
      <c r="G77" s="18">
        <v>15</v>
      </c>
      <c r="H77" s="71">
        <v>107</v>
      </c>
      <c r="I77" s="118">
        <f t="shared" si="25"/>
        <v>7.3212162391710551</v>
      </c>
      <c r="J77" s="4">
        <f t="shared" si="21"/>
        <v>3.7308461025982673</v>
      </c>
      <c r="K77" s="4">
        <f t="shared" si="22"/>
        <v>10.164724789071917</v>
      </c>
      <c r="L77" s="4">
        <f t="shared" si="23"/>
        <v>11.538461538461538</v>
      </c>
      <c r="M77" s="4">
        <f t="shared" si="24"/>
        <v>6.0588901472253678</v>
      </c>
    </row>
    <row r="78" spans="1:13" ht="15" customHeight="1" x14ac:dyDescent="0.15">
      <c r="B78" s="34" t="s">
        <v>445</v>
      </c>
      <c r="C78" s="7"/>
      <c r="D78" s="18">
        <v>1</v>
      </c>
      <c r="E78" s="18">
        <v>0</v>
      </c>
      <c r="F78" s="18">
        <v>0</v>
      </c>
      <c r="G78" s="18">
        <v>0</v>
      </c>
      <c r="H78" s="71">
        <v>0</v>
      </c>
      <c r="I78" s="118">
        <f t="shared" si="25"/>
        <v>1.6986580601324953E-2</v>
      </c>
      <c r="J78" s="4">
        <f t="shared" si="21"/>
        <v>0</v>
      </c>
      <c r="K78" s="4">
        <f t="shared" si="22"/>
        <v>0</v>
      </c>
      <c r="L78" s="4">
        <f t="shared" si="23"/>
        <v>0</v>
      </c>
      <c r="M78" s="4">
        <f t="shared" si="24"/>
        <v>0</v>
      </c>
    </row>
    <row r="79" spans="1:13" ht="15" customHeight="1" x14ac:dyDescent="0.15">
      <c r="B79" s="39" t="s">
        <v>1</v>
      </c>
      <c r="C79" s="29"/>
      <c r="D79" s="40">
        <f>SUM(D73:D78)</f>
        <v>5887</v>
      </c>
      <c r="E79" s="40">
        <f>SUM(E73:E78)</f>
        <v>1501</v>
      </c>
      <c r="F79" s="40">
        <f>SUM(F73:F78)</f>
        <v>2489</v>
      </c>
      <c r="G79" s="40">
        <f>SUM(G73:G78)</f>
        <v>130</v>
      </c>
      <c r="H79" s="72">
        <f>SUM(H73:H78)</f>
        <v>1766</v>
      </c>
      <c r="I79" s="119">
        <f>IF(SUM(I73:I78)&gt;100,"－",SUM(I73:I78))</f>
        <v>99.999999999999986</v>
      </c>
      <c r="J79" s="6">
        <f>IF(SUM(J73:J78)&gt;100,"－",SUM(J73:J78))</f>
        <v>100</v>
      </c>
      <c r="K79" s="6">
        <f>IF(SUM(K73:K78)&gt;100,"－",SUM(K73:K78))</f>
        <v>100</v>
      </c>
      <c r="L79" s="6">
        <f>IF(SUM(L73:L78)&gt;100,"－",SUM(L73:L78))</f>
        <v>99.999999999999986</v>
      </c>
      <c r="M79" s="6">
        <f>IF(SUM(M73:M78)&gt;100,"－",SUM(M73:M78))</f>
        <v>100.00000000000001</v>
      </c>
    </row>
    <row r="81" spans="7:7" ht="15" customHeight="1" x14ac:dyDescent="0.15">
      <c r="G81" s="233"/>
    </row>
  </sheetData>
  <sortState ref="C57:M69">
    <sortCondition ref="F57"/>
  </sortState>
  <phoneticPr fontId="1"/>
  <pageMargins left="0.27559055118110237" right="0.27559055118110237" top="0.47244094488188981" bottom="0.31496062992125984" header="0.23622047244094491" footer="0.27559055118110237"/>
  <pageSetup paperSize="9" scale="75" orientation="landscape" r:id="rId1"/>
  <headerFooter alignWithMargins="0">
    <oddHeader>&amp;C【平成29年度　厚生労働省　老人保健事業推進費等補助金事業】
高齢者向け住まいに関するアンケート調査&amp;R&amp;A</oddHeader>
    <oddFooter>&amp;R&amp;P/&amp;N</oddFooter>
  </headerFooter>
  <rowBreaks count="1" manualBreakCount="1">
    <brk id="53" max="27" man="1"/>
  </rowBreaks>
  <ignoredErrors>
    <ignoredError sqref="V52 Q52 L52 G5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1"/>
  <sheetViews>
    <sheetView showGridLines="0" view="pageBreakPreview" zoomScaleNormal="100" zoomScaleSheetLayoutView="100" workbookViewId="0">
      <selection activeCell="B1" sqref="B1"/>
    </sheetView>
  </sheetViews>
  <sheetFormatPr defaultColWidth="9.125" defaultRowHeight="15" customHeight="1" x14ac:dyDescent="0.15"/>
  <cols>
    <col min="1" max="1" width="0.875" style="1" customWidth="1"/>
    <col min="2" max="2" width="8.375" style="1" customWidth="1"/>
    <col min="3" max="3" width="23.5" style="7" customWidth="1"/>
    <col min="4" max="8" width="8.625" style="7" customWidth="1"/>
    <col min="9" max="15" width="8.625" style="1" customWidth="1"/>
    <col min="16" max="16" width="9.125" style="1"/>
    <col min="17" max="17" width="17" style="1" bestFit="1" customWidth="1"/>
    <col min="18" max="16384" width="9.125" style="1"/>
  </cols>
  <sheetData>
    <row r="1" spans="1:15" ht="15" customHeight="1" x14ac:dyDescent="0.15">
      <c r="A1" s="58" t="s">
        <v>260</v>
      </c>
      <c r="C1" s="1"/>
      <c r="D1" s="1"/>
      <c r="E1" s="1"/>
      <c r="F1" s="1"/>
      <c r="G1" s="1"/>
      <c r="H1" s="1"/>
    </row>
    <row r="2" spans="1:15" ht="15" customHeight="1" x14ac:dyDescent="0.15">
      <c r="A2" s="1" t="s">
        <v>466</v>
      </c>
      <c r="C2" s="1"/>
      <c r="D2" s="1"/>
      <c r="E2" s="1"/>
      <c r="F2" s="1"/>
      <c r="G2" s="1"/>
      <c r="H2" s="1"/>
    </row>
    <row r="3" spans="1:15" ht="15" customHeight="1" x14ac:dyDescent="0.15">
      <c r="B3" s="59"/>
      <c r="C3" s="61"/>
      <c r="D3" s="264" t="s">
        <v>4</v>
      </c>
      <c r="E3" s="265"/>
      <c r="F3" s="265"/>
      <c r="G3" s="265"/>
      <c r="H3" s="278" t="s">
        <v>254</v>
      </c>
      <c r="I3" s="265"/>
      <c r="J3" s="265"/>
      <c r="K3" s="265"/>
      <c r="L3" s="278" t="s">
        <v>255</v>
      </c>
      <c r="M3" s="265"/>
      <c r="N3" s="265"/>
      <c r="O3" s="263"/>
    </row>
    <row r="4" spans="1:15" s="45" customFormat="1" ht="15" customHeight="1" x14ac:dyDescent="0.15">
      <c r="B4" s="74"/>
      <c r="C4" s="46"/>
      <c r="D4" s="268" t="s">
        <v>4</v>
      </c>
      <c r="E4" s="269" t="s">
        <v>447</v>
      </c>
      <c r="F4" s="269" t="s">
        <v>467</v>
      </c>
      <c r="G4" s="269" t="s">
        <v>468</v>
      </c>
      <c r="H4" s="280" t="s">
        <v>4</v>
      </c>
      <c r="I4" s="269" t="s">
        <v>447</v>
      </c>
      <c r="J4" s="269" t="s">
        <v>467</v>
      </c>
      <c r="K4" s="269" t="s">
        <v>468</v>
      </c>
      <c r="L4" s="280" t="s">
        <v>4</v>
      </c>
      <c r="M4" s="269" t="s">
        <v>447</v>
      </c>
      <c r="N4" s="269" t="s">
        <v>467</v>
      </c>
      <c r="O4" s="275" t="s">
        <v>468</v>
      </c>
    </row>
    <row r="5" spans="1:15" ht="15" customHeight="1" x14ac:dyDescent="0.15">
      <c r="B5" s="250" t="s">
        <v>2</v>
      </c>
      <c r="C5" s="251" t="s">
        <v>262</v>
      </c>
      <c r="D5" s="17">
        <v>8061</v>
      </c>
      <c r="E5" s="17">
        <v>3727</v>
      </c>
      <c r="F5" s="17">
        <v>13</v>
      </c>
      <c r="G5" s="110">
        <f>D5-F5-E5</f>
        <v>4321</v>
      </c>
      <c r="H5" s="113">
        <v>2134</v>
      </c>
      <c r="I5" s="17">
        <v>1202</v>
      </c>
      <c r="J5" s="17">
        <v>2</v>
      </c>
      <c r="K5" s="110">
        <f>H5-J5-I5</f>
        <v>930</v>
      </c>
      <c r="L5" s="113">
        <v>3440</v>
      </c>
      <c r="M5" s="17">
        <v>1400</v>
      </c>
      <c r="N5" s="17">
        <v>7</v>
      </c>
      <c r="O5" s="17">
        <f>L5-N5-M5</f>
        <v>2033</v>
      </c>
    </row>
    <row r="6" spans="1:15" ht="15" customHeight="1" x14ac:dyDescent="0.15">
      <c r="B6" s="212"/>
      <c r="C6" s="252" t="s">
        <v>263</v>
      </c>
      <c r="D6" s="18">
        <v>2100</v>
      </c>
      <c r="E6" s="18">
        <v>830</v>
      </c>
      <c r="F6" s="18">
        <v>6</v>
      </c>
      <c r="G6" s="71">
        <f t="shared" ref="G6:G11" si="0">D6-F6-E6</f>
        <v>1264</v>
      </c>
      <c r="H6" s="114">
        <v>280</v>
      </c>
      <c r="I6" s="18">
        <v>112</v>
      </c>
      <c r="J6" s="18">
        <v>0</v>
      </c>
      <c r="K6" s="71">
        <f t="shared" ref="K6:K11" si="1">H6-J6-I6</f>
        <v>168</v>
      </c>
      <c r="L6" s="114">
        <v>1372</v>
      </c>
      <c r="M6" s="18">
        <v>541</v>
      </c>
      <c r="N6" s="18">
        <v>4</v>
      </c>
      <c r="O6" s="18">
        <f t="shared" ref="O6:O11" si="2">L6-N6-M6</f>
        <v>827</v>
      </c>
    </row>
    <row r="7" spans="1:15" ht="15" customHeight="1" x14ac:dyDescent="0.15">
      <c r="B7" s="212"/>
      <c r="C7" s="252" t="s">
        <v>264</v>
      </c>
      <c r="D7" s="18">
        <v>851</v>
      </c>
      <c r="E7" s="18">
        <v>416</v>
      </c>
      <c r="F7" s="18">
        <v>0</v>
      </c>
      <c r="G7" s="71">
        <f t="shared" si="0"/>
        <v>435</v>
      </c>
      <c r="H7" s="114">
        <v>195</v>
      </c>
      <c r="I7" s="18">
        <v>84</v>
      </c>
      <c r="J7" s="18">
        <v>0</v>
      </c>
      <c r="K7" s="71">
        <f t="shared" si="1"/>
        <v>111</v>
      </c>
      <c r="L7" s="114">
        <v>291</v>
      </c>
      <c r="M7" s="18">
        <v>144</v>
      </c>
      <c r="N7" s="18">
        <v>0</v>
      </c>
      <c r="O7" s="18">
        <f t="shared" si="2"/>
        <v>147</v>
      </c>
    </row>
    <row r="8" spans="1:15" ht="15" customHeight="1" x14ac:dyDescent="0.15">
      <c r="B8" s="212"/>
      <c r="C8" s="252" t="s">
        <v>265</v>
      </c>
      <c r="D8" s="18">
        <v>1186</v>
      </c>
      <c r="E8" s="18">
        <v>562</v>
      </c>
      <c r="F8" s="18">
        <v>2</v>
      </c>
      <c r="G8" s="71">
        <f t="shared" si="0"/>
        <v>622</v>
      </c>
      <c r="H8" s="114">
        <v>158</v>
      </c>
      <c r="I8" s="18">
        <v>70</v>
      </c>
      <c r="J8" s="18">
        <v>0</v>
      </c>
      <c r="K8" s="71">
        <f t="shared" si="1"/>
        <v>88</v>
      </c>
      <c r="L8" s="114">
        <v>440</v>
      </c>
      <c r="M8" s="18">
        <v>201</v>
      </c>
      <c r="N8" s="18">
        <v>1</v>
      </c>
      <c r="O8" s="18">
        <f t="shared" si="2"/>
        <v>238</v>
      </c>
    </row>
    <row r="9" spans="1:15" ht="15" customHeight="1" x14ac:dyDescent="0.15">
      <c r="B9" s="212"/>
      <c r="C9" s="252" t="s">
        <v>266</v>
      </c>
      <c r="D9" s="18">
        <v>74</v>
      </c>
      <c r="E9" s="18">
        <v>37</v>
      </c>
      <c r="F9" s="18">
        <v>0</v>
      </c>
      <c r="G9" s="71">
        <f t="shared" si="0"/>
        <v>37</v>
      </c>
      <c r="H9" s="114">
        <v>19</v>
      </c>
      <c r="I9" s="18">
        <v>10</v>
      </c>
      <c r="J9" s="18">
        <v>0</v>
      </c>
      <c r="K9" s="71">
        <f t="shared" si="1"/>
        <v>9</v>
      </c>
      <c r="L9" s="114">
        <v>27</v>
      </c>
      <c r="M9" s="18">
        <v>10</v>
      </c>
      <c r="N9" s="18">
        <v>0</v>
      </c>
      <c r="O9" s="18">
        <f t="shared" si="2"/>
        <v>17</v>
      </c>
    </row>
    <row r="10" spans="1:15" ht="15" customHeight="1" x14ac:dyDescent="0.15">
      <c r="B10" s="212"/>
      <c r="C10" s="252" t="s">
        <v>267</v>
      </c>
      <c r="D10" s="18">
        <v>358</v>
      </c>
      <c r="E10" s="18">
        <v>144</v>
      </c>
      <c r="F10" s="18">
        <v>1</v>
      </c>
      <c r="G10" s="71">
        <f t="shared" si="0"/>
        <v>213</v>
      </c>
      <c r="H10" s="114">
        <v>13</v>
      </c>
      <c r="I10" s="18">
        <v>5</v>
      </c>
      <c r="J10" s="18">
        <v>0</v>
      </c>
      <c r="K10" s="71">
        <f t="shared" si="1"/>
        <v>8</v>
      </c>
      <c r="L10" s="114">
        <v>205</v>
      </c>
      <c r="M10" s="18">
        <v>93</v>
      </c>
      <c r="N10" s="18">
        <v>0</v>
      </c>
      <c r="O10" s="18">
        <f t="shared" si="2"/>
        <v>112</v>
      </c>
    </row>
    <row r="11" spans="1:15" ht="15" customHeight="1" x14ac:dyDescent="0.15">
      <c r="B11" s="65"/>
      <c r="C11" s="253" t="s">
        <v>52</v>
      </c>
      <c r="D11" s="19">
        <v>413</v>
      </c>
      <c r="E11" s="18">
        <v>171</v>
      </c>
      <c r="F11" s="19">
        <v>1</v>
      </c>
      <c r="G11" s="76">
        <f t="shared" si="0"/>
        <v>241</v>
      </c>
      <c r="H11" s="281">
        <v>43</v>
      </c>
      <c r="I11" s="18">
        <v>18</v>
      </c>
      <c r="J11" s="19">
        <v>0</v>
      </c>
      <c r="K11" s="76">
        <f t="shared" si="1"/>
        <v>25</v>
      </c>
      <c r="L11" s="281">
        <v>244</v>
      </c>
      <c r="M11" s="18">
        <v>100</v>
      </c>
      <c r="N11" s="19">
        <v>1</v>
      </c>
      <c r="O11" s="19">
        <f t="shared" si="2"/>
        <v>143</v>
      </c>
    </row>
    <row r="12" spans="1:15" ht="15" customHeight="1" x14ac:dyDescent="0.15">
      <c r="B12" s="250" t="s">
        <v>3</v>
      </c>
      <c r="C12" s="251" t="s">
        <v>262</v>
      </c>
      <c r="D12" s="3">
        <f>SUM(E12:G12)</f>
        <v>100</v>
      </c>
      <c r="E12" s="3">
        <f>E5/D5*100</f>
        <v>46.234958441880657</v>
      </c>
      <c r="F12" s="3">
        <f>F5/D5*100</f>
        <v>0.1612703138568416</v>
      </c>
      <c r="G12" s="273">
        <f>G5/D5*100</f>
        <v>53.603771244262497</v>
      </c>
      <c r="H12" s="117">
        <f>SUM(I12:K12)</f>
        <v>100</v>
      </c>
      <c r="I12" s="3">
        <f>I5/H5*100</f>
        <v>56.326148078725403</v>
      </c>
      <c r="J12" s="3">
        <f>J5/H5*100</f>
        <v>9.3720712277413312E-2</v>
      </c>
      <c r="K12" s="273">
        <f>K5/H5*100</f>
        <v>43.580131208997187</v>
      </c>
      <c r="L12" s="117">
        <f>SUM(M12:O12)</f>
        <v>100</v>
      </c>
      <c r="M12" s="3">
        <f>M5/L5*100</f>
        <v>40.697674418604649</v>
      </c>
      <c r="N12" s="3">
        <f>N5/L5*100</f>
        <v>0.20348837209302326</v>
      </c>
      <c r="O12" s="3">
        <f t="shared" ref="O12:O18" si="3">O5/L5*100</f>
        <v>59.098837209302324</v>
      </c>
    </row>
    <row r="13" spans="1:15" ht="15" customHeight="1" x14ac:dyDescent="0.15">
      <c r="B13" s="212"/>
      <c r="C13" s="252" t="s">
        <v>263</v>
      </c>
      <c r="D13" s="4">
        <f t="shared" ref="D13:D18" si="4">SUM(E13:G13)</f>
        <v>100</v>
      </c>
      <c r="E13" s="4">
        <f t="shared" ref="E13:E18" si="5">E6/D6*100</f>
        <v>39.523809523809526</v>
      </c>
      <c r="F13" s="4">
        <f t="shared" ref="F13:F18" si="6">F6/D6*100</f>
        <v>0.2857142857142857</v>
      </c>
      <c r="G13" s="211">
        <f t="shared" ref="G13:G18" si="7">G6/D6*100</f>
        <v>60.190476190476197</v>
      </c>
      <c r="H13" s="118">
        <f t="shared" ref="H13:H18" si="8">SUM(I13:K13)</f>
        <v>100</v>
      </c>
      <c r="I13" s="4">
        <f t="shared" ref="I13:I18" si="9">I6/H6*100</f>
        <v>40</v>
      </c>
      <c r="J13" s="4">
        <f t="shared" ref="J13:J18" si="10">J6/H6*100</f>
        <v>0</v>
      </c>
      <c r="K13" s="211">
        <f t="shared" ref="K13:K18" si="11">K6/H6*100</f>
        <v>60</v>
      </c>
      <c r="L13" s="118">
        <f t="shared" ref="L13:L18" si="12">SUM(M13:O13)</f>
        <v>100</v>
      </c>
      <c r="M13" s="4">
        <f t="shared" ref="M13:M18" si="13">M6/L6*100</f>
        <v>39.431486880466473</v>
      </c>
      <c r="N13" s="4">
        <f t="shared" ref="N13:N18" si="14">N6/L6*100</f>
        <v>0.29154518950437319</v>
      </c>
      <c r="O13" s="4">
        <f t="shared" si="3"/>
        <v>60.276967930029159</v>
      </c>
    </row>
    <row r="14" spans="1:15" ht="15" customHeight="1" x14ac:dyDescent="0.15">
      <c r="B14" s="212"/>
      <c r="C14" s="252" t="s">
        <v>264</v>
      </c>
      <c r="D14" s="4">
        <f t="shared" si="4"/>
        <v>100</v>
      </c>
      <c r="E14" s="4">
        <f t="shared" si="5"/>
        <v>48.883666274970622</v>
      </c>
      <c r="F14" s="4">
        <f t="shared" si="6"/>
        <v>0</v>
      </c>
      <c r="G14" s="211">
        <f t="shared" si="7"/>
        <v>51.116333725029371</v>
      </c>
      <c r="H14" s="118">
        <f t="shared" si="8"/>
        <v>100</v>
      </c>
      <c r="I14" s="4">
        <f t="shared" si="9"/>
        <v>43.07692307692308</v>
      </c>
      <c r="J14" s="4">
        <f t="shared" si="10"/>
        <v>0</v>
      </c>
      <c r="K14" s="211">
        <f t="shared" si="11"/>
        <v>56.92307692307692</v>
      </c>
      <c r="L14" s="118">
        <f t="shared" si="12"/>
        <v>100</v>
      </c>
      <c r="M14" s="4">
        <f t="shared" si="13"/>
        <v>49.484536082474229</v>
      </c>
      <c r="N14" s="4">
        <f t="shared" si="14"/>
        <v>0</v>
      </c>
      <c r="O14" s="4">
        <f t="shared" si="3"/>
        <v>50.515463917525771</v>
      </c>
    </row>
    <row r="15" spans="1:15" ht="15" customHeight="1" x14ac:dyDescent="0.15">
      <c r="B15" s="212"/>
      <c r="C15" s="252" t="s">
        <v>265</v>
      </c>
      <c r="D15" s="4">
        <f t="shared" si="4"/>
        <v>100</v>
      </c>
      <c r="E15" s="4">
        <f t="shared" si="5"/>
        <v>47.386172006745362</v>
      </c>
      <c r="F15" s="4">
        <f t="shared" si="6"/>
        <v>0.16863406408094433</v>
      </c>
      <c r="G15" s="211">
        <f t="shared" si="7"/>
        <v>52.445193929173698</v>
      </c>
      <c r="H15" s="118">
        <f t="shared" si="8"/>
        <v>100</v>
      </c>
      <c r="I15" s="4">
        <f t="shared" si="9"/>
        <v>44.303797468354425</v>
      </c>
      <c r="J15" s="4">
        <f t="shared" si="10"/>
        <v>0</v>
      </c>
      <c r="K15" s="211">
        <f t="shared" si="11"/>
        <v>55.696202531645568</v>
      </c>
      <c r="L15" s="118">
        <f t="shared" si="12"/>
        <v>100</v>
      </c>
      <c r="M15" s="4">
        <f t="shared" si="13"/>
        <v>45.681818181818187</v>
      </c>
      <c r="N15" s="4">
        <f t="shared" si="14"/>
        <v>0.22727272727272727</v>
      </c>
      <c r="O15" s="4">
        <f t="shared" si="3"/>
        <v>54.090909090909086</v>
      </c>
    </row>
    <row r="16" spans="1:15" ht="15" customHeight="1" x14ac:dyDescent="0.15">
      <c r="B16" s="212"/>
      <c r="C16" s="252" t="s">
        <v>266</v>
      </c>
      <c r="D16" s="4">
        <f t="shared" si="4"/>
        <v>100</v>
      </c>
      <c r="E16" s="4">
        <f t="shared" si="5"/>
        <v>50</v>
      </c>
      <c r="F16" s="4">
        <f t="shared" si="6"/>
        <v>0</v>
      </c>
      <c r="G16" s="211">
        <f t="shared" si="7"/>
        <v>50</v>
      </c>
      <c r="H16" s="118">
        <f t="shared" si="8"/>
        <v>100</v>
      </c>
      <c r="I16" s="4">
        <f t="shared" si="9"/>
        <v>52.631578947368418</v>
      </c>
      <c r="J16" s="4">
        <f t="shared" si="10"/>
        <v>0</v>
      </c>
      <c r="K16" s="211">
        <f t="shared" si="11"/>
        <v>47.368421052631575</v>
      </c>
      <c r="L16" s="118">
        <f t="shared" si="12"/>
        <v>100</v>
      </c>
      <c r="M16" s="4">
        <f t="shared" si="13"/>
        <v>37.037037037037038</v>
      </c>
      <c r="N16" s="4">
        <f t="shared" si="14"/>
        <v>0</v>
      </c>
      <c r="O16" s="4">
        <f t="shared" si="3"/>
        <v>62.962962962962962</v>
      </c>
    </row>
    <row r="17" spans="2:15" ht="15" customHeight="1" x14ac:dyDescent="0.15">
      <c r="B17" s="212"/>
      <c r="C17" s="252" t="s">
        <v>267</v>
      </c>
      <c r="D17" s="4">
        <f t="shared" si="4"/>
        <v>100</v>
      </c>
      <c r="E17" s="4">
        <f t="shared" si="5"/>
        <v>40.22346368715084</v>
      </c>
      <c r="F17" s="4">
        <f t="shared" si="6"/>
        <v>0.27932960893854747</v>
      </c>
      <c r="G17" s="211">
        <f t="shared" si="7"/>
        <v>59.497206703910607</v>
      </c>
      <c r="H17" s="118">
        <f t="shared" si="8"/>
        <v>100</v>
      </c>
      <c r="I17" s="4">
        <f t="shared" si="9"/>
        <v>38.461538461538467</v>
      </c>
      <c r="J17" s="4">
        <f t="shared" si="10"/>
        <v>0</v>
      </c>
      <c r="K17" s="211">
        <f t="shared" si="11"/>
        <v>61.53846153846154</v>
      </c>
      <c r="L17" s="118">
        <f t="shared" si="12"/>
        <v>100</v>
      </c>
      <c r="M17" s="4">
        <f t="shared" si="13"/>
        <v>45.365853658536587</v>
      </c>
      <c r="N17" s="4">
        <f t="shared" si="14"/>
        <v>0</v>
      </c>
      <c r="O17" s="4">
        <f t="shared" si="3"/>
        <v>54.634146341463421</v>
      </c>
    </row>
    <row r="18" spans="2:15" ht="15" customHeight="1" x14ac:dyDescent="0.15">
      <c r="B18" s="65"/>
      <c r="C18" s="253" t="s">
        <v>52</v>
      </c>
      <c r="D18" s="5">
        <f t="shared" si="4"/>
        <v>100</v>
      </c>
      <c r="E18" s="5">
        <f t="shared" si="5"/>
        <v>41.404358353510894</v>
      </c>
      <c r="F18" s="5">
        <f t="shared" si="6"/>
        <v>0.24213075060532688</v>
      </c>
      <c r="G18" s="276">
        <f t="shared" si="7"/>
        <v>58.353510895883772</v>
      </c>
      <c r="H18" s="129">
        <f t="shared" si="8"/>
        <v>100</v>
      </c>
      <c r="I18" s="5">
        <f t="shared" si="9"/>
        <v>41.860465116279073</v>
      </c>
      <c r="J18" s="5">
        <f t="shared" si="10"/>
        <v>0</v>
      </c>
      <c r="K18" s="276">
        <f t="shared" si="11"/>
        <v>58.139534883720934</v>
      </c>
      <c r="L18" s="129">
        <f t="shared" si="12"/>
        <v>100</v>
      </c>
      <c r="M18" s="5">
        <f t="shared" si="13"/>
        <v>40.983606557377051</v>
      </c>
      <c r="N18" s="5">
        <f t="shared" si="14"/>
        <v>0.4098360655737705</v>
      </c>
      <c r="O18" s="5">
        <f t="shared" si="3"/>
        <v>58.606557377049185</v>
      </c>
    </row>
    <row r="19" spans="2:15" ht="12" customHeight="1" x14ac:dyDescent="0.15">
      <c r="B19" s="66"/>
      <c r="C19" s="46"/>
      <c r="D19" s="286"/>
      <c r="E19" s="286"/>
      <c r="F19" s="286"/>
      <c r="G19" s="286"/>
      <c r="H19" s="286"/>
      <c r="I19" s="286"/>
      <c r="J19" s="286"/>
      <c r="K19" s="286"/>
      <c r="L19" s="286"/>
      <c r="M19" s="286"/>
      <c r="N19" s="286"/>
      <c r="O19" s="286"/>
    </row>
    <row r="20" spans="2:15" ht="15" customHeight="1" x14ac:dyDescent="0.15">
      <c r="B20" s="59"/>
      <c r="C20" s="61"/>
      <c r="D20" s="264" t="s">
        <v>256</v>
      </c>
      <c r="E20" s="265"/>
      <c r="F20" s="265"/>
      <c r="G20" s="265"/>
      <c r="H20" s="278" t="s">
        <v>257</v>
      </c>
      <c r="I20" s="265"/>
      <c r="J20" s="265"/>
      <c r="K20" s="263"/>
      <c r="M20" s="56"/>
    </row>
    <row r="21" spans="2:15" ht="15" customHeight="1" x14ac:dyDescent="0.15">
      <c r="B21" s="74"/>
      <c r="C21" s="46"/>
      <c r="D21" s="268" t="s">
        <v>4</v>
      </c>
      <c r="E21" s="269" t="s">
        <v>447</v>
      </c>
      <c r="F21" s="269" t="s">
        <v>467</v>
      </c>
      <c r="G21" s="269" t="s">
        <v>468</v>
      </c>
      <c r="H21" s="280" t="s">
        <v>4</v>
      </c>
      <c r="I21" s="269" t="s">
        <v>447</v>
      </c>
      <c r="J21" s="269" t="s">
        <v>467</v>
      </c>
      <c r="K21" s="268" t="s">
        <v>468</v>
      </c>
      <c r="L21" s="45"/>
      <c r="M21" s="56"/>
    </row>
    <row r="22" spans="2:15" ht="15" customHeight="1" x14ac:dyDescent="0.15">
      <c r="B22" s="250" t="s">
        <v>2</v>
      </c>
      <c r="C22" s="251" t="s">
        <v>262</v>
      </c>
      <c r="D22" s="17">
        <v>173</v>
      </c>
      <c r="E22" s="17">
        <v>72</v>
      </c>
      <c r="F22" s="17">
        <v>0</v>
      </c>
      <c r="G22" s="110">
        <f>D22-F22-E22</f>
        <v>101</v>
      </c>
      <c r="H22" s="113">
        <v>2314</v>
      </c>
      <c r="I22" s="17">
        <v>1052</v>
      </c>
      <c r="J22" s="17">
        <v>4</v>
      </c>
      <c r="K22" s="17">
        <f>H22-J22-I22</f>
        <v>1258</v>
      </c>
      <c r="M22" s="56"/>
    </row>
    <row r="23" spans="2:15" ht="15" customHeight="1" x14ac:dyDescent="0.15">
      <c r="B23" s="212"/>
      <c r="C23" s="252" t="s">
        <v>263</v>
      </c>
      <c r="D23" s="18">
        <v>14</v>
      </c>
      <c r="E23" s="18">
        <v>6</v>
      </c>
      <c r="F23" s="18">
        <v>0</v>
      </c>
      <c r="G23" s="71">
        <f t="shared" ref="G23:G28" si="15">D23-F23-E23</f>
        <v>8</v>
      </c>
      <c r="H23" s="114">
        <v>434</v>
      </c>
      <c r="I23" s="71">
        <v>171</v>
      </c>
      <c r="J23" s="18">
        <v>2</v>
      </c>
      <c r="K23" s="18">
        <f t="shared" ref="K23:K28" si="16">H23-J23-I23</f>
        <v>261</v>
      </c>
      <c r="M23" s="56"/>
    </row>
    <row r="24" spans="2:15" ht="15" customHeight="1" x14ac:dyDescent="0.15">
      <c r="B24" s="212"/>
      <c r="C24" s="252" t="s">
        <v>264</v>
      </c>
      <c r="D24" s="18">
        <v>36</v>
      </c>
      <c r="E24" s="18">
        <v>14</v>
      </c>
      <c r="F24" s="18">
        <v>0</v>
      </c>
      <c r="G24" s="71">
        <f t="shared" si="15"/>
        <v>22</v>
      </c>
      <c r="H24" s="114">
        <v>329</v>
      </c>
      <c r="I24" s="71">
        <v>174</v>
      </c>
      <c r="J24" s="18">
        <v>0</v>
      </c>
      <c r="K24" s="18">
        <f t="shared" si="16"/>
        <v>155</v>
      </c>
      <c r="M24" s="56"/>
    </row>
    <row r="25" spans="2:15" ht="15" customHeight="1" x14ac:dyDescent="0.15">
      <c r="B25" s="212"/>
      <c r="C25" s="252" t="s">
        <v>265</v>
      </c>
      <c r="D25" s="18">
        <v>57</v>
      </c>
      <c r="E25" s="18">
        <v>31</v>
      </c>
      <c r="F25" s="18">
        <v>0</v>
      </c>
      <c r="G25" s="71">
        <f t="shared" si="15"/>
        <v>26</v>
      </c>
      <c r="H25" s="114">
        <v>531</v>
      </c>
      <c r="I25" s="71">
        <v>260</v>
      </c>
      <c r="J25" s="18">
        <v>1</v>
      </c>
      <c r="K25" s="18">
        <f t="shared" si="16"/>
        <v>270</v>
      </c>
      <c r="M25" s="56"/>
    </row>
    <row r="26" spans="2:15" ht="15" customHeight="1" x14ac:dyDescent="0.15">
      <c r="B26" s="212"/>
      <c r="C26" s="252" t="s">
        <v>266</v>
      </c>
      <c r="D26" s="18">
        <v>1</v>
      </c>
      <c r="E26" s="18">
        <v>1</v>
      </c>
      <c r="F26" s="18">
        <v>0</v>
      </c>
      <c r="G26" s="71">
        <f t="shared" si="15"/>
        <v>0</v>
      </c>
      <c r="H26" s="114">
        <v>27</v>
      </c>
      <c r="I26" s="71">
        <v>16</v>
      </c>
      <c r="J26" s="18">
        <v>0</v>
      </c>
      <c r="K26" s="18">
        <f t="shared" si="16"/>
        <v>11</v>
      </c>
      <c r="M26" s="56"/>
    </row>
    <row r="27" spans="2:15" ht="15" customHeight="1" x14ac:dyDescent="0.15">
      <c r="B27" s="212"/>
      <c r="C27" s="252" t="s">
        <v>267</v>
      </c>
      <c r="D27" s="18">
        <v>6</v>
      </c>
      <c r="E27" s="18">
        <v>5</v>
      </c>
      <c r="F27" s="18">
        <v>0</v>
      </c>
      <c r="G27" s="71">
        <f t="shared" si="15"/>
        <v>1</v>
      </c>
      <c r="H27" s="114">
        <v>134</v>
      </c>
      <c r="I27" s="71">
        <v>41</v>
      </c>
      <c r="J27" s="18">
        <v>1</v>
      </c>
      <c r="K27" s="18">
        <f t="shared" si="16"/>
        <v>92</v>
      </c>
      <c r="M27" s="56"/>
    </row>
    <row r="28" spans="2:15" ht="15" customHeight="1" x14ac:dyDescent="0.15">
      <c r="B28" s="65"/>
      <c r="C28" s="253" t="s">
        <v>52</v>
      </c>
      <c r="D28" s="19">
        <v>2</v>
      </c>
      <c r="E28" s="18">
        <v>1</v>
      </c>
      <c r="F28" s="19">
        <v>0</v>
      </c>
      <c r="G28" s="76">
        <f t="shared" si="15"/>
        <v>1</v>
      </c>
      <c r="H28" s="281">
        <v>124</v>
      </c>
      <c r="I28" s="19">
        <v>52</v>
      </c>
      <c r="J28" s="19">
        <v>0</v>
      </c>
      <c r="K28" s="19">
        <f t="shared" si="16"/>
        <v>72</v>
      </c>
      <c r="M28" s="56"/>
    </row>
    <row r="29" spans="2:15" ht="15" customHeight="1" x14ac:dyDescent="0.15">
      <c r="B29" s="250" t="s">
        <v>3</v>
      </c>
      <c r="C29" s="251" t="s">
        <v>262</v>
      </c>
      <c r="D29" s="3">
        <f>SUM(E29:G29)</f>
        <v>100</v>
      </c>
      <c r="E29" s="3">
        <f t="shared" ref="E29:E35" si="17">E22/D22*100</f>
        <v>41.618497109826592</v>
      </c>
      <c r="F29" s="3">
        <f t="shared" ref="F29:F35" si="18">F22/D22*100</f>
        <v>0</v>
      </c>
      <c r="G29" s="273">
        <f t="shared" ref="G29:G35" si="19">G22/D22*100</f>
        <v>58.381502890173408</v>
      </c>
      <c r="H29" s="117">
        <f>SUM(I29:K29)</f>
        <v>100</v>
      </c>
      <c r="I29" s="3">
        <f t="shared" ref="I29:I35" si="20">I22/H22*100</f>
        <v>45.462402765773554</v>
      </c>
      <c r="J29" s="3">
        <f t="shared" ref="J29:J35" si="21">J22/H22*100</f>
        <v>0.17286084701815038</v>
      </c>
      <c r="K29" s="3">
        <f t="shared" ref="K29:K35" si="22">K22/H22*100</f>
        <v>54.364736387208303</v>
      </c>
      <c r="M29" s="56"/>
    </row>
    <row r="30" spans="2:15" ht="15" customHeight="1" x14ac:dyDescent="0.15">
      <c r="B30" s="212"/>
      <c r="C30" s="252" t="s">
        <v>263</v>
      </c>
      <c r="D30" s="4">
        <f t="shared" ref="D30:D35" si="23">SUM(E30:G30)</f>
        <v>100</v>
      </c>
      <c r="E30" s="4">
        <f t="shared" si="17"/>
        <v>42.857142857142854</v>
      </c>
      <c r="F30" s="4">
        <f t="shared" si="18"/>
        <v>0</v>
      </c>
      <c r="G30" s="211">
        <f t="shared" si="19"/>
        <v>57.142857142857139</v>
      </c>
      <c r="H30" s="118">
        <f t="shared" ref="H30:H35" si="24">SUM(I30:K30)</f>
        <v>100</v>
      </c>
      <c r="I30" s="4">
        <f t="shared" si="20"/>
        <v>39.400921658986178</v>
      </c>
      <c r="J30" s="4">
        <f t="shared" si="21"/>
        <v>0.46082949308755761</v>
      </c>
      <c r="K30" s="4">
        <f t="shared" si="22"/>
        <v>60.13824884792627</v>
      </c>
      <c r="M30" s="56"/>
    </row>
    <row r="31" spans="2:15" ht="15" customHeight="1" x14ac:dyDescent="0.15">
      <c r="B31" s="212"/>
      <c r="C31" s="252" t="s">
        <v>264</v>
      </c>
      <c r="D31" s="4">
        <f t="shared" si="23"/>
        <v>100</v>
      </c>
      <c r="E31" s="4">
        <f t="shared" si="17"/>
        <v>38.888888888888893</v>
      </c>
      <c r="F31" s="4">
        <f t="shared" si="18"/>
        <v>0</v>
      </c>
      <c r="G31" s="211">
        <f t="shared" si="19"/>
        <v>61.111111111111114</v>
      </c>
      <c r="H31" s="118">
        <f t="shared" si="24"/>
        <v>100</v>
      </c>
      <c r="I31" s="4">
        <f t="shared" si="20"/>
        <v>52.887537993920972</v>
      </c>
      <c r="J31" s="4">
        <f t="shared" si="21"/>
        <v>0</v>
      </c>
      <c r="K31" s="4">
        <f t="shared" si="22"/>
        <v>47.112462006079028</v>
      </c>
      <c r="M31" s="56"/>
    </row>
    <row r="32" spans="2:15" ht="15" customHeight="1" x14ac:dyDescent="0.15">
      <c r="B32" s="212"/>
      <c r="C32" s="252" t="s">
        <v>265</v>
      </c>
      <c r="D32" s="4">
        <f t="shared" si="23"/>
        <v>100</v>
      </c>
      <c r="E32" s="4">
        <f t="shared" si="17"/>
        <v>54.385964912280706</v>
      </c>
      <c r="F32" s="4">
        <f t="shared" si="18"/>
        <v>0</v>
      </c>
      <c r="G32" s="211">
        <f t="shared" si="19"/>
        <v>45.614035087719294</v>
      </c>
      <c r="H32" s="118">
        <f t="shared" si="24"/>
        <v>100</v>
      </c>
      <c r="I32" s="4">
        <f t="shared" si="20"/>
        <v>48.964218455743882</v>
      </c>
      <c r="J32" s="4">
        <f t="shared" si="21"/>
        <v>0.18832391713747645</v>
      </c>
      <c r="K32" s="4">
        <f t="shared" si="22"/>
        <v>50.847457627118644</v>
      </c>
      <c r="M32" s="56"/>
    </row>
    <row r="33" spans="1:14" ht="15" customHeight="1" x14ac:dyDescent="0.15">
      <c r="B33" s="212"/>
      <c r="C33" s="252" t="s">
        <v>266</v>
      </c>
      <c r="D33" s="4">
        <f t="shared" si="23"/>
        <v>100</v>
      </c>
      <c r="E33" s="4">
        <f t="shared" si="17"/>
        <v>100</v>
      </c>
      <c r="F33" s="4">
        <f t="shared" si="18"/>
        <v>0</v>
      </c>
      <c r="G33" s="211">
        <f t="shared" si="19"/>
        <v>0</v>
      </c>
      <c r="H33" s="118">
        <f t="shared" si="24"/>
        <v>100</v>
      </c>
      <c r="I33" s="4">
        <f t="shared" si="20"/>
        <v>59.259259259259252</v>
      </c>
      <c r="J33" s="4">
        <f t="shared" si="21"/>
        <v>0</v>
      </c>
      <c r="K33" s="4">
        <f t="shared" si="22"/>
        <v>40.74074074074074</v>
      </c>
      <c r="M33" s="56"/>
    </row>
    <row r="34" spans="1:14" ht="15" customHeight="1" x14ac:dyDescent="0.15">
      <c r="B34" s="212"/>
      <c r="C34" s="252" t="s">
        <v>267</v>
      </c>
      <c r="D34" s="4">
        <f t="shared" si="23"/>
        <v>100</v>
      </c>
      <c r="E34" s="4">
        <f t="shared" si="17"/>
        <v>83.333333333333343</v>
      </c>
      <c r="F34" s="4">
        <f t="shared" si="18"/>
        <v>0</v>
      </c>
      <c r="G34" s="211">
        <f t="shared" si="19"/>
        <v>16.666666666666664</v>
      </c>
      <c r="H34" s="118">
        <f t="shared" si="24"/>
        <v>100</v>
      </c>
      <c r="I34" s="4">
        <f t="shared" si="20"/>
        <v>30.597014925373134</v>
      </c>
      <c r="J34" s="4">
        <f t="shared" si="21"/>
        <v>0.74626865671641784</v>
      </c>
      <c r="K34" s="4">
        <f t="shared" si="22"/>
        <v>68.656716417910445</v>
      </c>
      <c r="M34" s="56"/>
    </row>
    <row r="35" spans="1:14" ht="15" customHeight="1" x14ac:dyDescent="0.15">
      <c r="B35" s="65"/>
      <c r="C35" s="253" t="s">
        <v>52</v>
      </c>
      <c r="D35" s="5">
        <f t="shared" si="23"/>
        <v>100</v>
      </c>
      <c r="E35" s="5">
        <f t="shared" si="17"/>
        <v>50</v>
      </c>
      <c r="F35" s="5">
        <f t="shared" si="18"/>
        <v>0</v>
      </c>
      <c r="G35" s="276">
        <f t="shared" si="19"/>
        <v>50</v>
      </c>
      <c r="H35" s="129">
        <f t="shared" si="24"/>
        <v>100</v>
      </c>
      <c r="I35" s="5">
        <f t="shared" si="20"/>
        <v>41.935483870967744</v>
      </c>
      <c r="J35" s="5">
        <f t="shared" si="21"/>
        <v>0</v>
      </c>
      <c r="K35" s="5">
        <f t="shared" si="22"/>
        <v>58.064516129032263</v>
      </c>
      <c r="M35" s="56"/>
    </row>
    <row r="36" spans="1:14" ht="13.5" customHeight="1" x14ac:dyDescent="0.15">
      <c r="B36" s="66"/>
      <c r="C36" s="46"/>
      <c r="D36" s="286"/>
      <c r="E36" s="286"/>
      <c r="F36" s="286"/>
      <c r="G36" s="286"/>
      <c r="H36" s="286"/>
      <c r="I36" s="286"/>
      <c r="J36" s="286"/>
      <c r="K36" s="286"/>
      <c r="M36" s="56"/>
    </row>
    <row r="37" spans="1:14" ht="15" customHeight="1" x14ac:dyDescent="0.15">
      <c r="A37" s="1" t="s">
        <v>261</v>
      </c>
      <c r="C37" s="1"/>
      <c r="E37" s="233"/>
      <c r="F37" s="1"/>
      <c r="G37" s="1"/>
      <c r="H37" s="233"/>
      <c r="K37" s="233"/>
      <c r="L37" s="233"/>
      <c r="M37" s="233"/>
      <c r="N37" s="233"/>
    </row>
    <row r="38" spans="1:14" ht="13.5" customHeight="1" x14ac:dyDescent="0.15">
      <c r="B38" s="68"/>
      <c r="C38" s="33"/>
      <c r="D38" s="33"/>
      <c r="E38" s="83"/>
      <c r="F38" s="91"/>
      <c r="G38" s="88" t="s">
        <v>258</v>
      </c>
      <c r="H38" s="91"/>
      <c r="I38" s="91"/>
      <c r="J38" s="115"/>
      <c r="K38" s="91"/>
      <c r="L38" s="88" t="s">
        <v>259</v>
      </c>
      <c r="M38" s="91"/>
      <c r="N38" s="89"/>
    </row>
    <row r="39" spans="1:14" ht="20" x14ac:dyDescent="0.15">
      <c r="B39" s="81"/>
      <c r="E39" s="102" t="s">
        <v>4</v>
      </c>
      <c r="F39" s="102" t="s">
        <v>254</v>
      </c>
      <c r="G39" s="102" t="s">
        <v>255</v>
      </c>
      <c r="H39" s="102" t="s">
        <v>256</v>
      </c>
      <c r="I39" s="109" t="s">
        <v>257</v>
      </c>
      <c r="J39" s="112" t="s">
        <v>4</v>
      </c>
      <c r="K39" s="102" t="s">
        <v>254</v>
      </c>
      <c r="L39" s="102" t="s">
        <v>255</v>
      </c>
      <c r="M39" s="102" t="s">
        <v>256</v>
      </c>
      <c r="N39" s="102" t="s">
        <v>257</v>
      </c>
    </row>
    <row r="40" spans="1:14" ht="12" customHeight="1" x14ac:dyDescent="0.15">
      <c r="B40" s="69"/>
      <c r="C40" s="36"/>
      <c r="D40" s="36"/>
      <c r="E40" s="37"/>
      <c r="F40" s="37"/>
      <c r="G40" s="37"/>
      <c r="H40" s="37"/>
      <c r="I40" s="70"/>
      <c r="J40" s="116">
        <f>E$48</f>
        <v>5887</v>
      </c>
      <c r="K40" s="2">
        <f t="shared" ref="K40:N40" si="25">F$48</f>
        <v>1501</v>
      </c>
      <c r="L40" s="2">
        <f t="shared" si="25"/>
        <v>2489</v>
      </c>
      <c r="M40" s="2">
        <f t="shared" si="25"/>
        <v>130</v>
      </c>
      <c r="N40" s="2">
        <f t="shared" si="25"/>
        <v>1766</v>
      </c>
    </row>
    <row r="41" spans="1:14" ht="15" customHeight="1" x14ac:dyDescent="0.15">
      <c r="B41" s="34" t="s">
        <v>262</v>
      </c>
      <c r="E41" s="17">
        <v>3727</v>
      </c>
      <c r="F41" s="17">
        <v>1202</v>
      </c>
      <c r="G41" s="17">
        <v>1400</v>
      </c>
      <c r="H41" s="17">
        <v>72</v>
      </c>
      <c r="I41" s="110">
        <v>1052</v>
      </c>
      <c r="J41" s="117">
        <f>E41/J$40*100</f>
        <v>63.308985901138101</v>
      </c>
      <c r="K41" s="3">
        <f t="shared" ref="K41:K47" si="26">F41/K$40*100</f>
        <v>80.079946702198541</v>
      </c>
      <c r="L41" s="3">
        <f t="shared" ref="L41:L47" si="27">G41/L$40*100</f>
        <v>56.247488951386103</v>
      </c>
      <c r="M41" s="3">
        <f t="shared" ref="M41:M47" si="28">H41/M$40*100</f>
        <v>55.384615384615387</v>
      </c>
      <c r="N41" s="3">
        <f t="shared" ref="N41:N47" si="29">I41/N$40*100</f>
        <v>59.569648924122312</v>
      </c>
    </row>
    <row r="42" spans="1:14" ht="15" customHeight="1" x14ac:dyDescent="0.15">
      <c r="B42" s="34" t="s">
        <v>263</v>
      </c>
      <c r="E42" s="18">
        <v>830</v>
      </c>
      <c r="F42" s="18">
        <v>112</v>
      </c>
      <c r="G42" s="18">
        <v>541</v>
      </c>
      <c r="H42" s="18">
        <v>6</v>
      </c>
      <c r="I42" s="71">
        <v>171</v>
      </c>
      <c r="J42" s="118">
        <f t="shared" ref="J42:J47" si="30">E42/J$40*100</f>
        <v>14.09886189909971</v>
      </c>
      <c r="K42" s="24">
        <f t="shared" si="26"/>
        <v>7.4616922051965346</v>
      </c>
      <c r="L42" s="24">
        <f t="shared" si="27"/>
        <v>21.735636801928486</v>
      </c>
      <c r="M42" s="24">
        <f t="shared" si="28"/>
        <v>4.6153846153846159</v>
      </c>
      <c r="N42" s="24">
        <f t="shared" si="29"/>
        <v>9.6828992072480169</v>
      </c>
    </row>
    <row r="43" spans="1:14" ht="15" customHeight="1" x14ac:dyDescent="0.15">
      <c r="B43" s="34" t="s">
        <v>264</v>
      </c>
      <c r="E43" s="18">
        <v>416</v>
      </c>
      <c r="F43" s="18">
        <v>84</v>
      </c>
      <c r="G43" s="18">
        <v>144</v>
      </c>
      <c r="H43" s="18">
        <v>14</v>
      </c>
      <c r="I43" s="71">
        <v>174</v>
      </c>
      <c r="J43" s="118">
        <f t="shared" si="30"/>
        <v>7.0664175301511811</v>
      </c>
      <c r="K43" s="24">
        <f t="shared" si="26"/>
        <v>5.5962691538974019</v>
      </c>
      <c r="L43" s="24">
        <f t="shared" si="27"/>
        <v>5.7854560064282845</v>
      </c>
      <c r="M43" s="24">
        <f t="shared" si="28"/>
        <v>10.76923076923077</v>
      </c>
      <c r="N43" s="24">
        <f t="shared" si="29"/>
        <v>9.8527746319365797</v>
      </c>
    </row>
    <row r="44" spans="1:14" ht="15" customHeight="1" x14ac:dyDescent="0.15">
      <c r="B44" s="34" t="s">
        <v>265</v>
      </c>
      <c r="E44" s="18">
        <v>562</v>
      </c>
      <c r="F44" s="18">
        <v>70</v>
      </c>
      <c r="G44" s="18">
        <v>201</v>
      </c>
      <c r="H44" s="18">
        <v>31</v>
      </c>
      <c r="I44" s="71">
        <v>260</v>
      </c>
      <c r="J44" s="118">
        <f t="shared" si="30"/>
        <v>9.5464582979446231</v>
      </c>
      <c r="K44" s="24">
        <f t="shared" si="26"/>
        <v>4.6635576282478342</v>
      </c>
      <c r="L44" s="24">
        <f t="shared" si="27"/>
        <v>8.0755323423061469</v>
      </c>
      <c r="M44" s="24">
        <f t="shared" si="28"/>
        <v>23.846153846153847</v>
      </c>
      <c r="N44" s="24">
        <f t="shared" si="29"/>
        <v>14.722536806342015</v>
      </c>
    </row>
    <row r="45" spans="1:14" ht="15" customHeight="1" x14ac:dyDescent="0.15">
      <c r="B45" s="34" t="s">
        <v>266</v>
      </c>
      <c r="E45" s="18">
        <v>37</v>
      </c>
      <c r="F45" s="18">
        <v>10</v>
      </c>
      <c r="G45" s="18">
        <v>10</v>
      </c>
      <c r="H45" s="18">
        <v>1</v>
      </c>
      <c r="I45" s="71">
        <v>16</v>
      </c>
      <c r="J45" s="118">
        <f t="shared" si="30"/>
        <v>0.6285034822490233</v>
      </c>
      <c r="K45" s="24">
        <f t="shared" si="26"/>
        <v>0.66622251832111923</v>
      </c>
      <c r="L45" s="24">
        <f t="shared" si="27"/>
        <v>0.40176777822418641</v>
      </c>
      <c r="M45" s="24">
        <f t="shared" si="28"/>
        <v>0.76923076923076927</v>
      </c>
      <c r="N45" s="24">
        <f t="shared" si="29"/>
        <v>0.90600226500566261</v>
      </c>
    </row>
    <row r="46" spans="1:14" ht="15" customHeight="1" x14ac:dyDescent="0.15">
      <c r="B46" s="34" t="s">
        <v>267</v>
      </c>
      <c r="E46" s="18">
        <v>144</v>
      </c>
      <c r="F46" s="18">
        <v>5</v>
      </c>
      <c r="G46" s="18">
        <v>93</v>
      </c>
      <c r="H46" s="18">
        <v>5</v>
      </c>
      <c r="I46" s="71">
        <v>41</v>
      </c>
      <c r="J46" s="118">
        <f t="shared" si="30"/>
        <v>2.4460676065907934</v>
      </c>
      <c r="K46" s="24">
        <f t="shared" si="26"/>
        <v>0.33311125916055961</v>
      </c>
      <c r="L46" s="24">
        <f t="shared" si="27"/>
        <v>3.7364403374849338</v>
      </c>
      <c r="M46" s="24">
        <f t="shared" si="28"/>
        <v>3.8461538461538463</v>
      </c>
      <c r="N46" s="24">
        <f t="shared" si="29"/>
        <v>2.3216308040770102</v>
      </c>
    </row>
    <row r="47" spans="1:14" ht="15" customHeight="1" x14ac:dyDescent="0.15">
      <c r="B47" s="34" t="s">
        <v>52</v>
      </c>
      <c r="E47" s="18">
        <v>171</v>
      </c>
      <c r="F47" s="18">
        <v>18</v>
      </c>
      <c r="G47" s="18">
        <v>100</v>
      </c>
      <c r="H47" s="18">
        <v>1</v>
      </c>
      <c r="I47" s="71">
        <v>52</v>
      </c>
      <c r="J47" s="118">
        <f t="shared" si="30"/>
        <v>2.9047052828265674</v>
      </c>
      <c r="K47" s="24">
        <f t="shared" si="26"/>
        <v>1.1992005329780147</v>
      </c>
      <c r="L47" s="24">
        <f t="shared" si="27"/>
        <v>4.0176777822418641</v>
      </c>
      <c r="M47" s="24">
        <f t="shared" si="28"/>
        <v>0.76923076923076927</v>
      </c>
      <c r="N47" s="24">
        <f t="shared" si="29"/>
        <v>2.944507361268403</v>
      </c>
    </row>
    <row r="48" spans="1:14" ht="15" customHeight="1" x14ac:dyDescent="0.15">
      <c r="B48" s="39" t="s">
        <v>1</v>
      </c>
      <c r="C48" s="28"/>
      <c r="D48" s="28"/>
      <c r="E48" s="40">
        <f t="shared" ref="E48:N48" si="31">SUM(E41:E47)</f>
        <v>5887</v>
      </c>
      <c r="F48" s="40">
        <f t="shared" si="31"/>
        <v>1501</v>
      </c>
      <c r="G48" s="40">
        <f t="shared" si="31"/>
        <v>2489</v>
      </c>
      <c r="H48" s="40">
        <f t="shared" si="31"/>
        <v>130</v>
      </c>
      <c r="I48" s="72">
        <f t="shared" si="31"/>
        <v>1766</v>
      </c>
      <c r="J48" s="119">
        <f t="shared" si="31"/>
        <v>100.00000000000001</v>
      </c>
      <c r="K48" s="6">
        <f t="shared" si="31"/>
        <v>100</v>
      </c>
      <c r="L48" s="6">
        <f t="shared" si="31"/>
        <v>100.00000000000001</v>
      </c>
      <c r="M48" s="6">
        <f t="shared" si="31"/>
        <v>100</v>
      </c>
      <c r="N48" s="6">
        <f t="shared" si="31"/>
        <v>100.00000000000001</v>
      </c>
    </row>
    <row r="49" spans="1:14" ht="13.5" customHeight="1" x14ac:dyDescent="0.15">
      <c r="B49" s="22"/>
      <c r="C49" s="1"/>
      <c r="E49" s="1"/>
      <c r="F49" s="1"/>
      <c r="G49" s="1"/>
      <c r="H49" s="1"/>
    </row>
    <row r="50" spans="1:14" ht="15" customHeight="1" x14ac:dyDescent="0.15">
      <c r="A50" s="1" t="s">
        <v>268</v>
      </c>
      <c r="B50" s="22"/>
      <c r="C50" s="1"/>
      <c r="E50" s="1"/>
      <c r="F50" s="1"/>
      <c r="G50" s="1"/>
      <c r="H50" s="1"/>
    </row>
    <row r="51" spans="1:14" ht="13.5" customHeight="1" x14ac:dyDescent="0.15">
      <c r="B51" s="32"/>
      <c r="C51" s="33"/>
      <c r="D51" s="33"/>
      <c r="E51" s="83"/>
      <c r="F51" s="91"/>
      <c r="G51" s="88" t="s">
        <v>258</v>
      </c>
      <c r="H51" s="91"/>
      <c r="I51" s="91"/>
      <c r="J51" s="115"/>
      <c r="K51" s="91"/>
      <c r="L51" s="88" t="s">
        <v>259</v>
      </c>
      <c r="M51" s="91"/>
      <c r="N51" s="89"/>
    </row>
    <row r="52" spans="1:14" ht="22.5" customHeight="1" x14ac:dyDescent="0.15">
      <c r="B52" s="34"/>
      <c r="E52" s="102" t="s">
        <v>4</v>
      </c>
      <c r="F52" s="102" t="s">
        <v>254</v>
      </c>
      <c r="G52" s="102" t="s">
        <v>255</v>
      </c>
      <c r="H52" s="102" t="s">
        <v>256</v>
      </c>
      <c r="I52" s="109" t="s">
        <v>257</v>
      </c>
      <c r="J52" s="112" t="s">
        <v>4</v>
      </c>
      <c r="K52" s="102" t="s">
        <v>254</v>
      </c>
      <c r="L52" s="102" t="s">
        <v>255</v>
      </c>
      <c r="M52" s="102" t="s">
        <v>256</v>
      </c>
      <c r="N52" s="102" t="s">
        <v>257</v>
      </c>
    </row>
    <row r="53" spans="1:14" ht="12" customHeight="1" x14ac:dyDescent="0.15">
      <c r="B53" s="35"/>
      <c r="C53" s="36"/>
      <c r="D53" s="36"/>
      <c r="E53" s="37"/>
      <c r="F53" s="37"/>
      <c r="G53" s="37"/>
      <c r="H53" s="37"/>
      <c r="I53" s="70"/>
      <c r="J53" s="116">
        <f>E$48</f>
        <v>5887</v>
      </c>
      <c r="K53" s="2">
        <f t="shared" ref="K53" si="32">F$48</f>
        <v>1501</v>
      </c>
      <c r="L53" s="2">
        <f t="shared" ref="L53" si="33">G$48</f>
        <v>2489</v>
      </c>
      <c r="M53" s="2">
        <f t="shared" ref="M53" si="34">H$48</f>
        <v>130</v>
      </c>
      <c r="N53" s="2">
        <f t="shared" ref="N53" si="35">I$48</f>
        <v>1766</v>
      </c>
    </row>
    <row r="54" spans="1:14" ht="15" customHeight="1" x14ac:dyDescent="0.15">
      <c r="B54" s="34" t="s">
        <v>269</v>
      </c>
      <c r="E54" s="17">
        <v>3737</v>
      </c>
      <c r="F54" s="17">
        <v>1133</v>
      </c>
      <c r="G54" s="17">
        <v>1564</v>
      </c>
      <c r="H54" s="17">
        <v>67</v>
      </c>
      <c r="I54" s="110">
        <v>973</v>
      </c>
      <c r="J54" s="117">
        <f t="shared" ref="J54:J59" si="36">E54/J$40*100</f>
        <v>63.47885170715135</v>
      </c>
      <c r="K54" s="3">
        <f t="shared" ref="K54:K59" si="37">F54/K$40*100</f>
        <v>75.483011325782812</v>
      </c>
      <c r="L54" s="3">
        <f t="shared" ref="L54:L59" si="38">G54/L$40*100</f>
        <v>62.83648051426276</v>
      </c>
      <c r="M54" s="3">
        <f t="shared" ref="M54:M59" si="39">H54/M$40*100</f>
        <v>51.538461538461533</v>
      </c>
      <c r="N54" s="3">
        <f t="shared" ref="N54:N59" si="40">I54/N$40*100</f>
        <v>55.096262740656854</v>
      </c>
    </row>
    <row r="55" spans="1:14" ht="15" customHeight="1" x14ac:dyDescent="0.15">
      <c r="B55" s="34" t="s">
        <v>270</v>
      </c>
      <c r="E55" s="18">
        <v>401</v>
      </c>
      <c r="F55" s="18">
        <v>61</v>
      </c>
      <c r="G55" s="18">
        <v>179</v>
      </c>
      <c r="H55" s="18">
        <v>8</v>
      </c>
      <c r="I55" s="71">
        <v>153</v>
      </c>
      <c r="J55" s="118">
        <f t="shared" si="36"/>
        <v>6.8116188211313062</v>
      </c>
      <c r="K55" s="4">
        <f t="shared" si="37"/>
        <v>4.0639573617588276</v>
      </c>
      <c r="L55" s="4">
        <f t="shared" si="38"/>
        <v>7.1916432302129367</v>
      </c>
      <c r="M55" s="4">
        <f t="shared" si="39"/>
        <v>6.1538461538461542</v>
      </c>
      <c r="N55" s="4">
        <f t="shared" si="40"/>
        <v>8.6636466591166474</v>
      </c>
    </row>
    <row r="56" spans="1:14" ht="15" customHeight="1" x14ac:dyDescent="0.15">
      <c r="B56" s="34" t="s">
        <v>271</v>
      </c>
      <c r="E56" s="18">
        <v>809</v>
      </c>
      <c r="F56" s="18">
        <v>130</v>
      </c>
      <c r="G56" s="18">
        <v>300</v>
      </c>
      <c r="H56" s="18">
        <v>34</v>
      </c>
      <c r="I56" s="71">
        <v>345</v>
      </c>
      <c r="J56" s="118">
        <f t="shared" si="36"/>
        <v>13.742143706471888</v>
      </c>
      <c r="K56" s="4">
        <f t="shared" si="37"/>
        <v>8.6608927381745495</v>
      </c>
      <c r="L56" s="4">
        <f t="shared" si="38"/>
        <v>12.053033346725593</v>
      </c>
      <c r="M56" s="4">
        <f t="shared" si="39"/>
        <v>26.153846153846157</v>
      </c>
      <c r="N56" s="4">
        <f t="shared" si="40"/>
        <v>19.535673839184597</v>
      </c>
    </row>
    <row r="57" spans="1:14" ht="15" customHeight="1" x14ac:dyDescent="0.15">
      <c r="B57" s="34" t="s">
        <v>272</v>
      </c>
      <c r="E57" s="18">
        <v>362</v>
      </c>
      <c r="F57" s="18">
        <v>67</v>
      </c>
      <c r="G57" s="18">
        <v>167</v>
      </c>
      <c r="H57" s="18">
        <v>9</v>
      </c>
      <c r="I57" s="71">
        <v>119</v>
      </c>
      <c r="J57" s="118">
        <f t="shared" si="36"/>
        <v>6.1491421776796331</v>
      </c>
      <c r="K57" s="4">
        <f t="shared" si="37"/>
        <v>4.4636908727514992</v>
      </c>
      <c r="L57" s="4">
        <f t="shared" si="38"/>
        <v>6.7095218963439134</v>
      </c>
      <c r="M57" s="4">
        <f t="shared" si="39"/>
        <v>6.9230769230769234</v>
      </c>
      <c r="N57" s="4">
        <f t="shared" si="40"/>
        <v>6.7383918459796144</v>
      </c>
    </row>
    <row r="58" spans="1:14" ht="15" customHeight="1" x14ac:dyDescent="0.15">
      <c r="B58" s="34" t="s">
        <v>52</v>
      </c>
      <c r="E58" s="18">
        <v>432</v>
      </c>
      <c r="F58" s="18">
        <v>93</v>
      </c>
      <c r="G58" s="18">
        <v>195</v>
      </c>
      <c r="H58" s="18">
        <v>8</v>
      </c>
      <c r="I58" s="71">
        <v>136</v>
      </c>
      <c r="J58" s="118">
        <f t="shared" si="36"/>
        <v>7.3382028197723796</v>
      </c>
      <c r="K58" s="4">
        <f t="shared" si="37"/>
        <v>6.1958694203864093</v>
      </c>
      <c r="L58" s="4">
        <f t="shared" si="38"/>
        <v>7.8344716753716348</v>
      </c>
      <c r="M58" s="4">
        <f t="shared" si="39"/>
        <v>6.1538461538461542</v>
      </c>
      <c r="N58" s="4">
        <f t="shared" si="40"/>
        <v>7.7010192525481314</v>
      </c>
    </row>
    <row r="59" spans="1:14" ht="15" customHeight="1" x14ac:dyDescent="0.15">
      <c r="B59" s="35" t="s">
        <v>0</v>
      </c>
      <c r="C59" s="36"/>
      <c r="D59" s="36"/>
      <c r="E59" s="19">
        <v>146</v>
      </c>
      <c r="F59" s="19">
        <v>17</v>
      </c>
      <c r="G59" s="19">
        <v>84</v>
      </c>
      <c r="H59" s="19">
        <v>4</v>
      </c>
      <c r="I59" s="76">
        <v>40</v>
      </c>
      <c r="J59" s="129">
        <f t="shared" si="36"/>
        <v>2.4800407677934433</v>
      </c>
      <c r="K59" s="26">
        <f t="shared" si="37"/>
        <v>1.1325782811459029</v>
      </c>
      <c r="L59" s="26">
        <f t="shared" si="38"/>
        <v>3.374849337083166</v>
      </c>
      <c r="M59" s="26">
        <f t="shared" si="39"/>
        <v>3.0769230769230771</v>
      </c>
      <c r="N59" s="26">
        <f t="shared" si="40"/>
        <v>2.2650056625141564</v>
      </c>
    </row>
    <row r="60" spans="1:14" ht="15" customHeight="1" x14ac:dyDescent="0.15">
      <c r="B60" s="39" t="s">
        <v>1</v>
      </c>
      <c r="C60" s="28"/>
      <c r="D60" s="28"/>
      <c r="E60" s="40">
        <f>SUM(E54:E59)</f>
        <v>5887</v>
      </c>
      <c r="F60" s="40">
        <f t="shared" ref="F60:N60" si="41">SUM(F54:F59)</f>
        <v>1501</v>
      </c>
      <c r="G60" s="40">
        <f t="shared" si="41"/>
        <v>2489</v>
      </c>
      <c r="H60" s="40">
        <f t="shared" si="41"/>
        <v>130</v>
      </c>
      <c r="I60" s="72">
        <f t="shared" si="41"/>
        <v>1766</v>
      </c>
      <c r="J60" s="119">
        <f t="shared" si="41"/>
        <v>100</v>
      </c>
      <c r="K60" s="6">
        <f t="shared" si="41"/>
        <v>100</v>
      </c>
      <c r="L60" s="6">
        <f t="shared" si="41"/>
        <v>100</v>
      </c>
      <c r="M60" s="6">
        <f t="shared" si="41"/>
        <v>100</v>
      </c>
      <c r="N60" s="6">
        <f t="shared" si="41"/>
        <v>100.00000000000001</v>
      </c>
    </row>
    <row r="61" spans="1:14" ht="13.5" customHeight="1" x14ac:dyDescent="0.15">
      <c r="B61" s="22"/>
      <c r="C61" s="1"/>
      <c r="E61" s="1"/>
      <c r="F61" s="1"/>
      <c r="G61" s="1"/>
      <c r="H61" s="1"/>
    </row>
    <row r="62" spans="1:14" ht="15" customHeight="1" x14ac:dyDescent="0.15">
      <c r="A62" s="1" t="s">
        <v>273</v>
      </c>
      <c r="B62" s="22"/>
      <c r="C62" s="1"/>
      <c r="E62" s="1"/>
      <c r="F62" s="1"/>
      <c r="G62" s="1"/>
      <c r="H62" s="1"/>
    </row>
    <row r="63" spans="1:14" ht="13.5" customHeight="1" x14ac:dyDescent="0.15">
      <c r="B63" s="32"/>
      <c r="C63" s="33"/>
      <c r="D63" s="33"/>
      <c r="E63" s="83"/>
      <c r="F63" s="91"/>
      <c r="G63" s="88" t="s">
        <v>258</v>
      </c>
      <c r="H63" s="91"/>
      <c r="I63" s="91"/>
      <c r="J63" s="115"/>
      <c r="K63" s="91"/>
      <c r="L63" s="88" t="s">
        <v>259</v>
      </c>
      <c r="M63" s="91"/>
      <c r="N63" s="89"/>
    </row>
    <row r="64" spans="1:14" ht="22.5" customHeight="1" x14ac:dyDescent="0.15">
      <c r="B64" s="34"/>
      <c r="E64" s="102" t="s">
        <v>4</v>
      </c>
      <c r="F64" s="102" t="s">
        <v>254</v>
      </c>
      <c r="G64" s="102" t="s">
        <v>255</v>
      </c>
      <c r="H64" s="102" t="s">
        <v>256</v>
      </c>
      <c r="I64" s="109" t="s">
        <v>257</v>
      </c>
      <c r="J64" s="112" t="s">
        <v>4</v>
      </c>
      <c r="K64" s="102" t="s">
        <v>254</v>
      </c>
      <c r="L64" s="102" t="s">
        <v>255</v>
      </c>
      <c r="M64" s="102" t="s">
        <v>256</v>
      </c>
      <c r="N64" s="102" t="s">
        <v>257</v>
      </c>
    </row>
    <row r="65" spans="1:14" ht="12" customHeight="1" x14ac:dyDescent="0.15">
      <c r="B65" s="35"/>
      <c r="C65" s="36"/>
      <c r="D65" s="36"/>
      <c r="E65" s="37"/>
      <c r="F65" s="37"/>
      <c r="G65" s="37"/>
      <c r="H65" s="37"/>
      <c r="I65" s="70"/>
      <c r="J65" s="116">
        <f>E$48</f>
        <v>5887</v>
      </c>
      <c r="K65" s="2">
        <f t="shared" ref="K65" si="42">F$48</f>
        <v>1501</v>
      </c>
      <c r="L65" s="2">
        <f t="shared" ref="L65" si="43">G$48</f>
        <v>2489</v>
      </c>
      <c r="M65" s="2">
        <f t="shared" ref="M65" si="44">H$48</f>
        <v>130</v>
      </c>
      <c r="N65" s="2">
        <f t="shared" ref="N65" si="45">I$48</f>
        <v>1766</v>
      </c>
    </row>
    <row r="66" spans="1:14" ht="15" customHeight="1" x14ac:dyDescent="0.15">
      <c r="B66" s="34" t="s">
        <v>54</v>
      </c>
      <c r="E66" s="17">
        <v>2299</v>
      </c>
      <c r="F66" s="17">
        <v>312</v>
      </c>
      <c r="G66" s="17">
        <v>1132</v>
      </c>
      <c r="H66" s="17">
        <v>49</v>
      </c>
      <c r="I66" s="110">
        <v>805</v>
      </c>
      <c r="J66" s="117">
        <f t="shared" ref="J66:J71" si="46">E66/J$40*100</f>
        <v>39.052148802446069</v>
      </c>
      <c r="K66" s="3">
        <f t="shared" ref="K66:K71" si="47">F66/K$40*100</f>
        <v>20.786142571618921</v>
      </c>
      <c r="L66" s="3">
        <f t="shared" ref="L66:L71" si="48">G66/L$40*100</f>
        <v>45.480112494977902</v>
      </c>
      <c r="M66" s="3">
        <f t="shared" ref="M66:M71" si="49">H66/M$40*100</f>
        <v>37.692307692307693</v>
      </c>
      <c r="N66" s="3">
        <f t="shared" ref="N66:N71" si="50">I66/N$40*100</f>
        <v>45.583238958097397</v>
      </c>
    </row>
    <row r="67" spans="1:14" ht="15" customHeight="1" x14ac:dyDescent="0.15">
      <c r="B67" s="34" t="s">
        <v>55</v>
      </c>
      <c r="E67" s="18">
        <v>899</v>
      </c>
      <c r="F67" s="18">
        <v>144</v>
      </c>
      <c r="G67" s="18">
        <v>484</v>
      </c>
      <c r="H67" s="18">
        <v>22</v>
      </c>
      <c r="I67" s="71">
        <v>249</v>
      </c>
      <c r="J67" s="118">
        <f t="shared" si="46"/>
        <v>15.270935960591133</v>
      </c>
      <c r="K67" s="4">
        <f t="shared" si="47"/>
        <v>9.5936042638241172</v>
      </c>
      <c r="L67" s="4">
        <f t="shared" si="48"/>
        <v>19.445560466050622</v>
      </c>
      <c r="M67" s="4">
        <f t="shared" si="49"/>
        <v>16.923076923076923</v>
      </c>
      <c r="N67" s="4">
        <f t="shared" si="50"/>
        <v>14.099660249150622</v>
      </c>
    </row>
    <row r="68" spans="1:14" ht="15" customHeight="1" x14ac:dyDescent="0.15">
      <c r="B68" s="34" t="s">
        <v>274</v>
      </c>
      <c r="E68" s="18">
        <v>1099</v>
      </c>
      <c r="F68" s="18">
        <v>240</v>
      </c>
      <c r="G68" s="18">
        <v>531</v>
      </c>
      <c r="H68" s="18">
        <v>31</v>
      </c>
      <c r="I68" s="71">
        <v>297</v>
      </c>
      <c r="J68" s="118">
        <f t="shared" si="46"/>
        <v>18.668252080856124</v>
      </c>
      <c r="K68" s="4">
        <f t="shared" si="47"/>
        <v>15.989340439706861</v>
      </c>
      <c r="L68" s="4">
        <f t="shared" si="48"/>
        <v>21.333869023704299</v>
      </c>
      <c r="M68" s="4">
        <f t="shared" si="49"/>
        <v>23.846153846153847</v>
      </c>
      <c r="N68" s="4">
        <f t="shared" si="50"/>
        <v>16.81766704416761</v>
      </c>
    </row>
    <row r="69" spans="1:14" ht="15" customHeight="1" x14ac:dyDescent="0.15">
      <c r="B69" s="34" t="s">
        <v>275</v>
      </c>
      <c r="E69" s="18">
        <v>549</v>
      </c>
      <c r="F69" s="18">
        <v>212</v>
      </c>
      <c r="G69" s="18">
        <v>184</v>
      </c>
      <c r="H69" s="18">
        <v>14</v>
      </c>
      <c r="I69" s="71">
        <v>139</v>
      </c>
      <c r="J69" s="118">
        <f t="shared" si="46"/>
        <v>9.325632750127399</v>
      </c>
      <c r="K69" s="4">
        <f t="shared" si="47"/>
        <v>14.123917388407728</v>
      </c>
      <c r="L69" s="4">
        <f t="shared" si="48"/>
        <v>7.3925271193250301</v>
      </c>
      <c r="M69" s="4">
        <f t="shared" si="49"/>
        <v>10.76923076923077</v>
      </c>
      <c r="N69" s="4">
        <f t="shared" si="50"/>
        <v>7.8708946772366932</v>
      </c>
    </row>
    <row r="70" spans="1:14" ht="15" customHeight="1" x14ac:dyDescent="0.15">
      <c r="B70" s="34" t="s">
        <v>276</v>
      </c>
      <c r="E70" s="18">
        <v>917</v>
      </c>
      <c r="F70" s="18">
        <v>576</v>
      </c>
      <c r="G70" s="18">
        <v>90</v>
      </c>
      <c r="H70" s="18">
        <v>9</v>
      </c>
      <c r="I70" s="71">
        <v>242</v>
      </c>
      <c r="J70" s="118">
        <f t="shared" si="46"/>
        <v>15.576694411414982</v>
      </c>
      <c r="K70" s="4">
        <f t="shared" si="47"/>
        <v>38.374417055296469</v>
      </c>
      <c r="L70" s="4">
        <f t="shared" si="48"/>
        <v>3.6159100040176777</v>
      </c>
      <c r="M70" s="4">
        <f t="shared" si="49"/>
        <v>6.9230769230769234</v>
      </c>
      <c r="N70" s="4">
        <f t="shared" si="50"/>
        <v>13.703284258210646</v>
      </c>
    </row>
    <row r="71" spans="1:14" ht="15" customHeight="1" x14ac:dyDescent="0.15">
      <c r="B71" s="35" t="s">
        <v>0</v>
      </c>
      <c r="C71" s="36"/>
      <c r="D71" s="36"/>
      <c r="E71" s="19">
        <v>124</v>
      </c>
      <c r="F71" s="19">
        <v>17</v>
      </c>
      <c r="G71" s="19">
        <v>68</v>
      </c>
      <c r="H71" s="19">
        <v>5</v>
      </c>
      <c r="I71" s="76">
        <v>34</v>
      </c>
      <c r="J71" s="129">
        <f t="shared" si="46"/>
        <v>2.1063359945642941</v>
      </c>
      <c r="K71" s="26">
        <f t="shared" si="47"/>
        <v>1.1325782811459029</v>
      </c>
      <c r="L71" s="26">
        <f t="shared" si="48"/>
        <v>2.7320208919244675</v>
      </c>
      <c r="M71" s="26">
        <f t="shared" si="49"/>
        <v>3.8461538461538463</v>
      </c>
      <c r="N71" s="26">
        <f t="shared" si="50"/>
        <v>1.9252548131370328</v>
      </c>
    </row>
    <row r="72" spans="1:14" ht="15" customHeight="1" x14ac:dyDescent="0.15">
      <c r="B72" s="39" t="s">
        <v>1</v>
      </c>
      <c r="C72" s="28"/>
      <c r="D72" s="28"/>
      <c r="E72" s="40">
        <f>SUM(E66:E71)</f>
        <v>5887</v>
      </c>
      <c r="F72" s="40">
        <f t="shared" ref="F72" si="51">SUM(F66:F71)</f>
        <v>1501</v>
      </c>
      <c r="G72" s="40">
        <f t="shared" ref="G72" si="52">SUM(G66:G71)</f>
        <v>2489</v>
      </c>
      <c r="H72" s="40">
        <f t="shared" ref="H72" si="53">SUM(H66:H71)</f>
        <v>130</v>
      </c>
      <c r="I72" s="72">
        <f t="shared" ref="I72" si="54">SUM(I66:I71)</f>
        <v>1766</v>
      </c>
      <c r="J72" s="119">
        <f t="shared" ref="J72" si="55">SUM(J66:J71)</f>
        <v>99.999999999999986</v>
      </c>
      <c r="K72" s="6">
        <f t="shared" ref="K72" si="56">SUM(K66:K71)</f>
        <v>99.999999999999986</v>
      </c>
      <c r="L72" s="6">
        <f t="shared" ref="L72" si="57">SUM(L66:L71)</f>
        <v>99.999999999999986</v>
      </c>
      <c r="M72" s="6">
        <f t="shared" ref="M72" si="58">SUM(M66:M71)</f>
        <v>99.999999999999986</v>
      </c>
      <c r="N72" s="6">
        <f t="shared" ref="N72" si="59">SUM(N66:N71)</f>
        <v>100</v>
      </c>
    </row>
    <row r="73" spans="1:14" ht="13.5" customHeight="1" x14ac:dyDescent="0.15">
      <c r="B73" s="22"/>
      <c r="C73" s="1"/>
      <c r="E73" s="1"/>
      <c r="F73" s="1"/>
      <c r="G73" s="1"/>
      <c r="H73" s="1"/>
    </row>
    <row r="74" spans="1:14" ht="15" customHeight="1" x14ac:dyDescent="0.15">
      <c r="A74" s="58" t="s">
        <v>277</v>
      </c>
      <c r="C74" s="1"/>
      <c r="E74" s="1"/>
      <c r="F74" s="1"/>
      <c r="G74" s="1"/>
      <c r="H74" s="1"/>
    </row>
    <row r="75" spans="1:14" ht="15" customHeight="1" x14ac:dyDescent="0.15">
      <c r="A75" s="1" t="s">
        <v>278</v>
      </c>
      <c r="B75" s="22"/>
      <c r="C75" s="1"/>
      <c r="E75" s="1"/>
      <c r="F75" s="1"/>
      <c r="G75" s="1"/>
      <c r="H75" s="1"/>
    </row>
    <row r="76" spans="1:14" ht="12" customHeight="1" x14ac:dyDescent="0.15">
      <c r="B76" s="32"/>
      <c r="C76" s="33"/>
      <c r="D76" s="33"/>
      <c r="E76" s="83"/>
      <c r="F76" s="91"/>
      <c r="G76" s="88" t="s">
        <v>258</v>
      </c>
      <c r="H76" s="91"/>
      <c r="I76" s="91"/>
      <c r="J76" s="115"/>
      <c r="K76" s="91"/>
      <c r="L76" s="88" t="s">
        <v>259</v>
      </c>
      <c r="M76" s="91"/>
      <c r="N76" s="89"/>
    </row>
    <row r="77" spans="1:14" ht="22.5" customHeight="1" x14ac:dyDescent="0.15">
      <c r="B77" s="34"/>
      <c r="E77" s="102" t="s">
        <v>4</v>
      </c>
      <c r="F77" s="102" t="s">
        <v>254</v>
      </c>
      <c r="G77" s="102" t="s">
        <v>255</v>
      </c>
      <c r="H77" s="102" t="s">
        <v>256</v>
      </c>
      <c r="I77" s="109" t="s">
        <v>257</v>
      </c>
      <c r="J77" s="112" t="s">
        <v>4</v>
      </c>
      <c r="K77" s="102" t="s">
        <v>254</v>
      </c>
      <c r="L77" s="102" t="s">
        <v>255</v>
      </c>
      <c r="M77" s="102" t="s">
        <v>256</v>
      </c>
      <c r="N77" s="102" t="s">
        <v>257</v>
      </c>
    </row>
    <row r="78" spans="1:14" ht="12" customHeight="1" x14ac:dyDescent="0.15">
      <c r="B78" s="35"/>
      <c r="C78" s="36"/>
      <c r="D78" s="36"/>
      <c r="E78" s="37"/>
      <c r="F78" s="37"/>
      <c r="G78" s="37"/>
      <c r="H78" s="37"/>
      <c r="I78" s="70"/>
      <c r="J78" s="116">
        <f>E$48</f>
        <v>5887</v>
      </c>
      <c r="K78" s="2">
        <f t="shared" ref="K78" si="60">F$48</f>
        <v>1501</v>
      </c>
      <c r="L78" s="2">
        <f t="shared" ref="L78" si="61">G$48</f>
        <v>2489</v>
      </c>
      <c r="M78" s="2">
        <f t="shared" ref="M78" si="62">H$48</f>
        <v>130</v>
      </c>
      <c r="N78" s="2">
        <f t="shared" ref="N78" si="63">I$48</f>
        <v>1766</v>
      </c>
    </row>
    <row r="79" spans="1:14" ht="15" customHeight="1" x14ac:dyDescent="0.15">
      <c r="B79" s="34" t="s">
        <v>279</v>
      </c>
      <c r="E79" s="17">
        <v>144</v>
      </c>
      <c r="F79" s="17">
        <v>85</v>
      </c>
      <c r="G79" s="17">
        <v>41</v>
      </c>
      <c r="H79" s="17">
        <v>1</v>
      </c>
      <c r="I79" s="110">
        <v>17</v>
      </c>
      <c r="J79" s="117">
        <f t="shared" ref="J79:J86" si="64">E79/J$40*100</f>
        <v>2.4460676065907934</v>
      </c>
      <c r="K79" s="3">
        <f t="shared" ref="K79:K86" si="65">F79/K$40*100</f>
        <v>5.6628914057295132</v>
      </c>
      <c r="L79" s="3">
        <f t="shared" ref="L79:L86" si="66">G79/L$40*100</f>
        <v>1.6472478907191643</v>
      </c>
      <c r="M79" s="3">
        <f t="shared" ref="M79:M86" si="67">H79/M$40*100</f>
        <v>0.76923076923076927</v>
      </c>
      <c r="N79" s="3">
        <f t="shared" ref="N79:N86" si="68">I79/N$40*100</f>
        <v>0.96262740656851642</v>
      </c>
    </row>
    <row r="80" spans="1:14" ht="15" customHeight="1" x14ac:dyDescent="0.15">
      <c r="B80" s="34" t="s">
        <v>280</v>
      </c>
      <c r="E80" s="18">
        <v>127</v>
      </c>
      <c r="F80" s="18">
        <v>71</v>
      </c>
      <c r="G80" s="18">
        <v>44</v>
      </c>
      <c r="H80" s="18">
        <v>0</v>
      </c>
      <c r="I80" s="71">
        <v>12</v>
      </c>
      <c r="J80" s="118">
        <f t="shared" si="64"/>
        <v>2.157295736368269</v>
      </c>
      <c r="K80" s="4">
        <f t="shared" si="65"/>
        <v>4.7301798800799464</v>
      </c>
      <c r="L80" s="4">
        <f t="shared" si="66"/>
        <v>1.7677782241864202</v>
      </c>
      <c r="M80" s="4">
        <f t="shared" si="67"/>
        <v>0</v>
      </c>
      <c r="N80" s="4">
        <f t="shared" si="68"/>
        <v>0.67950169875424693</v>
      </c>
    </row>
    <row r="81" spans="1:14" ht="15" customHeight="1" x14ac:dyDescent="0.15">
      <c r="B81" s="34" t="s">
        <v>281</v>
      </c>
      <c r="E81" s="18">
        <v>532</v>
      </c>
      <c r="F81" s="18">
        <v>352</v>
      </c>
      <c r="G81" s="18">
        <v>160</v>
      </c>
      <c r="H81" s="18">
        <v>1</v>
      </c>
      <c r="I81" s="71">
        <v>19</v>
      </c>
      <c r="J81" s="118">
        <f t="shared" si="64"/>
        <v>9.0368608799048751</v>
      </c>
      <c r="K81" s="4">
        <f t="shared" si="65"/>
        <v>23.451032644903396</v>
      </c>
      <c r="L81" s="4">
        <f t="shared" si="66"/>
        <v>6.4282844515869826</v>
      </c>
      <c r="M81" s="4">
        <f t="shared" si="67"/>
        <v>0.76923076923076927</v>
      </c>
      <c r="N81" s="4">
        <f t="shared" si="68"/>
        <v>1.0758776896942241</v>
      </c>
    </row>
    <row r="82" spans="1:14" ht="15" customHeight="1" x14ac:dyDescent="0.15">
      <c r="B82" s="34" t="s">
        <v>282</v>
      </c>
      <c r="E82" s="18">
        <v>758</v>
      </c>
      <c r="F82" s="18">
        <v>339</v>
      </c>
      <c r="G82" s="18">
        <v>339</v>
      </c>
      <c r="H82" s="18">
        <v>9</v>
      </c>
      <c r="I82" s="71">
        <v>71</v>
      </c>
      <c r="J82" s="118">
        <f t="shared" si="64"/>
        <v>12.875828095804314</v>
      </c>
      <c r="K82" s="4">
        <f t="shared" si="65"/>
        <v>22.584943371085942</v>
      </c>
      <c r="L82" s="4">
        <f t="shared" si="66"/>
        <v>13.61992768179992</v>
      </c>
      <c r="M82" s="4">
        <f t="shared" si="67"/>
        <v>6.9230769230769234</v>
      </c>
      <c r="N82" s="4">
        <f t="shared" si="68"/>
        <v>4.0203850509626271</v>
      </c>
    </row>
    <row r="83" spans="1:14" ht="15" customHeight="1" x14ac:dyDescent="0.15">
      <c r="B83" s="34" t="s">
        <v>283</v>
      </c>
      <c r="E83" s="18">
        <v>1102</v>
      </c>
      <c r="F83" s="18">
        <v>279</v>
      </c>
      <c r="G83" s="18">
        <v>594</v>
      </c>
      <c r="H83" s="18">
        <v>14</v>
      </c>
      <c r="I83" s="71">
        <v>215</v>
      </c>
      <c r="J83" s="118">
        <f t="shared" si="64"/>
        <v>18.7192118226601</v>
      </c>
      <c r="K83" s="4">
        <f t="shared" si="65"/>
        <v>18.587608261159229</v>
      </c>
      <c r="L83" s="4">
        <f t="shared" si="66"/>
        <v>23.865006026516674</v>
      </c>
      <c r="M83" s="4">
        <f t="shared" si="67"/>
        <v>10.76923076923077</v>
      </c>
      <c r="N83" s="4">
        <f t="shared" si="68"/>
        <v>12.17440543601359</v>
      </c>
    </row>
    <row r="84" spans="1:14" ht="15" customHeight="1" x14ac:dyDescent="0.15">
      <c r="B84" s="34" t="s">
        <v>443</v>
      </c>
      <c r="E84" s="18">
        <v>2137</v>
      </c>
      <c r="F84" s="18">
        <v>275</v>
      </c>
      <c r="G84" s="18">
        <v>851</v>
      </c>
      <c r="H84" s="18">
        <v>76</v>
      </c>
      <c r="I84" s="71">
        <v>934</v>
      </c>
      <c r="J84" s="118">
        <f t="shared" si="64"/>
        <v>36.30032274503143</v>
      </c>
      <c r="K84" s="4">
        <f t="shared" si="65"/>
        <v>18.32111925383078</v>
      </c>
      <c r="L84" s="4">
        <f t="shared" si="66"/>
        <v>34.190437926878268</v>
      </c>
      <c r="M84" s="4">
        <f t="shared" si="67"/>
        <v>58.461538461538467</v>
      </c>
      <c r="N84" s="4">
        <f t="shared" si="68"/>
        <v>52.887882219705553</v>
      </c>
    </row>
    <row r="85" spans="1:14" ht="15" customHeight="1" x14ac:dyDescent="0.15">
      <c r="B85" s="34" t="s">
        <v>487</v>
      </c>
      <c r="E85" s="18">
        <v>1087</v>
      </c>
      <c r="F85" s="18">
        <v>100</v>
      </c>
      <c r="G85" s="18">
        <v>460</v>
      </c>
      <c r="H85" s="18">
        <v>29</v>
      </c>
      <c r="I85" s="71">
        <v>498</v>
      </c>
      <c r="J85" s="118">
        <f t="shared" si="64"/>
        <v>18.464413113640223</v>
      </c>
      <c r="K85" s="4">
        <f t="shared" si="65"/>
        <v>6.6622251832111932</v>
      </c>
      <c r="L85" s="4">
        <f t="shared" si="66"/>
        <v>18.481317798312574</v>
      </c>
      <c r="M85" s="4">
        <f t="shared" si="67"/>
        <v>22.30769230769231</v>
      </c>
      <c r="N85" s="4">
        <f t="shared" si="68"/>
        <v>28.199320498301244</v>
      </c>
    </row>
    <row r="86" spans="1:14" ht="15" customHeight="1" x14ac:dyDescent="0.15">
      <c r="B86" s="35" t="s">
        <v>0</v>
      </c>
      <c r="C86" s="36"/>
      <c r="D86" s="36"/>
      <c r="E86" s="19">
        <v>0</v>
      </c>
      <c r="F86" s="19">
        <v>0</v>
      </c>
      <c r="G86" s="132">
        <v>0</v>
      </c>
      <c r="H86" s="19">
        <v>0</v>
      </c>
      <c r="I86" s="133">
        <v>0</v>
      </c>
      <c r="J86" s="130">
        <f t="shared" si="64"/>
        <v>0</v>
      </c>
      <c r="K86" s="5">
        <f t="shared" si="65"/>
        <v>0</v>
      </c>
      <c r="L86" s="26">
        <f t="shared" si="66"/>
        <v>0</v>
      </c>
      <c r="M86" s="38">
        <f t="shared" si="67"/>
        <v>0</v>
      </c>
      <c r="N86" s="5">
        <f t="shared" si="68"/>
        <v>0</v>
      </c>
    </row>
    <row r="87" spans="1:14" ht="15" customHeight="1" x14ac:dyDescent="0.15">
      <c r="B87" s="39" t="s">
        <v>1</v>
      </c>
      <c r="C87" s="28"/>
      <c r="D87" s="28"/>
      <c r="E87" s="40">
        <f>SUM(E79:E86)</f>
        <v>5887</v>
      </c>
      <c r="F87" s="134">
        <f>SUM(F79:F86)</f>
        <v>1501</v>
      </c>
      <c r="G87" s="134">
        <f>SUM(G79:G86)</f>
        <v>2489</v>
      </c>
      <c r="H87" s="40">
        <f>SUM(H79:H86)</f>
        <v>130</v>
      </c>
      <c r="I87" s="135">
        <f>SUM(I79:I86)</f>
        <v>1766</v>
      </c>
      <c r="J87" s="119">
        <v>100.00000000000001</v>
      </c>
      <c r="K87" s="6">
        <v>99.999999999999972</v>
      </c>
      <c r="L87" s="6">
        <v>99.999999999999972</v>
      </c>
      <c r="M87" s="6">
        <v>99.999999999999986</v>
      </c>
      <c r="N87" s="6">
        <v>100</v>
      </c>
    </row>
    <row r="88" spans="1:14" ht="15" customHeight="1" x14ac:dyDescent="0.15">
      <c r="B88" s="39" t="s">
        <v>463</v>
      </c>
      <c r="C88" s="28"/>
      <c r="D88" s="28"/>
      <c r="E88" s="242">
        <v>6.4960081535586882</v>
      </c>
      <c r="F88" s="242">
        <v>9.802131912058627</v>
      </c>
      <c r="G88" s="242">
        <v>6.1727601446364</v>
      </c>
      <c r="H88" s="242">
        <v>4.523076923076923</v>
      </c>
      <c r="I88" s="242">
        <v>4.2876557191392974</v>
      </c>
    </row>
    <row r="89" spans="1:14" ht="15" customHeight="1" x14ac:dyDescent="0.15">
      <c r="B89" s="22"/>
      <c r="C89" s="1"/>
      <c r="E89" s="1"/>
      <c r="F89" s="1"/>
      <c r="G89" s="1"/>
      <c r="H89" s="1"/>
    </row>
    <row r="90" spans="1:14" ht="15" customHeight="1" x14ac:dyDescent="0.15">
      <c r="A90" s="1" t="s">
        <v>488</v>
      </c>
      <c r="B90" s="22"/>
      <c r="C90" s="1"/>
      <c r="E90" s="1"/>
      <c r="F90" s="1"/>
      <c r="G90" s="1"/>
      <c r="H90" s="1"/>
    </row>
    <row r="91" spans="1:14" ht="12" customHeight="1" x14ac:dyDescent="0.15">
      <c r="B91" s="32"/>
      <c r="C91" s="33"/>
      <c r="D91" s="33"/>
      <c r="E91" s="83"/>
      <c r="F91" s="91"/>
      <c r="G91" s="88" t="s">
        <v>258</v>
      </c>
      <c r="H91" s="91"/>
      <c r="I91" s="91"/>
      <c r="J91" s="115"/>
      <c r="K91" s="91"/>
      <c r="L91" s="88" t="s">
        <v>259</v>
      </c>
      <c r="M91" s="91"/>
      <c r="N91" s="89"/>
    </row>
    <row r="92" spans="1:14" ht="22.5" customHeight="1" x14ac:dyDescent="0.15">
      <c r="B92" s="34"/>
      <c r="E92" s="102" t="s">
        <v>4</v>
      </c>
      <c r="F92" s="102" t="s">
        <v>254</v>
      </c>
      <c r="G92" s="102" t="s">
        <v>255</v>
      </c>
      <c r="H92" s="102" t="s">
        <v>256</v>
      </c>
      <c r="I92" s="109" t="s">
        <v>257</v>
      </c>
      <c r="J92" s="112" t="s">
        <v>4</v>
      </c>
      <c r="K92" s="102" t="s">
        <v>254</v>
      </c>
      <c r="L92" s="102" t="s">
        <v>255</v>
      </c>
      <c r="M92" s="102" t="s">
        <v>256</v>
      </c>
      <c r="N92" s="102" t="s">
        <v>257</v>
      </c>
    </row>
    <row r="93" spans="1:14" ht="12" customHeight="1" x14ac:dyDescent="0.15">
      <c r="B93" s="35"/>
      <c r="C93" s="36"/>
      <c r="D93" s="36"/>
      <c r="E93" s="37"/>
      <c r="F93" s="37"/>
      <c r="G93" s="37"/>
      <c r="H93" s="37"/>
      <c r="I93" s="70"/>
      <c r="J93" s="116">
        <f>E$48</f>
        <v>5887</v>
      </c>
      <c r="K93" s="2">
        <f t="shared" ref="K93" si="69">F$48</f>
        <v>1501</v>
      </c>
      <c r="L93" s="2">
        <f t="shared" ref="L93" si="70">G$48</f>
        <v>2489</v>
      </c>
      <c r="M93" s="2">
        <f t="shared" ref="M93" si="71">H$48</f>
        <v>130</v>
      </c>
      <c r="N93" s="2">
        <f t="shared" ref="N93" si="72">I$48</f>
        <v>1766</v>
      </c>
    </row>
    <row r="94" spans="1:14" ht="15" customHeight="1" x14ac:dyDescent="0.15">
      <c r="B94" s="34" t="s">
        <v>284</v>
      </c>
      <c r="E94" s="17">
        <v>60</v>
      </c>
      <c r="F94" s="17">
        <v>12</v>
      </c>
      <c r="G94" s="17">
        <v>27</v>
      </c>
      <c r="H94" s="17">
        <v>0</v>
      </c>
      <c r="I94" s="110">
        <v>20</v>
      </c>
      <c r="J94" s="117">
        <f t="shared" ref="J94:J99" si="73">E94/J$40*100</f>
        <v>1.0191948360794971</v>
      </c>
      <c r="K94" s="3">
        <f t="shared" ref="K94:K99" si="74">F94/K$40*100</f>
        <v>0.79946702198534314</v>
      </c>
      <c r="L94" s="3">
        <f t="shared" ref="L94:L99" si="75">G94/L$40*100</f>
        <v>1.0847730012053034</v>
      </c>
      <c r="M94" s="3">
        <f t="shared" ref="M94:M99" si="76">H94/M$40*100</f>
        <v>0</v>
      </c>
      <c r="N94" s="3">
        <f t="shared" ref="N94:N99" si="77">I94/N$40*100</f>
        <v>1.1325028312570782</v>
      </c>
    </row>
    <row r="95" spans="1:14" ht="15" customHeight="1" x14ac:dyDescent="0.15">
      <c r="B95" s="34" t="s">
        <v>285</v>
      </c>
      <c r="E95" s="18">
        <v>39</v>
      </c>
      <c r="F95" s="18">
        <v>5</v>
      </c>
      <c r="G95" s="18">
        <v>18</v>
      </c>
      <c r="H95" s="18">
        <v>0</v>
      </c>
      <c r="I95" s="71">
        <v>16</v>
      </c>
      <c r="J95" s="118">
        <f t="shared" si="73"/>
        <v>0.66247664345167312</v>
      </c>
      <c r="K95" s="4">
        <f t="shared" si="74"/>
        <v>0.33311125916055961</v>
      </c>
      <c r="L95" s="4">
        <f t="shared" si="75"/>
        <v>0.72318200080353556</v>
      </c>
      <c r="M95" s="4">
        <f t="shared" si="76"/>
        <v>0</v>
      </c>
      <c r="N95" s="4">
        <f t="shared" si="77"/>
        <v>0.90600226500566261</v>
      </c>
    </row>
    <row r="96" spans="1:14" ht="15" customHeight="1" x14ac:dyDescent="0.15">
      <c r="B96" s="34" t="s">
        <v>286</v>
      </c>
      <c r="E96" s="18">
        <v>1684</v>
      </c>
      <c r="F96" s="18">
        <v>537</v>
      </c>
      <c r="G96" s="18">
        <v>781</v>
      </c>
      <c r="H96" s="18">
        <v>28</v>
      </c>
      <c r="I96" s="71">
        <v>338</v>
      </c>
      <c r="J96" s="118">
        <f t="shared" si="73"/>
        <v>28.605401732631218</v>
      </c>
      <c r="K96" s="4">
        <f t="shared" si="74"/>
        <v>35.776149233844102</v>
      </c>
      <c r="L96" s="4">
        <f t="shared" si="75"/>
        <v>31.37806347930896</v>
      </c>
      <c r="M96" s="4">
        <f t="shared" si="76"/>
        <v>21.53846153846154</v>
      </c>
      <c r="N96" s="4">
        <f t="shared" si="77"/>
        <v>19.13929784824462</v>
      </c>
    </row>
    <row r="97" spans="1:14" ht="15" customHeight="1" x14ac:dyDescent="0.15">
      <c r="B97" s="34" t="s">
        <v>287</v>
      </c>
      <c r="E97" s="18">
        <v>1097</v>
      </c>
      <c r="F97" s="18">
        <v>190</v>
      </c>
      <c r="G97" s="18">
        <v>739</v>
      </c>
      <c r="H97" s="18">
        <v>23</v>
      </c>
      <c r="I97" s="71">
        <v>145</v>
      </c>
      <c r="J97" s="118">
        <f t="shared" si="73"/>
        <v>18.634278919653475</v>
      </c>
      <c r="K97" s="4">
        <f t="shared" si="74"/>
        <v>12.658227848101266</v>
      </c>
      <c r="L97" s="4">
        <f t="shared" si="75"/>
        <v>29.690638810767378</v>
      </c>
      <c r="M97" s="4">
        <f t="shared" si="76"/>
        <v>17.692307692307693</v>
      </c>
      <c r="N97" s="4">
        <f t="shared" si="77"/>
        <v>8.210645526613817</v>
      </c>
    </row>
    <row r="98" spans="1:14" ht="15" customHeight="1" x14ac:dyDescent="0.15">
      <c r="B98" s="34" t="s">
        <v>288</v>
      </c>
      <c r="E98" s="18">
        <v>2950</v>
      </c>
      <c r="F98" s="18">
        <v>749</v>
      </c>
      <c r="G98" s="18">
        <v>891</v>
      </c>
      <c r="H98" s="18">
        <v>79</v>
      </c>
      <c r="I98" s="71">
        <v>1231</v>
      </c>
      <c r="J98" s="118">
        <f t="shared" si="73"/>
        <v>50.110412773908607</v>
      </c>
      <c r="K98" s="4">
        <f t="shared" si="74"/>
        <v>49.900066622251835</v>
      </c>
      <c r="L98" s="4">
        <f t="shared" si="75"/>
        <v>35.797509039775008</v>
      </c>
      <c r="M98" s="4">
        <f t="shared" si="76"/>
        <v>60.769230769230766</v>
      </c>
      <c r="N98" s="4">
        <f t="shared" si="77"/>
        <v>69.705549263873152</v>
      </c>
    </row>
    <row r="99" spans="1:14" ht="15" customHeight="1" x14ac:dyDescent="0.15">
      <c r="B99" s="35" t="s">
        <v>0</v>
      </c>
      <c r="C99" s="36"/>
      <c r="D99" s="36"/>
      <c r="E99" s="19">
        <v>57</v>
      </c>
      <c r="F99" s="19">
        <v>8</v>
      </c>
      <c r="G99" s="19">
        <v>33</v>
      </c>
      <c r="H99" s="19">
        <v>0</v>
      </c>
      <c r="I99" s="76">
        <v>16</v>
      </c>
      <c r="J99" s="129">
        <f t="shared" si="73"/>
        <v>0.96823509427552235</v>
      </c>
      <c r="K99" s="5">
        <f t="shared" si="74"/>
        <v>0.53297801465689543</v>
      </c>
      <c r="L99" s="5">
        <f t="shared" si="75"/>
        <v>1.3258336681398153</v>
      </c>
      <c r="M99" s="5">
        <f t="shared" si="76"/>
        <v>0</v>
      </c>
      <c r="N99" s="5">
        <f t="shared" si="77"/>
        <v>0.90600226500566261</v>
      </c>
    </row>
    <row r="100" spans="1:14" ht="15" customHeight="1" x14ac:dyDescent="0.15">
      <c r="B100" s="39" t="s">
        <v>1</v>
      </c>
      <c r="C100" s="28"/>
      <c r="D100" s="28"/>
      <c r="E100" s="40">
        <f>SUM(E94:E99)</f>
        <v>5887</v>
      </c>
      <c r="F100" s="40">
        <f t="shared" ref="F100:N100" si="78">SUM(F94:F99)</f>
        <v>1501</v>
      </c>
      <c r="G100" s="40">
        <f t="shared" si="78"/>
        <v>2489</v>
      </c>
      <c r="H100" s="40">
        <f t="shared" si="78"/>
        <v>130</v>
      </c>
      <c r="I100" s="72">
        <f t="shared" si="78"/>
        <v>1766</v>
      </c>
      <c r="J100" s="119">
        <f t="shared" si="78"/>
        <v>100</v>
      </c>
      <c r="K100" s="6">
        <f t="shared" si="78"/>
        <v>100</v>
      </c>
      <c r="L100" s="6">
        <f t="shared" si="78"/>
        <v>100.00000000000001</v>
      </c>
      <c r="M100" s="6">
        <f t="shared" si="78"/>
        <v>100</v>
      </c>
      <c r="N100" s="6">
        <f t="shared" si="78"/>
        <v>100</v>
      </c>
    </row>
    <row r="101" spans="1:14" ht="15" customHeight="1" x14ac:dyDescent="0.15">
      <c r="B101" s="22"/>
      <c r="C101" s="1"/>
      <c r="E101" s="1"/>
      <c r="F101" s="1"/>
      <c r="G101" s="1"/>
      <c r="H101" s="1"/>
    </row>
    <row r="102" spans="1:14" ht="15" customHeight="1" x14ac:dyDescent="0.15">
      <c r="A102" s="1" t="s">
        <v>289</v>
      </c>
      <c r="B102" s="22"/>
      <c r="C102" s="1"/>
      <c r="E102" s="1"/>
      <c r="F102" s="1"/>
      <c r="G102" s="1"/>
      <c r="H102" s="1"/>
    </row>
    <row r="103" spans="1:14" ht="13.5" customHeight="1" x14ac:dyDescent="0.15">
      <c r="B103" s="68"/>
      <c r="C103" s="33"/>
      <c r="D103" s="33"/>
      <c r="E103" s="83"/>
      <c r="F103" s="88" t="s">
        <v>2</v>
      </c>
      <c r="G103" s="91"/>
      <c r="H103" s="115"/>
      <c r="I103" s="88" t="s">
        <v>3</v>
      </c>
      <c r="J103" s="89"/>
    </row>
    <row r="104" spans="1:14" ht="30" x14ac:dyDescent="0.15">
      <c r="B104" s="81"/>
      <c r="E104" s="102" t="s">
        <v>4</v>
      </c>
      <c r="F104" s="102" t="s">
        <v>448</v>
      </c>
      <c r="G104" s="109" t="s">
        <v>449</v>
      </c>
      <c r="H104" s="112" t="s">
        <v>4</v>
      </c>
      <c r="I104" s="102" t="s">
        <v>448</v>
      </c>
      <c r="J104" s="102" t="s">
        <v>449</v>
      </c>
    </row>
    <row r="105" spans="1:14" ht="12" customHeight="1" x14ac:dyDescent="0.15">
      <c r="B105" s="35"/>
      <c r="C105" s="36"/>
      <c r="D105" s="36"/>
      <c r="E105" s="37"/>
      <c r="F105" s="2"/>
      <c r="G105" s="137"/>
      <c r="H105" s="116">
        <f>J40</f>
        <v>5887</v>
      </c>
      <c r="I105" s="2">
        <f>SUM(K93:L93)</f>
        <v>3990</v>
      </c>
      <c r="J105" s="2">
        <f>SUM(M93:N93)</f>
        <v>1896</v>
      </c>
    </row>
    <row r="106" spans="1:14" ht="15" customHeight="1" x14ac:dyDescent="0.15">
      <c r="B106" s="34" t="s">
        <v>290</v>
      </c>
      <c r="D106" s="56"/>
      <c r="E106" s="17">
        <v>4255</v>
      </c>
      <c r="F106" s="17">
        <v>2489</v>
      </c>
      <c r="G106" s="110">
        <v>1766</v>
      </c>
      <c r="H106" s="117">
        <f>E106/H$105*100</f>
        <v>72.277900458637674</v>
      </c>
      <c r="I106" s="3">
        <f t="shared" ref="I106:J106" si="79">F106/I$105*100</f>
        <v>62.38095238095238</v>
      </c>
      <c r="J106" s="3">
        <f t="shared" si="79"/>
        <v>93.143459915611814</v>
      </c>
    </row>
    <row r="107" spans="1:14" ht="15" customHeight="1" x14ac:dyDescent="0.15">
      <c r="B107" s="121" t="s">
        <v>291</v>
      </c>
      <c r="C107" s="136"/>
      <c r="D107" s="123"/>
      <c r="E107" s="124">
        <f>H105-E106</f>
        <v>1632</v>
      </c>
      <c r="F107" s="124">
        <f>I105-F106</f>
        <v>1501</v>
      </c>
      <c r="G107" s="140">
        <f>J105-G106</f>
        <v>130</v>
      </c>
      <c r="H107" s="138">
        <f t="shared" ref="H107:H111" si="80">E107/H$105*100</f>
        <v>27.722099541362322</v>
      </c>
      <c r="I107" s="120">
        <f t="shared" ref="I107:I111" si="81">F107/I$105*100</f>
        <v>37.61904761904762</v>
      </c>
      <c r="J107" s="120">
        <f t="shared" ref="J107:J111" si="82">G107/J$105*100</f>
        <v>6.8565400843881852</v>
      </c>
    </row>
    <row r="108" spans="1:14" ht="15" customHeight="1" x14ac:dyDescent="0.15">
      <c r="B108" s="34"/>
      <c r="C108" s="122" t="s">
        <v>895</v>
      </c>
      <c r="D108" s="123"/>
      <c r="E108" s="124">
        <v>89</v>
      </c>
      <c r="F108" s="124">
        <v>75</v>
      </c>
      <c r="G108" s="140">
        <v>14</v>
      </c>
      <c r="H108" s="138">
        <f t="shared" si="80"/>
        <v>1.5118056735179208</v>
      </c>
      <c r="I108" s="120">
        <f t="shared" si="81"/>
        <v>1.8796992481203008</v>
      </c>
      <c r="J108" s="120">
        <f t="shared" si="82"/>
        <v>0.73839662447257381</v>
      </c>
    </row>
    <row r="109" spans="1:14" ht="15" customHeight="1" x14ac:dyDescent="0.15">
      <c r="B109" s="34"/>
      <c r="C109" s="125" t="s">
        <v>896</v>
      </c>
      <c r="E109" s="18">
        <v>1338</v>
      </c>
      <c r="F109" s="18">
        <v>1247</v>
      </c>
      <c r="G109" s="71">
        <v>91</v>
      </c>
      <c r="H109" s="118">
        <f t="shared" si="80"/>
        <v>22.728044844572786</v>
      </c>
      <c r="I109" s="4">
        <f t="shared" si="81"/>
        <v>31.253132832080198</v>
      </c>
      <c r="J109" s="4">
        <f t="shared" si="82"/>
        <v>4.7995780590717292</v>
      </c>
    </row>
    <row r="110" spans="1:14" ht="15" customHeight="1" x14ac:dyDescent="0.15">
      <c r="B110" s="34"/>
      <c r="C110" s="125" t="s">
        <v>897</v>
      </c>
      <c r="E110" s="18">
        <v>1167</v>
      </c>
      <c r="F110" s="18">
        <v>1093</v>
      </c>
      <c r="G110" s="71">
        <v>74</v>
      </c>
      <c r="H110" s="118">
        <f t="shared" si="80"/>
        <v>19.82333956174622</v>
      </c>
      <c r="I110" s="4">
        <f t="shared" si="81"/>
        <v>27.39348370927318</v>
      </c>
      <c r="J110" s="4">
        <f t="shared" si="82"/>
        <v>3.9029535864978904</v>
      </c>
    </row>
    <row r="111" spans="1:14" ht="15" customHeight="1" x14ac:dyDescent="0.15">
      <c r="B111" s="87"/>
      <c r="C111" s="126" t="s">
        <v>898</v>
      </c>
      <c r="D111" s="52"/>
      <c r="E111" s="53">
        <v>168</v>
      </c>
      <c r="F111" s="53">
        <v>147</v>
      </c>
      <c r="G111" s="141">
        <v>21</v>
      </c>
      <c r="H111" s="139">
        <f t="shared" si="80"/>
        <v>2.853745541022592</v>
      </c>
      <c r="I111" s="43">
        <f t="shared" si="81"/>
        <v>3.6842105263157889</v>
      </c>
      <c r="J111" s="43">
        <f t="shared" si="82"/>
        <v>1.1075949367088607</v>
      </c>
    </row>
    <row r="112" spans="1:14" ht="15" customHeight="1" x14ac:dyDescent="0.15">
      <c r="B112" s="39" t="s">
        <v>1</v>
      </c>
      <c r="C112" s="28"/>
      <c r="D112" s="28"/>
      <c r="E112" s="40">
        <f>SUM(E106,E108:E111)</f>
        <v>7017</v>
      </c>
      <c r="F112" s="134">
        <f t="shared" ref="F112:G112" si="83">SUM(F106,F108:F111)</f>
        <v>5051</v>
      </c>
      <c r="G112" s="135">
        <f t="shared" si="83"/>
        <v>1966</v>
      </c>
      <c r="H112" s="119" t="str">
        <f>IF(SUM(H106,H108:H111)&gt;100,"－",SUM(H106,H108:H111))</f>
        <v>－</v>
      </c>
      <c r="I112" s="6" t="str">
        <f t="shared" ref="I112:J112" si="84">IF(SUM(I106,I108:I111)&gt;100,"－",SUM(I106,I108:I111))</f>
        <v>－</v>
      </c>
      <c r="J112" s="6" t="str">
        <f t="shared" si="84"/>
        <v>－</v>
      </c>
      <c r="M112" s="233"/>
    </row>
    <row r="113" spans="1:14" ht="15" customHeight="1" x14ac:dyDescent="0.15">
      <c r="B113" s="22"/>
      <c r="C113" s="1"/>
      <c r="E113" s="1"/>
      <c r="F113" s="1"/>
      <c r="G113" s="1"/>
      <c r="H113" s="1"/>
    </row>
    <row r="114" spans="1:14" ht="14.35" customHeight="1" x14ac:dyDescent="0.15">
      <c r="A114" s="77" t="s">
        <v>292</v>
      </c>
      <c r="B114" s="22"/>
      <c r="G114" s="1"/>
      <c r="J114" s="7"/>
      <c r="K114" s="7"/>
      <c r="M114" s="7"/>
      <c r="N114" s="233"/>
    </row>
    <row r="115" spans="1:14" ht="15" customHeight="1" x14ac:dyDescent="0.15">
      <c r="A115" s="1" t="s">
        <v>341</v>
      </c>
      <c r="B115" s="22"/>
      <c r="C115" s="1"/>
      <c r="E115" s="1"/>
      <c r="F115" s="1"/>
      <c r="G115" s="1"/>
      <c r="H115" s="1"/>
    </row>
    <row r="116" spans="1:14" ht="13.5" customHeight="1" x14ac:dyDescent="0.15">
      <c r="B116" s="68"/>
      <c r="C116" s="33"/>
      <c r="D116" s="33"/>
      <c r="E116" s="83"/>
      <c r="F116" s="88" t="s">
        <v>2</v>
      </c>
      <c r="G116" s="91"/>
      <c r="H116" s="115"/>
      <c r="I116" s="88" t="s">
        <v>3</v>
      </c>
      <c r="J116" s="89"/>
    </row>
    <row r="117" spans="1:14" ht="22.5" customHeight="1" x14ac:dyDescent="0.15">
      <c r="B117" s="34"/>
      <c r="E117" s="102" t="s">
        <v>4</v>
      </c>
      <c r="F117" s="102" t="s">
        <v>254</v>
      </c>
      <c r="G117" s="102" t="s">
        <v>256</v>
      </c>
      <c r="H117" s="112" t="s">
        <v>4</v>
      </c>
      <c r="I117" s="102" t="s">
        <v>254</v>
      </c>
      <c r="J117" s="102" t="s">
        <v>256</v>
      </c>
    </row>
    <row r="118" spans="1:14" ht="12" customHeight="1" x14ac:dyDescent="0.15">
      <c r="B118" s="35"/>
      <c r="C118" s="36"/>
      <c r="D118" s="36"/>
      <c r="E118" s="37"/>
      <c r="F118" s="37"/>
      <c r="G118" s="37"/>
      <c r="H118" s="116">
        <f>E122</f>
        <v>1518</v>
      </c>
      <c r="I118" s="2">
        <f t="shared" ref="I118:J118" si="85">F122</f>
        <v>1402</v>
      </c>
      <c r="J118" s="224">
        <f t="shared" si="85"/>
        <v>116</v>
      </c>
    </row>
    <row r="119" spans="1:14" ht="15" customHeight="1" x14ac:dyDescent="0.15">
      <c r="B119" s="34" t="s">
        <v>293</v>
      </c>
      <c r="E119" s="17">
        <v>1495</v>
      </c>
      <c r="F119" s="17">
        <v>1383</v>
      </c>
      <c r="G119" s="17">
        <v>112</v>
      </c>
      <c r="H119" s="117">
        <f>E119/H$118*100</f>
        <v>98.484848484848484</v>
      </c>
      <c r="I119" s="3">
        <f t="shared" ref="I119:I121" si="86">F119/I$118*100</f>
        <v>98.644793152639082</v>
      </c>
      <c r="J119" s="3">
        <f t="shared" ref="J119:J121" si="87">G119/J$118*100</f>
        <v>96.551724137931032</v>
      </c>
    </row>
    <row r="120" spans="1:14" ht="15" customHeight="1" x14ac:dyDescent="0.15">
      <c r="B120" s="34" t="s">
        <v>294</v>
      </c>
      <c r="E120" s="18">
        <v>9</v>
      </c>
      <c r="F120" s="18">
        <v>5</v>
      </c>
      <c r="G120" s="18">
        <v>4</v>
      </c>
      <c r="H120" s="118">
        <f t="shared" ref="H120:H121" si="88">E120/H$118*100</f>
        <v>0.59288537549407105</v>
      </c>
      <c r="I120" s="4">
        <f t="shared" si="86"/>
        <v>0.35663338088445079</v>
      </c>
      <c r="J120" s="4">
        <f t="shared" si="87"/>
        <v>3.4482758620689653</v>
      </c>
    </row>
    <row r="121" spans="1:14" ht="15" customHeight="1" x14ac:dyDescent="0.15">
      <c r="B121" s="35" t="s">
        <v>0</v>
      </c>
      <c r="C121" s="36"/>
      <c r="D121" s="36"/>
      <c r="E121" s="19">
        <v>14</v>
      </c>
      <c r="F121" s="19">
        <v>14</v>
      </c>
      <c r="G121" s="19">
        <v>0</v>
      </c>
      <c r="H121" s="129">
        <f t="shared" si="88"/>
        <v>0.92226613965744397</v>
      </c>
      <c r="I121" s="5">
        <f t="shared" si="86"/>
        <v>0.99857346647646217</v>
      </c>
      <c r="J121" s="5">
        <f t="shared" si="87"/>
        <v>0</v>
      </c>
    </row>
    <row r="122" spans="1:14" ht="15" customHeight="1" x14ac:dyDescent="0.15">
      <c r="B122" s="39" t="s">
        <v>1</v>
      </c>
      <c r="C122" s="28"/>
      <c r="D122" s="28"/>
      <c r="E122" s="40">
        <f t="shared" ref="E122:J122" si="89">SUM(E119:E121)</f>
        <v>1518</v>
      </c>
      <c r="F122" s="40">
        <f t="shared" si="89"/>
        <v>1402</v>
      </c>
      <c r="G122" s="135">
        <f t="shared" si="89"/>
        <v>116</v>
      </c>
      <c r="H122" s="119">
        <f t="shared" si="89"/>
        <v>100</v>
      </c>
      <c r="I122" s="6">
        <f t="shared" si="89"/>
        <v>99.999999999999986</v>
      </c>
      <c r="J122" s="6">
        <f t="shared" si="89"/>
        <v>100</v>
      </c>
    </row>
    <row r="123" spans="1:14" ht="15" customHeight="1" x14ac:dyDescent="0.15">
      <c r="B123" s="22"/>
      <c r="C123" s="1"/>
      <c r="E123" s="1"/>
      <c r="F123" s="1"/>
      <c r="G123" s="1"/>
      <c r="H123" s="1"/>
    </row>
    <row r="124" spans="1:14" ht="15" customHeight="1" x14ac:dyDescent="0.15">
      <c r="A124" s="1" t="s">
        <v>489</v>
      </c>
      <c r="B124" s="22"/>
      <c r="C124" s="1"/>
      <c r="E124" s="1"/>
      <c r="F124" s="1"/>
      <c r="G124" s="1"/>
      <c r="H124" s="1"/>
    </row>
    <row r="125" spans="1:14" ht="13.5" customHeight="1" x14ac:dyDescent="0.15">
      <c r="B125" s="68"/>
      <c r="C125" s="33"/>
      <c r="D125" s="33"/>
      <c r="E125" s="83"/>
      <c r="F125" s="91"/>
      <c r="G125" s="88" t="s">
        <v>258</v>
      </c>
      <c r="H125" s="91"/>
      <c r="I125" s="91"/>
      <c r="J125" s="115"/>
      <c r="K125" s="91"/>
      <c r="L125" s="88" t="s">
        <v>259</v>
      </c>
      <c r="M125" s="91"/>
      <c r="N125" s="89"/>
    </row>
    <row r="126" spans="1:14" ht="22.5" customHeight="1" x14ac:dyDescent="0.15">
      <c r="B126" s="34"/>
      <c r="E126" s="102" t="s">
        <v>4</v>
      </c>
      <c r="F126" s="102" t="s">
        <v>254</v>
      </c>
      <c r="G126" s="102" t="s">
        <v>255</v>
      </c>
      <c r="H126" s="102" t="s">
        <v>256</v>
      </c>
      <c r="I126" s="109" t="s">
        <v>257</v>
      </c>
      <c r="J126" s="112" t="s">
        <v>4</v>
      </c>
      <c r="K126" s="102" t="s">
        <v>254</v>
      </c>
      <c r="L126" s="102" t="s">
        <v>255</v>
      </c>
      <c r="M126" s="102" t="s">
        <v>256</v>
      </c>
      <c r="N126" s="102" t="s">
        <v>257</v>
      </c>
    </row>
    <row r="127" spans="1:14" ht="12" customHeight="1" x14ac:dyDescent="0.15">
      <c r="B127" s="35"/>
      <c r="C127" s="36"/>
      <c r="D127" s="36"/>
      <c r="E127" s="37"/>
      <c r="F127" s="37"/>
      <c r="G127" s="37"/>
      <c r="H127" s="37"/>
      <c r="I127" s="70"/>
      <c r="J127" s="116">
        <f>E$48</f>
        <v>5887</v>
      </c>
      <c r="K127" s="2">
        <f t="shared" ref="K127" si="90">F$48</f>
        <v>1501</v>
      </c>
      <c r="L127" s="2">
        <f t="shared" ref="L127" si="91">G$48</f>
        <v>2489</v>
      </c>
      <c r="M127" s="2">
        <f t="shared" ref="M127" si="92">H$48</f>
        <v>130</v>
      </c>
      <c r="N127" s="2">
        <f>I$48</f>
        <v>1766</v>
      </c>
    </row>
    <row r="128" spans="1:14" ht="15" customHeight="1" x14ac:dyDescent="0.15">
      <c r="B128" s="34" t="s">
        <v>342</v>
      </c>
      <c r="E128" s="17">
        <v>4678</v>
      </c>
      <c r="F128" s="17">
        <v>1234</v>
      </c>
      <c r="G128" s="17">
        <v>1722</v>
      </c>
      <c r="H128" s="17">
        <v>122</v>
      </c>
      <c r="I128" s="110">
        <v>1600</v>
      </c>
      <c r="J128" s="117">
        <f t="shared" ref="J128:J130" si="93">E128/J$40*100</f>
        <v>79.463224052998129</v>
      </c>
      <c r="K128" s="3">
        <f>F128/K$40*100</f>
        <v>82.211858760826118</v>
      </c>
      <c r="L128" s="3">
        <f t="shared" ref="L128:L130" si="94">G128/L$40*100</f>
        <v>69.184411410204902</v>
      </c>
      <c r="M128" s="3">
        <f t="shared" ref="M128:M130" si="95">H128/M$40*100</f>
        <v>93.84615384615384</v>
      </c>
      <c r="N128" s="3">
        <f t="shared" ref="N128:N130" si="96">I128/N$40*100</f>
        <v>90.600226500566251</v>
      </c>
    </row>
    <row r="129" spans="1:14" ht="15" customHeight="1" x14ac:dyDescent="0.15">
      <c r="B129" s="34" t="s">
        <v>343</v>
      </c>
      <c r="E129" s="18">
        <v>1097</v>
      </c>
      <c r="F129" s="18">
        <v>246</v>
      </c>
      <c r="G129" s="18">
        <v>701</v>
      </c>
      <c r="H129" s="18">
        <v>8</v>
      </c>
      <c r="I129" s="71">
        <v>141</v>
      </c>
      <c r="J129" s="118">
        <f t="shared" si="93"/>
        <v>18.634278919653475</v>
      </c>
      <c r="K129" s="4">
        <f>F129/K$40*100</f>
        <v>16.389073950699533</v>
      </c>
      <c r="L129" s="4">
        <f t="shared" si="94"/>
        <v>28.163921253515468</v>
      </c>
      <c r="M129" s="4">
        <f t="shared" si="95"/>
        <v>6.1538461538461542</v>
      </c>
      <c r="N129" s="4">
        <f t="shared" si="96"/>
        <v>7.9841449603624008</v>
      </c>
    </row>
    <row r="130" spans="1:14" ht="15" customHeight="1" x14ac:dyDescent="0.15">
      <c r="B130" s="35" t="s">
        <v>0</v>
      </c>
      <c r="C130" s="36"/>
      <c r="D130" s="36"/>
      <c r="E130" s="19">
        <v>112</v>
      </c>
      <c r="F130" s="19">
        <v>21</v>
      </c>
      <c r="G130" s="19">
        <v>66</v>
      </c>
      <c r="H130" s="19">
        <v>0</v>
      </c>
      <c r="I130" s="76">
        <v>25</v>
      </c>
      <c r="J130" s="129">
        <f t="shared" si="93"/>
        <v>1.9024970273483945</v>
      </c>
      <c r="K130" s="5">
        <f>F130/K$40*100</f>
        <v>1.3990672884743505</v>
      </c>
      <c r="L130" s="5">
        <f t="shared" si="94"/>
        <v>2.6516673362796306</v>
      </c>
      <c r="M130" s="5">
        <f t="shared" si="95"/>
        <v>0</v>
      </c>
      <c r="N130" s="5">
        <f t="shared" si="96"/>
        <v>1.4156285390713477</v>
      </c>
    </row>
    <row r="131" spans="1:14" ht="15" customHeight="1" x14ac:dyDescent="0.15">
      <c r="B131" s="39" t="s">
        <v>1</v>
      </c>
      <c r="C131" s="28"/>
      <c r="D131" s="28"/>
      <c r="E131" s="40">
        <f t="shared" ref="E131:N131" si="97">SUM(E128:E130)</f>
        <v>5887</v>
      </c>
      <c r="F131" s="40">
        <f t="shared" si="97"/>
        <v>1501</v>
      </c>
      <c r="G131" s="40">
        <f t="shared" si="97"/>
        <v>2489</v>
      </c>
      <c r="H131" s="40">
        <f t="shared" si="97"/>
        <v>130</v>
      </c>
      <c r="I131" s="72">
        <f t="shared" si="97"/>
        <v>1766</v>
      </c>
      <c r="J131" s="119">
        <f t="shared" si="97"/>
        <v>99.999999999999986</v>
      </c>
      <c r="K131" s="6">
        <f t="shared" si="97"/>
        <v>100</v>
      </c>
      <c r="L131" s="6">
        <f t="shared" si="97"/>
        <v>100</v>
      </c>
      <c r="M131" s="6">
        <f t="shared" si="97"/>
        <v>100</v>
      </c>
      <c r="N131" s="6">
        <f t="shared" si="97"/>
        <v>100</v>
      </c>
    </row>
    <row r="132" spans="1:14" ht="15" customHeight="1" x14ac:dyDescent="0.15">
      <c r="B132" s="22"/>
      <c r="C132" s="1"/>
      <c r="E132" s="1"/>
      <c r="F132" s="1"/>
      <c r="G132" s="1"/>
      <c r="H132" s="1"/>
    </row>
    <row r="133" spans="1:14" ht="15" customHeight="1" x14ac:dyDescent="0.15">
      <c r="A133" s="1" t="s">
        <v>491</v>
      </c>
      <c r="B133" s="22"/>
      <c r="K133" s="7"/>
    </row>
    <row r="134" spans="1:14" ht="13.5" customHeight="1" x14ac:dyDescent="0.15">
      <c r="B134" s="68"/>
      <c r="C134" s="33"/>
      <c r="D134" s="33"/>
      <c r="E134" s="83"/>
      <c r="F134" s="91"/>
      <c r="G134" s="88" t="s">
        <v>258</v>
      </c>
      <c r="H134" s="91"/>
      <c r="I134" s="91"/>
      <c r="J134" s="115"/>
      <c r="K134" s="91"/>
      <c r="L134" s="88" t="s">
        <v>259</v>
      </c>
      <c r="M134" s="91"/>
      <c r="N134" s="89"/>
    </row>
    <row r="135" spans="1:14" ht="22.5" customHeight="1" x14ac:dyDescent="0.15">
      <c r="B135" s="34"/>
      <c r="D135" s="79"/>
      <c r="E135" s="102" t="s">
        <v>4</v>
      </c>
      <c r="F135" s="102" t="s">
        <v>254</v>
      </c>
      <c r="G135" s="102" t="s">
        <v>255</v>
      </c>
      <c r="H135" s="102" t="s">
        <v>256</v>
      </c>
      <c r="I135" s="109" t="s">
        <v>257</v>
      </c>
      <c r="J135" s="112" t="s">
        <v>4</v>
      </c>
      <c r="K135" s="102" t="s">
        <v>254</v>
      </c>
      <c r="L135" s="102" t="s">
        <v>255</v>
      </c>
      <c r="M135" s="102" t="s">
        <v>256</v>
      </c>
      <c r="N135" s="102" t="s">
        <v>257</v>
      </c>
    </row>
    <row r="136" spans="1:14" ht="12" customHeight="1" x14ac:dyDescent="0.15">
      <c r="B136" s="35"/>
      <c r="C136" s="36"/>
      <c r="D136" s="80"/>
      <c r="E136" s="37"/>
      <c r="F136" s="37"/>
      <c r="G136" s="37"/>
      <c r="H136" s="37"/>
      <c r="I136" s="70"/>
      <c r="J136" s="116">
        <f>E$48</f>
        <v>5887</v>
      </c>
      <c r="K136" s="2">
        <f t="shared" ref="K136" si="98">F$48</f>
        <v>1501</v>
      </c>
      <c r="L136" s="2">
        <f t="shared" ref="L136" si="99">G$48</f>
        <v>2489</v>
      </c>
      <c r="M136" s="2">
        <f t="shared" ref="M136" si="100">H$48</f>
        <v>130</v>
      </c>
      <c r="N136" s="2">
        <f t="shared" ref="N136" si="101">I$48</f>
        <v>1766</v>
      </c>
    </row>
    <row r="137" spans="1:14" ht="15" customHeight="1" x14ac:dyDescent="0.15">
      <c r="B137" s="34" t="s">
        <v>295</v>
      </c>
      <c r="E137" s="17">
        <v>459</v>
      </c>
      <c r="F137" s="17">
        <v>7</v>
      </c>
      <c r="G137" s="17">
        <v>377</v>
      </c>
      <c r="H137" s="17">
        <v>1</v>
      </c>
      <c r="I137" s="110">
        <v>73</v>
      </c>
      <c r="J137" s="117">
        <f t="shared" ref="J137:J146" si="102">E137/J$40*100</f>
        <v>7.7968404960081532</v>
      </c>
      <c r="K137" s="104">
        <f t="shared" ref="K137:K146" si="103">F137/K$40*100</f>
        <v>0.46635576282478342</v>
      </c>
      <c r="L137" s="3">
        <f t="shared" ref="L137:L146" si="104">G137/L$40*100</f>
        <v>15.146645239051828</v>
      </c>
      <c r="M137" s="3">
        <f t="shared" ref="M137:M146" si="105">H137/M$40*100</f>
        <v>0.76923076923076927</v>
      </c>
      <c r="N137" s="3">
        <f t="shared" ref="N137:N146" si="106">I137/N$40*100</f>
        <v>4.1336353340883356</v>
      </c>
    </row>
    <row r="138" spans="1:14" ht="15" customHeight="1" x14ac:dyDescent="0.15">
      <c r="B138" s="34" t="s">
        <v>473</v>
      </c>
      <c r="E138" s="18">
        <v>1087</v>
      </c>
      <c r="F138" s="18">
        <v>49</v>
      </c>
      <c r="G138" s="18">
        <v>674</v>
      </c>
      <c r="H138" s="18">
        <v>14</v>
      </c>
      <c r="I138" s="71">
        <v>350</v>
      </c>
      <c r="J138" s="118">
        <f t="shared" si="102"/>
        <v>18.464413113640223</v>
      </c>
      <c r="K138" s="24">
        <f t="shared" si="103"/>
        <v>3.2644903397734839</v>
      </c>
      <c r="L138" s="4">
        <f t="shared" si="104"/>
        <v>27.079148252310166</v>
      </c>
      <c r="M138" s="4">
        <f t="shared" si="105"/>
        <v>10.76923076923077</v>
      </c>
      <c r="N138" s="4">
        <f t="shared" si="106"/>
        <v>19.818799546998868</v>
      </c>
    </row>
    <row r="139" spans="1:14" ht="15" customHeight="1" x14ac:dyDescent="0.15">
      <c r="B139" s="34" t="s">
        <v>474</v>
      </c>
      <c r="E139" s="18">
        <v>1217</v>
      </c>
      <c r="F139" s="18">
        <v>139</v>
      </c>
      <c r="G139" s="18">
        <v>556</v>
      </c>
      <c r="H139" s="18">
        <v>23</v>
      </c>
      <c r="I139" s="71">
        <v>499</v>
      </c>
      <c r="J139" s="118">
        <f t="shared" si="102"/>
        <v>20.672668591812467</v>
      </c>
      <c r="K139" s="24">
        <f t="shared" si="103"/>
        <v>9.260493004663557</v>
      </c>
      <c r="L139" s="4">
        <f t="shared" si="104"/>
        <v>22.338288469264764</v>
      </c>
      <c r="M139" s="4">
        <f t="shared" si="105"/>
        <v>17.692307692307693</v>
      </c>
      <c r="N139" s="4">
        <f t="shared" si="106"/>
        <v>28.255945639864098</v>
      </c>
    </row>
    <row r="140" spans="1:14" ht="15" customHeight="1" x14ac:dyDescent="0.15">
      <c r="B140" s="34" t="s">
        <v>475</v>
      </c>
      <c r="E140" s="18">
        <v>842</v>
      </c>
      <c r="F140" s="18">
        <v>193</v>
      </c>
      <c r="G140" s="18">
        <v>309</v>
      </c>
      <c r="H140" s="18">
        <v>23</v>
      </c>
      <c r="I140" s="71">
        <v>317</v>
      </c>
      <c r="J140" s="118">
        <f t="shared" si="102"/>
        <v>14.302700866315609</v>
      </c>
      <c r="K140" s="24">
        <f t="shared" si="103"/>
        <v>12.858094603597603</v>
      </c>
      <c r="L140" s="4">
        <f t="shared" si="104"/>
        <v>12.414624347127361</v>
      </c>
      <c r="M140" s="4">
        <f t="shared" si="105"/>
        <v>17.692307692307693</v>
      </c>
      <c r="N140" s="4">
        <f t="shared" si="106"/>
        <v>17.950169875424688</v>
      </c>
    </row>
    <row r="141" spans="1:14" ht="15" customHeight="1" x14ac:dyDescent="0.15">
      <c r="B141" s="34" t="s">
        <v>476</v>
      </c>
      <c r="E141" s="18">
        <v>699</v>
      </c>
      <c r="F141" s="18">
        <v>275</v>
      </c>
      <c r="G141" s="18">
        <v>226</v>
      </c>
      <c r="H141" s="18">
        <v>19</v>
      </c>
      <c r="I141" s="71">
        <v>179</v>
      </c>
      <c r="J141" s="118">
        <f t="shared" si="102"/>
        <v>11.873619840326143</v>
      </c>
      <c r="K141" s="24">
        <f t="shared" si="103"/>
        <v>18.32111925383078</v>
      </c>
      <c r="L141" s="4">
        <f t="shared" si="104"/>
        <v>9.0799517878666141</v>
      </c>
      <c r="M141" s="4">
        <f t="shared" si="105"/>
        <v>14.615384615384617</v>
      </c>
      <c r="N141" s="4">
        <f t="shared" si="106"/>
        <v>10.135900339750849</v>
      </c>
    </row>
    <row r="142" spans="1:14" ht="15" customHeight="1" x14ac:dyDescent="0.15">
      <c r="B142" s="34" t="s">
        <v>477</v>
      </c>
      <c r="E142" s="18">
        <v>620</v>
      </c>
      <c r="F142" s="18">
        <v>317</v>
      </c>
      <c r="G142" s="18">
        <v>130</v>
      </c>
      <c r="H142" s="18">
        <v>21</v>
      </c>
      <c r="I142" s="71">
        <v>152</v>
      </c>
      <c r="J142" s="118">
        <f t="shared" si="102"/>
        <v>10.531679972821472</v>
      </c>
      <c r="K142" s="24">
        <f t="shared" si="103"/>
        <v>21.119253830779481</v>
      </c>
      <c r="L142" s="4">
        <f t="shared" si="104"/>
        <v>5.2229811169144238</v>
      </c>
      <c r="M142" s="4">
        <f t="shared" si="105"/>
        <v>16.153846153846153</v>
      </c>
      <c r="N142" s="4">
        <f t="shared" si="106"/>
        <v>8.6070215175537932</v>
      </c>
    </row>
    <row r="143" spans="1:14" ht="15" customHeight="1" x14ac:dyDescent="0.15">
      <c r="B143" s="34" t="s">
        <v>478</v>
      </c>
      <c r="E143" s="18">
        <v>559</v>
      </c>
      <c r="F143" s="18">
        <v>311</v>
      </c>
      <c r="G143" s="18">
        <v>108</v>
      </c>
      <c r="H143" s="18">
        <v>20</v>
      </c>
      <c r="I143" s="71">
        <v>120</v>
      </c>
      <c r="J143" s="118">
        <f t="shared" si="102"/>
        <v>9.4954985561406478</v>
      </c>
      <c r="K143" s="24">
        <f t="shared" si="103"/>
        <v>20.719520319786806</v>
      </c>
      <c r="L143" s="4">
        <f t="shared" si="104"/>
        <v>4.3390920048212136</v>
      </c>
      <c r="M143" s="4">
        <f t="shared" si="105"/>
        <v>15.384615384615385</v>
      </c>
      <c r="N143" s="4">
        <f t="shared" si="106"/>
        <v>6.7950169875424677</v>
      </c>
    </row>
    <row r="144" spans="1:14" ht="15" customHeight="1" x14ac:dyDescent="0.15">
      <c r="B144" s="34" t="s">
        <v>479</v>
      </c>
      <c r="E144" s="18">
        <v>170</v>
      </c>
      <c r="F144" s="18">
        <v>90</v>
      </c>
      <c r="G144" s="18">
        <v>36</v>
      </c>
      <c r="H144" s="18">
        <v>5</v>
      </c>
      <c r="I144" s="71">
        <v>39</v>
      </c>
      <c r="J144" s="118">
        <f t="shared" si="102"/>
        <v>2.887718702225242</v>
      </c>
      <c r="K144" s="24">
        <f t="shared" si="103"/>
        <v>5.9960026648900735</v>
      </c>
      <c r="L144" s="4">
        <f t="shared" si="104"/>
        <v>1.4463640016070711</v>
      </c>
      <c r="M144" s="4">
        <f t="shared" si="105"/>
        <v>3.8461538461538463</v>
      </c>
      <c r="N144" s="4">
        <f t="shared" si="106"/>
        <v>2.2083805209513021</v>
      </c>
    </row>
    <row r="145" spans="1:15" ht="15" customHeight="1" x14ac:dyDescent="0.15">
      <c r="B145" s="34" t="s">
        <v>296</v>
      </c>
      <c r="E145" s="18">
        <v>171</v>
      </c>
      <c r="F145" s="18">
        <v>110</v>
      </c>
      <c r="G145" s="18">
        <v>32</v>
      </c>
      <c r="H145" s="18">
        <v>4</v>
      </c>
      <c r="I145" s="71">
        <v>25</v>
      </c>
      <c r="J145" s="118">
        <f t="shared" ref="J145" si="107">E145/J$40*100</f>
        <v>2.9047052828265674</v>
      </c>
      <c r="K145" s="24">
        <f t="shared" ref="K145" si="108">F145/K$40*100</f>
        <v>7.328447701532312</v>
      </c>
      <c r="L145" s="4">
        <f t="shared" ref="L145" si="109">G145/L$40*100</f>
        <v>1.2856568903173966</v>
      </c>
      <c r="M145" s="4">
        <f t="shared" ref="M145" si="110">H145/M$40*100</f>
        <v>3.0769230769230771</v>
      </c>
      <c r="N145" s="4">
        <f t="shared" ref="N145" si="111">I145/N$40*100</f>
        <v>1.4156285390713477</v>
      </c>
    </row>
    <row r="146" spans="1:15" ht="15" customHeight="1" x14ac:dyDescent="0.15">
      <c r="B146" s="35" t="s">
        <v>174</v>
      </c>
      <c r="C146" s="36"/>
      <c r="D146" s="36"/>
      <c r="E146" s="19">
        <v>63</v>
      </c>
      <c r="F146" s="19">
        <v>10</v>
      </c>
      <c r="G146" s="19">
        <v>41</v>
      </c>
      <c r="H146" s="19">
        <v>0</v>
      </c>
      <c r="I146" s="76">
        <v>12</v>
      </c>
      <c r="J146" s="129">
        <f t="shared" si="102"/>
        <v>1.070154577883472</v>
      </c>
      <c r="K146" s="26">
        <f t="shared" si="103"/>
        <v>0.66622251832111923</v>
      </c>
      <c r="L146" s="5">
        <f t="shared" si="104"/>
        <v>1.6472478907191643</v>
      </c>
      <c r="M146" s="5">
        <f t="shared" si="105"/>
        <v>0</v>
      </c>
      <c r="N146" s="5">
        <f t="shared" si="106"/>
        <v>0.67950169875424693</v>
      </c>
    </row>
    <row r="147" spans="1:15" ht="15" customHeight="1" x14ac:dyDescent="0.15">
      <c r="B147" s="39" t="s">
        <v>1</v>
      </c>
      <c r="C147" s="28"/>
      <c r="D147" s="29"/>
      <c r="E147" s="40">
        <f t="shared" ref="E147:N147" si="112">SUM(E137:E146)</f>
        <v>5887</v>
      </c>
      <c r="F147" s="40">
        <f t="shared" si="112"/>
        <v>1501</v>
      </c>
      <c r="G147" s="40">
        <f t="shared" si="112"/>
        <v>2489</v>
      </c>
      <c r="H147" s="40">
        <f t="shared" si="112"/>
        <v>130</v>
      </c>
      <c r="I147" s="72">
        <f t="shared" si="112"/>
        <v>1766</v>
      </c>
      <c r="J147" s="119">
        <f t="shared" si="112"/>
        <v>100.00000000000001</v>
      </c>
      <c r="K147" s="25">
        <f t="shared" si="112"/>
        <v>100</v>
      </c>
      <c r="L147" s="6">
        <f t="shared" si="112"/>
        <v>100</v>
      </c>
      <c r="M147" s="6">
        <f t="shared" si="112"/>
        <v>100.00000000000001</v>
      </c>
      <c r="N147" s="6">
        <f t="shared" si="112"/>
        <v>100</v>
      </c>
    </row>
    <row r="148" spans="1:15" ht="15" customHeight="1" x14ac:dyDescent="0.15">
      <c r="B148" s="39" t="s">
        <v>297</v>
      </c>
      <c r="C148" s="28"/>
      <c r="D148" s="29"/>
      <c r="E148" s="41">
        <v>37.139079670329672</v>
      </c>
      <c r="F148" s="41">
        <v>57.00201207243461</v>
      </c>
      <c r="G148" s="41">
        <v>27.429738562091504</v>
      </c>
      <c r="H148" s="41">
        <v>43.523076923076921</v>
      </c>
      <c r="I148" s="41">
        <v>33.349486887115162</v>
      </c>
    </row>
    <row r="149" spans="1:15" ht="15" customHeight="1" x14ac:dyDescent="0.15">
      <c r="B149" s="39" t="s">
        <v>298</v>
      </c>
      <c r="C149" s="28"/>
      <c r="D149" s="29"/>
      <c r="E149" s="48">
        <v>412</v>
      </c>
      <c r="F149" s="48">
        <v>412</v>
      </c>
      <c r="G149" s="48">
        <v>300</v>
      </c>
      <c r="H149" s="48">
        <v>128</v>
      </c>
      <c r="I149" s="48">
        <v>207</v>
      </c>
    </row>
    <row r="150" spans="1:15" ht="15" customHeight="1" x14ac:dyDescent="0.15">
      <c r="B150" s="39" t="s">
        <v>299</v>
      </c>
      <c r="C150" s="28"/>
      <c r="D150" s="29"/>
      <c r="E150" s="48">
        <v>1</v>
      </c>
      <c r="F150" s="48">
        <v>7</v>
      </c>
      <c r="G150" s="48">
        <v>1</v>
      </c>
      <c r="H150" s="48">
        <v>9</v>
      </c>
      <c r="I150" s="48">
        <v>3</v>
      </c>
    </row>
    <row r="151" spans="1:15" ht="15" customHeight="1" x14ac:dyDescent="0.15">
      <c r="B151" s="66"/>
      <c r="C151" s="46"/>
      <c r="D151" s="46"/>
      <c r="E151" s="127"/>
      <c r="F151" s="30"/>
      <c r="G151" s="30"/>
      <c r="H151" s="127"/>
      <c r="I151" s="30"/>
      <c r="J151" s="30"/>
      <c r="K151" s="127"/>
      <c r="L151" s="30"/>
      <c r="M151" s="30"/>
      <c r="N151" s="127"/>
      <c r="O151" s="30"/>
    </row>
    <row r="152" spans="1:15" ht="15" customHeight="1" x14ac:dyDescent="0.15">
      <c r="A152" s="1" t="s">
        <v>490</v>
      </c>
      <c r="B152" s="22"/>
      <c r="K152" s="7"/>
    </row>
    <row r="153" spans="1:15" ht="13.5" customHeight="1" x14ac:dyDescent="0.15">
      <c r="B153" s="68"/>
      <c r="C153" s="33"/>
      <c r="D153" s="33"/>
      <c r="E153" s="83"/>
      <c r="F153" s="91"/>
      <c r="G153" s="88" t="s">
        <v>258</v>
      </c>
      <c r="H153" s="91"/>
      <c r="I153" s="91"/>
      <c r="J153" s="115"/>
      <c r="K153" s="91"/>
      <c r="L153" s="88" t="s">
        <v>259</v>
      </c>
      <c r="M153" s="91"/>
      <c r="N153" s="89"/>
    </row>
    <row r="154" spans="1:15" ht="22.5" customHeight="1" x14ac:dyDescent="0.15">
      <c r="B154" s="34"/>
      <c r="D154" s="79"/>
      <c r="E154" s="102" t="s">
        <v>4</v>
      </c>
      <c r="F154" s="102" t="s">
        <v>254</v>
      </c>
      <c r="G154" s="102" t="s">
        <v>255</v>
      </c>
      <c r="H154" s="102" t="s">
        <v>256</v>
      </c>
      <c r="I154" s="109" t="s">
        <v>257</v>
      </c>
      <c r="J154" s="112" t="s">
        <v>4</v>
      </c>
      <c r="K154" s="102" t="s">
        <v>254</v>
      </c>
      <c r="L154" s="102" t="s">
        <v>255</v>
      </c>
      <c r="M154" s="102" t="s">
        <v>256</v>
      </c>
      <c r="N154" s="102" t="s">
        <v>257</v>
      </c>
    </row>
    <row r="155" spans="1:15" ht="12" customHeight="1" x14ac:dyDescent="0.15">
      <c r="B155" s="35"/>
      <c r="C155" s="36"/>
      <c r="D155" s="80"/>
      <c r="E155" s="37"/>
      <c r="F155" s="37"/>
      <c r="G155" s="37"/>
      <c r="H155" s="37"/>
      <c r="I155" s="70"/>
      <c r="J155" s="116">
        <f>E$48</f>
        <v>5887</v>
      </c>
      <c r="K155" s="2">
        <f t="shared" ref="K155" si="113">F$48</f>
        <v>1501</v>
      </c>
      <c r="L155" s="2">
        <f t="shared" ref="L155" si="114">G$48</f>
        <v>2489</v>
      </c>
      <c r="M155" s="2">
        <f t="shared" ref="M155" si="115">H$48</f>
        <v>130</v>
      </c>
      <c r="N155" s="2">
        <f t="shared" ref="N155" si="116">I$48</f>
        <v>1766</v>
      </c>
    </row>
    <row r="156" spans="1:15" ht="15" customHeight="1" x14ac:dyDescent="0.15">
      <c r="B156" s="34" t="s">
        <v>295</v>
      </c>
      <c r="E156" s="17">
        <v>603</v>
      </c>
      <c r="F156" s="17">
        <v>15</v>
      </c>
      <c r="G156" s="17">
        <v>448</v>
      </c>
      <c r="H156" s="17">
        <v>1</v>
      </c>
      <c r="I156" s="110">
        <v>138</v>
      </c>
      <c r="J156" s="117">
        <f t="shared" ref="J156:J165" si="117">E156/J$40*100</f>
        <v>10.242908102598946</v>
      </c>
      <c r="K156" s="104">
        <f t="shared" ref="K156:K165" si="118">F156/K$40*100</f>
        <v>0.99933377748167884</v>
      </c>
      <c r="L156" s="3">
        <f t="shared" ref="L156:L165" si="119">G156/L$40*100</f>
        <v>17.99919646444355</v>
      </c>
      <c r="M156" s="3">
        <f t="shared" ref="M156:M165" si="120">H156/M$40*100</f>
        <v>0.76923076923076927</v>
      </c>
      <c r="N156" s="3">
        <f t="shared" ref="N156:N165" si="121">I156/N$40*100</f>
        <v>7.814269535673839</v>
      </c>
    </row>
    <row r="157" spans="1:15" ht="15" customHeight="1" x14ac:dyDescent="0.15">
      <c r="B157" s="34" t="s">
        <v>473</v>
      </c>
      <c r="E157" s="18">
        <v>1269</v>
      </c>
      <c r="F157" s="18">
        <v>65</v>
      </c>
      <c r="G157" s="18">
        <v>739</v>
      </c>
      <c r="H157" s="18">
        <v>19</v>
      </c>
      <c r="I157" s="71">
        <v>446</v>
      </c>
      <c r="J157" s="118">
        <f t="shared" si="117"/>
        <v>21.555970783081367</v>
      </c>
      <c r="K157" s="24">
        <f t="shared" si="118"/>
        <v>4.3304463690872748</v>
      </c>
      <c r="L157" s="4">
        <f t="shared" si="119"/>
        <v>29.690638810767378</v>
      </c>
      <c r="M157" s="4">
        <f t="shared" si="120"/>
        <v>14.615384615384617</v>
      </c>
      <c r="N157" s="4">
        <f t="shared" si="121"/>
        <v>25.254813137032844</v>
      </c>
    </row>
    <row r="158" spans="1:15" ht="15" customHeight="1" x14ac:dyDescent="0.15">
      <c r="B158" s="34" t="s">
        <v>474</v>
      </c>
      <c r="E158" s="18">
        <v>1264</v>
      </c>
      <c r="F158" s="18">
        <v>198</v>
      </c>
      <c r="G158" s="18">
        <v>539</v>
      </c>
      <c r="H158" s="18">
        <v>29</v>
      </c>
      <c r="I158" s="71">
        <v>498</v>
      </c>
      <c r="J158" s="118">
        <f t="shared" si="117"/>
        <v>21.471037880074743</v>
      </c>
      <c r="K158" s="24">
        <f t="shared" si="118"/>
        <v>13.191205862758162</v>
      </c>
      <c r="L158" s="4">
        <f t="shared" si="119"/>
        <v>21.655283246283648</v>
      </c>
      <c r="M158" s="4">
        <f t="shared" si="120"/>
        <v>22.30769230769231</v>
      </c>
      <c r="N158" s="4">
        <f t="shared" si="121"/>
        <v>28.199320498301244</v>
      </c>
    </row>
    <row r="159" spans="1:15" ht="15" customHeight="1" x14ac:dyDescent="0.15">
      <c r="B159" s="34" t="s">
        <v>475</v>
      </c>
      <c r="E159" s="18">
        <v>822</v>
      </c>
      <c r="F159" s="18">
        <v>247</v>
      </c>
      <c r="G159" s="18">
        <v>294</v>
      </c>
      <c r="H159" s="18">
        <v>20</v>
      </c>
      <c r="I159" s="71">
        <v>261</v>
      </c>
      <c r="J159" s="118">
        <f t="shared" si="117"/>
        <v>13.962969254289112</v>
      </c>
      <c r="K159" s="24">
        <f t="shared" si="118"/>
        <v>16.455696202531644</v>
      </c>
      <c r="L159" s="4">
        <f t="shared" si="119"/>
        <v>11.811972679791079</v>
      </c>
      <c r="M159" s="4">
        <f t="shared" si="120"/>
        <v>15.384615384615385</v>
      </c>
      <c r="N159" s="4">
        <f t="shared" si="121"/>
        <v>14.779161947904869</v>
      </c>
    </row>
    <row r="160" spans="1:15" ht="15" customHeight="1" x14ac:dyDescent="0.15">
      <c r="B160" s="34" t="s">
        <v>476</v>
      </c>
      <c r="E160" s="18">
        <v>696</v>
      </c>
      <c r="F160" s="18">
        <v>330</v>
      </c>
      <c r="G160" s="18">
        <v>191</v>
      </c>
      <c r="H160" s="18">
        <v>21</v>
      </c>
      <c r="I160" s="71">
        <v>154</v>
      </c>
      <c r="J160" s="118">
        <f t="shared" si="117"/>
        <v>11.822660098522167</v>
      </c>
      <c r="K160" s="24">
        <f t="shared" si="118"/>
        <v>21.985343104596936</v>
      </c>
      <c r="L160" s="4">
        <f t="shared" si="119"/>
        <v>7.6737645640819609</v>
      </c>
      <c r="M160" s="4">
        <f t="shared" si="120"/>
        <v>16.153846153846153</v>
      </c>
      <c r="N160" s="4">
        <f t="shared" si="121"/>
        <v>8.7202718006795017</v>
      </c>
    </row>
    <row r="161" spans="1:15" ht="15" customHeight="1" x14ac:dyDescent="0.15">
      <c r="B161" s="34" t="s">
        <v>477</v>
      </c>
      <c r="E161" s="18">
        <v>517</v>
      </c>
      <c r="F161" s="18">
        <v>285</v>
      </c>
      <c r="G161" s="18">
        <v>97</v>
      </c>
      <c r="H161" s="18">
        <v>22</v>
      </c>
      <c r="I161" s="71">
        <v>113</v>
      </c>
      <c r="J161" s="118">
        <f t="shared" si="117"/>
        <v>8.7820621708850002</v>
      </c>
      <c r="K161" s="24">
        <f t="shared" si="118"/>
        <v>18.9873417721519</v>
      </c>
      <c r="L161" s="4">
        <f t="shared" si="119"/>
        <v>3.8971474487746085</v>
      </c>
      <c r="M161" s="4">
        <f t="shared" si="120"/>
        <v>16.923076923076923</v>
      </c>
      <c r="N161" s="4">
        <f t="shared" si="121"/>
        <v>6.3986409966024924</v>
      </c>
    </row>
    <row r="162" spans="1:15" ht="15" customHeight="1" x14ac:dyDescent="0.15">
      <c r="B162" s="34" t="s">
        <v>478</v>
      </c>
      <c r="E162" s="18">
        <v>377</v>
      </c>
      <c r="F162" s="18">
        <v>205</v>
      </c>
      <c r="G162" s="18">
        <v>74</v>
      </c>
      <c r="H162" s="18">
        <v>11</v>
      </c>
      <c r="I162" s="71">
        <v>87</v>
      </c>
      <c r="J162" s="118">
        <f t="shared" si="117"/>
        <v>6.403940886699508</v>
      </c>
      <c r="K162" s="24">
        <f t="shared" si="118"/>
        <v>13.657561625582945</v>
      </c>
      <c r="L162" s="4">
        <f t="shared" si="119"/>
        <v>2.9730815588589796</v>
      </c>
      <c r="M162" s="4">
        <f t="shared" si="120"/>
        <v>8.4615384615384617</v>
      </c>
      <c r="N162" s="4">
        <f t="shared" si="121"/>
        <v>4.9263873159682898</v>
      </c>
    </row>
    <row r="163" spans="1:15" ht="15" customHeight="1" x14ac:dyDescent="0.15">
      <c r="B163" s="34" t="s">
        <v>479</v>
      </c>
      <c r="E163" s="18">
        <v>117</v>
      </c>
      <c r="F163" s="18">
        <v>74</v>
      </c>
      <c r="G163" s="18">
        <v>23</v>
      </c>
      <c r="H163" s="18">
        <v>3</v>
      </c>
      <c r="I163" s="71">
        <v>17</v>
      </c>
      <c r="J163" s="118">
        <f t="shared" ref="J163:J164" si="122">E163/J$40*100</f>
        <v>1.9874299303550198</v>
      </c>
      <c r="K163" s="24">
        <f t="shared" si="118"/>
        <v>4.9300466355762822</v>
      </c>
      <c r="L163" s="4">
        <f t="shared" ref="L163:L164" si="123">G163/L$40*100</f>
        <v>0.92406588991562877</v>
      </c>
      <c r="M163" s="4">
        <f t="shared" ref="M163:M164" si="124">H163/M$40*100</f>
        <v>2.3076923076923079</v>
      </c>
      <c r="N163" s="4">
        <f t="shared" ref="N163:N164" si="125">I163/N$40*100</f>
        <v>0.96262740656851642</v>
      </c>
    </row>
    <row r="164" spans="1:15" ht="15" customHeight="1" x14ac:dyDescent="0.15">
      <c r="B164" s="34" t="s">
        <v>296</v>
      </c>
      <c r="E164" s="18">
        <v>103</v>
      </c>
      <c r="F164" s="18">
        <v>65</v>
      </c>
      <c r="G164" s="18">
        <v>21</v>
      </c>
      <c r="H164" s="18">
        <v>1</v>
      </c>
      <c r="I164" s="71">
        <v>16</v>
      </c>
      <c r="J164" s="118">
        <f t="shared" si="122"/>
        <v>1.7496178019364701</v>
      </c>
      <c r="K164" s="24">
        <f t="shared" si="118"/>
        <v>4.3304463690872748</v>
      </c>
      <c r="L164" s="4">
        <f t="shared" si="123"/>
        <v>0.84371233427079151</v>
      </c>
      <c r="M164" s="4">
        <f t="shared" si="124"/>
        <v>0.76923076923076927</v>
      </c>
      <c r="N164" s="4">
        <f t="shared" si="125"/>
        <v>0.90600226500566261</v>
      </c>
    </row>
    <row r="165" spans="1:15" ht="15" customHeight="1" x14ac:dyDescent="0.15">
      <c r="B165" s="35" t="s">
        <v>174</v>
      </c>
      <c r="C165" s="36"/>
      <c r="D165" s="36"/>
      <c r="E165" s="19">
        <v>119</v>
      </c>
      <c r="F165" s="19">
        <v>17</v>
      </c>
      <c r="G165" s="19">
        <v>63</v>
      </c>
      <c r="H165" s="19">
        <v>3</v>
      </c>
      <c r="I165" s="76">
        <v>36</v>
      </c>
      <c r="J165" s="129">
        <f t="shared" si="117"/>
        <v>2.0214030915576697</v>
      </c>
      <c r="K165" s="26">
        <f t="shared" si="118"/>
        <v>1.1325782811459029</v>
      </c>
      <c r="L165" s="5">
        <f t="shared" si="119"/>
        <v>2.5311370028123745</v>
      </c>
      <c r="M165" s="5">
        <f t="shared" si="120"/>
        <v>2.3076923076923079</v>
      </c>
      <c r="N165" s="5">
        <f t="shared" si="121"/>
        <v>2.0385050962627407</v>
      </c>
    </row>
    <row r="166" spans="1:15" ht="15" customHeight="1" x14ac:dyDescent="0.15">
      <c r="B166" s="39" t="s">
        <v>1</v>
      </c>
      <c r="C166" s="28"/>
      <c r="D166" s="29"/>
      <c r="E166" s="40">
        <f t="shared" ref="E166:N166" si="126">SUM(E156:E165)</f>
        <v>5887</v>
      </c>
      <c r="F166" s="40">
        <f t="shared" si="126"/>
        <v>1501</v>
      </c>
      <c r="G166" s="40">
        <f t="shared" si="126"/>
        <v>2489</v>
      </c>
      <c r="H166" s="40">
        <f t="shared" si="126"/>
        <v>130</v>
      </c>
      <c r="I166" s="72">
        <f t="shared" si="126"/>
        <v>1766</v>
      </c>
      <c r="J166" s="119">
        <f t="shared" si="126"/>
        <v>99.999999999999986</v>
      </c>
      <c r="K166" s="25">
        <f t="shared" si="126"/>
        <v>100</v>
      </c>
      <c r="L166" s="6">
        <f t="shared" si="126"/>
        <v>99.999999999999986</v>
      </c>
      <c r="M166" s="6">
        <f t="shared" si="126"/>
        <v>100</v>
      </c>
      <c r="N166" s="6">
        <f t="shared" si="126"/>
        <v>100</v>
      </c>
    </row>
    <row r="167" spans="1:15" ht="15" customHeight="1" x14ac:dyDescent="0.15">
      <c r="B167" s="39" t="s">
        <v>297</v>
      </c>
      <c r="C167" s="28"/>
      <c r="D167" s="29"/>
      <c r="E167" s="41">
        <v>33.096047156726769</v>
      </c>
      <c r="F167" s="41">
        <v>50.960916442048514</v>
      </c>
      <c r="G167" s="41">
        <v>24.673124484748556</v>
      </c>
      <c r="H167" s="41">
        <v>39.165354330708659</v>
      </c>
      <c r="I167" s="41">
        <v>29.152601156069363</v>
      </c>
    </row>
    <row r="168" spans="1:15" ht="15" customHeight="1" x14ac:dyDescent="0.15">
      <c r="B168" s="39" t="s">
        <v>298</v>
      </c>
      <c r="C168" s="28"/>
      <c r="D168" s="29"/>
      <c r="E168" s="48">
        <v>393</v>
      </c>
      <c r="F168" s="48">
        <v>393</v>
      </c>
      <c r="G168" s="48">
        <v>212</v>
      </c>
      <c r="H168" s="48">
        <v>111</v>
      </c>
      <c r="I168" s="48">
        <v>177</v>
      </c>
    </row>
    <row r="169" spans="1:15" ht="15" customHeight="1" x14ac:dyDescent="0.15">
      <c r="B169" s="39" t="s">
        <v>299</v>
      </c>
      <c r="C169" s="28"/>
      <c r="D169" s="29"/>
      <c r="E169" s="48">
        <v>1</v>
      </c>
      <c r="F169" s="48">
        <v>2</v>
      </c>
      <c r="G169" s="48">
        <v>1</v>
      </c>
      <c r="H169" s="48">
        <v>8</v>
      </c>
      <c r="I169" s="48">
        <v>1</v>
      </c>
    </row>
    <row r="170" spans="1:15" ht="15" customHeight="1" x14ac:dyDescent="0.15">
      <c r="B170" s="66"/>
      <c r="C170" s="46"/>
      <c r="D170" s="46"/>
      <c r="E170" s="127"/>
      <c r="F170" s="30"/>
      <c r="G170" s="30"/>
      <c r="H170" s="127"/>
      <c r="I170" s="30"/>
      <c r="J170" s="30"/>
      <c r="K170" s="127"/>
      <c r="L170" s="30"/>
      <c r="M170" s="30"/>
      <c r="N170" s="127"/>
      <c r="O170" s="30"/>
    </row>
    <row r="171" spans="1:15" ht="15" customHeight="1" x14ac:dyDescent="0.15">
      <c r="A171" s="1" t="s">
        <v>492</v>
      </c>
      <c r="B171" s="22"/>
      <c r="C171" s="1"/>
      <c r="E171" s="1"/>
      <c r="F171" s="1"/>
      <c r="G171" s="1"/>
      <c r="H171" s="1"/>
    </row>
    <row r="172" spans="1:15" ht="13.5" customHeight="1" x14ac:dyDescent="0.15">
      <c r="B172" s="68"/>
      <c r="C172" s="33"/>
      <c r="D172" s="33"/>
      <c r="E172" s="83"/>
      <c r="F172" s="91"/>
      <c r="G172" s="88" t="s">
        <v>258</v>
      </c>
      <c r="H172" s="91"/>
      <c r="I172" s="91"/>
      <c r="J172" s="115"/>
      <c r="K172" s="91"/>
      <c r="L172" s="88" t="s">
        <v>259</v>
      </c>
      <c r="M172" s="91"/>
      <c r="N172" s="89"/>
    </row>
    <row r="173" spans="1:15" ht="22.5" customHeight="1" x14ac:dyDescent="0.15">
      <c r="B173" s="34"/>
      <c r="D173" s="79"/>
      <c r="E173" s="102" t="s">
        <v>4</v>
      </c>
      <c r="F173" s="102" t="s">
        <v>254</v>
      </c>
      <c r="G173" s="102" t="s">
        <v>255</v>
      </c>
      <c r="H173" s="102" t="s">
        <v>256</v>
      </c>
      <c r="I173" s="109" t="s">
        <v>257</v>
      </c>
      <c r="J173" s="112" t="s">
        <v>4</v>
      </c>
      <c r="K173" s="102" t="s">
        <v>254</v>
      </c>
      <c r="L173" s="102" t="s">
        <v>255</v>
      </c>
      <c r="M173" s="102" t="s">
        <v>256</v>
      </c>
      <c r="N173" s="102" t="s">
        <v>257</v>
      </c>
    </row>
    <row r="174" spans="1:15" ht="12" customHeight="1" x14ac:dyDescent="0.15">
      <c r="B174" s="35"/>
      <c r="C174" s="36"/>
      <c r="D174" s="80"/>
      <c r="E174" s="37"/>
      <c r="F174" s="37"/>
      <c r="G174" s="37"/>
      <c r="H174" s="37"/>
      <c r="I174" s="70"/>
      <c r="J174" s="116">
        <f>E$48</f>
        <v>5887</v>
      </c>
      <c r="K174" s="2">
        <f t="shared" ref="K174" si="127">F$48</f>
        <v>1501</v>
      </c>
      <c r="L174" s="2">
        <f t="shared" ref="L174" si="128">G$48</f>
        <v>2489</v>
      </c>
      <c r="M174" s="2">
        <f t="shared" ref="M174" si="129">H$48</f>
        <v>130</v>
      </c>
      <c r="N174" s="2">
        <f t="shared" ref="N174" si="130">I$48</f>
        <v>1766</v>
      </c>
    </row>
    <row r="175" spans="1:15" ht="15" customHeight="1" x14ac:dyDescent="0.15">
      <c r="B175" s="34" t="s">
        <v>205</v>
      </c>
      <c r="E175" s="17">
        <v>151</v>
      </c>
      <c r="F175" s="17">
        <v>23</v>
      </c>
      <c r="G175" s="17">
        <v>59</v>
      </c>
      <c r="H175" s="17">
        <v>0</v>
      </c>
      <c r="I175" s="110">
        <v>69</v>
      </c>
      <c r="J175" s="117">
        <f t="shared" ref="J175:J180" si="131">E175/J$40*100</f>
        <v>2.5649736708000677</v>
      </c>
      <c r="K175" s="104">
        <f t="shared" ref="K175:K180" si="132">F175/K$40*100</f>
        <v>1.5323117921385743</v>
      </c>
      <c r="L175" s="3">
        <f t="shared" ref="L175:L180" si="133">G175/L$40*100</f>
        <v>2.3704298915227002</v>
      </c>
      <c r="M175" s="3">
        <f t="shared" ref="M175:M180" si="134">H175/M$40*100</f>
        <v>0</v>
      </c>
      <c r="N175" s="3">
        <f t="shared" ref="N175:N180" si="135">I175/N$40*100</f>
        <v>3.9071347678369195</v>
      </c>
    </row>
    <row r="176" spans="1:15" ht="15" customHeight="1" x14ac:dyDescent="0.15">
      <c r="B176" s="34" t="s">
        <v>206</v>
      </c>
      <c r="E176" s="18">
        <v>350</v>
      </c>
      <c r="F176" s="18">
        <v>88</v>
      </c>
      <c r="G176" s="18">
        <v>114</v>
      </c>
      <c r="H176" s="18">
        <v>12</v>
      </c>
      <c r="I176" s="71">
        <v>136</v>
      </c>
      <c r="J176" s="118">
        <f t="shared" si="131"/>
        <v>5.9453032104637336</v>
      </c>
      <c r="K176" s="24">
        <f t="shared" si="132"/>
        <v>5.862758161225849</v>
      </c>
      <c r="L176" s="4">
        <f t="shared" si="133"/>
        <v>4.5801526717557248</v>
      </c>
      <c r="M176" s="4">
        <f t="shared" si="134"/>
        <v>9.2307692307692317</v>
      </c>
      <c r="N176" s="4">
        <f t="shared" si="135"/>
        <v>7.7010192525481314</v>
      </c>
    </row>
    <row r="177" spans="1:15" ht="15" customHeight="1" x14ac:dyDescent="0.15">
      <c r="B177" s="34" t="s">
        <v>440</v>
      </c>
      <c r="E177" s="18">
        <v>1245</v>
      </c>
      <c r="F177" s="18">
        <v>352</v>
      </c>
      <c r="G177" s="18">
        <v>516</v>
      </c>
      <c r="H177" s="18">
        <v>24</v>
      </c>
      <c r="I177" s="71">
        <v>353</v>
      </c>
      <c r="J177" s="118">
        <f t="shared" si="131"/>
        <v>21.148292848649568</v>
      </c>
      <c r="K177" s="24">
        <f t="shared" si="132"/>
        <v>23.451032644903396</v>
      </c>
      <c r="L177" s="4">
        <f t="shared" si="133"/>
        <v>20.73121735636802</v>
      </c>
      <c r="M177" s="4">
        <f t="shared" si="134"/>
        <v>18.461538461538463</v>
      </c>
      <c r="N177" s="4">
        <f t="shared" si="135"/>
        <v>19.988674971687427</v>
      </c>
    </row>
    <row r="178" spans="1:15" ht="15" customHeight="1" x14ac:dyDescent="0.15">
      <c r="B178" s="34" t="s">
        <v>177</v>
      </c>
      <c r="E178" s="18">
        <v>1714</v>
      </c>
      <c r="F178" s="18">
        <v>595</v>
      </c>
      <c r="G178" s="18">
        <v>554</v>
      </c>
      <c r="H178" s="18">
        <v>44</v>
      </c>
      <c r="I178" s="71">
        <v>521</v>
      </c>
      <c r="J178" s="118">
        <f t="shared" si="131"/>
        <v>29.114999150670972</v>
      </c>
      <c r="K178" s="24">
        <f t="shared" si="132"/>
        <v>39.640239840106595</v>
      </c>
      <c r="L178" s="4">
        <f t="shared" si="133"/>
        <v>22.257934913619927</v>
      </c>
      <c r="M178" s="4">
        <f t="shared" si="134"/>
        <v>33.846153846153847</v>
      </c>
      <c r="N178" s="4">
        <f t="shared" si="135"/>
        <v>29.501698754246885</v>
      </c>
    </row>
    <row r="179" spans="1:15" ht="15" customHeight="1" x14ac:dyDescent="0.15">
      <c r="B179" s="34" t="s">
        <v>301</v>
      </c>
      <c r="E179" s="18">
        <v>2295</v>
      </c>
      <c r="F179" s="18">
        <v>421</v>
      </c>
      <c r="G179" s="18">
        <v>1175</v>
      </c>
      <c r="H179" s="18">
        <v>47</v>
      </c>
      <c r="I179" s="71">
        <v>651</v>
      </c>
      <c r="J179" s="118">
        <f t="shared" si="131"/>
        <v>38.984202480040771</v>
      </c>
      <c r="K179" s="24">
        <f t="shared" si="132"/>
        <v>28.047968021319118</v>
      </c>
      <c r="L179" s="4">
        <f t="shared" si="133"/>
        <v>47.207713941341908</v>
      </c>
      <c r="M179" s="4">
        <f t="shared" si="134"/>
        <v>36.153846153846153</v>
      </c>
      <c r="N179" s="4">
        <f t="shared" si="135"/>
        <v>36.862967157417891</v>
      </c>
    </row>
    <row r="180" spans="1:15" ht="15" customHeight="1" x14ac:dyDescent="0.15">
      <c r="B180" s="35" t="s">
        <v>174</v>
      </c>
      <c r="C180" s="36"/>
      <c r="D180" s="36"/>
      <c r="E180" s="19">
        <v>132</v>
      </c>
      <c r="F180" s="19">
        <v>22</v>
      </c>
      <c r="G180" s="19">
        <v>71</v>
      </c>
      <c r="H180" s="19">
        <v>3</v>
      </c>
      <c r="I180" s="76">
        <v>36</v>
      </c>
      <c r="J180" s="129">
        <f t="shared" si="131"/>
        <v>2.2422286393748938</v>
      </c>
      <c r="K180" s="26">
        <f t="shared" si="132"/>
        <v>1.4656895403064623</v>
      </c>
      <c r="L180" s="5">
        <f t="shared" si="133"/>
        <v>2.8525512253917236</v>
      </c>
      <c r="M180" s="5">
        <f t="shared" si="134"/>
        <v>2.3076923076923079</v>
      </c>
      <c r="N180" s="5">
        <f t="shared" si="135"/>
        <v>2.0385050962627407</v>
      </c>
    </row>
    <row r="181" spans="1:15" ht="15" customHeight="1" x14ac:dyDescent="0.15">
      <c r="B181" s="39" t="s">
        <v>1</v>
      </c>
      <c r="C181" s="28"/>
      <c r="D181" s="29"/>
      <c r="E181" s="40">
        <f t="shared" ref="E181:N181" si="136">SUM(E175:E180)</f>
        <v>5887</v>
      </c>
      <c r="F181" s="40">
        <f t="shared" si="136"/>
        <v>1501</v>
      </c>
      <c r="G181" s="40">
        <f t="shared" si="136"/>
        <v>2489</v>
      </c>
      <c r="H181" s="40">
        <f t="shared" si="136"/>
        <v>130</v>
      </c>
      <c r="I181" s="72">
        <f t="shared" si="136"/>
        <v>1766</v>
      </c>
      <c r="J181" s="119">
        <f t="shared" si="136"/>
        <v>100</v>
      </c>
      <c r="K181" s="25">
        <f t="shared" si="136"/>
        <v>99.999999999999986</v>
      </c>
      <c r="L181" s="6">
        <f t="shared" si="136"/>
        <v>100</v>
      </c>
      <c r="M181" s="6">
        <f t="shared" si="136"/>
        <v>100</v>
      </c>
      <c r="N181" s="6">
        <f t="shared" si="136"/>
        <v>99.999999999999986</v>
      </c>
    </row>
    <row r="182" spans="1:15" ht="15" customHeight="1" x14ac:dyDescent="0.15">
      <c r="B182" s="39" t="s">
        <v>93</v>
      </c>
      <c r="C182" s="28"/>
      <c r="D182" s="29"/>
      <c r="E182" s="41">
        <v>90.416349920164748</v>
      </c>
      <c r="F182" s="41">
        <v>90.527354082264807</v>
      </c>
      <c r="G182" s="41">
        <v>91.385649603983026</v>
      </c>
      <c r="H182" s="41">
        <v>91.417143441414382</v>
      </c>
      <c r="I182" s="41">
        <v>88.887664244732392</v>
      </c>
    </row>
    <row r="183" spans="1:15" ht="15" customHeight="1" x14ac:dyDescent="0.15">
      <c r="B183" s="100" t="s">
        <v>469</v>
      </c>
      <c r="C183" s="214"/>
      <c r="D183" s="51"/>
      <c r="E183" s="254">
        <v>91.666584087726989</v>
      </c>
      <c r="F183" s="254">
        <v>91.521543099022978</v>
      </c>
      <c r="G183" s="254">
        <v>92.632076157886303</v>
      </c>
      <c r="H183" s="254">
        <v>92.024486900827512</v>
      </c>
      <c r="I183" s="254">
        <v>90.256843164743557</v>
      </c>
    </row>
    <row r="184" spans="1:15" ht="15" customHeight="1" x14ac:dyDescent="0.15">
      <c r="B184" s="66"/>
      <c r="C184" s="46"/>
      <c r="D184" s="46"/>
      <c r="E184" s="127"/>
      <c r="F184" s="30"/>
      <c r="G184" s="30"/>
      <c r="H184" s="127"/>
      <c r="I184" s="30"/>
      <c r="J184" s="30"/>
      <c r="K184" s="127"/>
      <c r="L184" s="30"/>
      <c r="M184" s="30"/>
      <c r="N184" s="127"/>
      <c r="O184" s="30"/>
    </row>
    <row r="185" spans="1:15" ht="15" customHeight="1" x14ac:dyDescent="0.15">
      <c r="A185" s="1" t="s">
        <v>493</v>
      </c>
      <c r="B185" s="22"/>
      <c r="C185" s="1"/>
      <c r="E185" s="1"/>
      <c r="F185" s="1"/>
      <c r="G185" s="1"/>
      <c r="H185" s="1"/>
    </row>
    <row r="186" spans="1:15" ht="13.5" customHeight="1" x14ac:dyDescent="0.15">
      <c r="B186" s="68"/>
      <c r="C186" s="33"/>
      <c r="D186" s="33"/>
      <c r="E186" s="83"/>
      <c r="F186" s="91"/>
      <c r="G186" s="88" t="s">
        <v>258</v>
      </c>
      <c r="H186" s="91"/>
      <c r="I186" s="91"/>
      <c r="J186" s="115"/>
      <c r="K186" s="91"/>
      <c r="L186" s="88" t="s">
        <v>259</v>
      </c>
      <c r="M186" s="91"/>
      <c r="N186" s="89"/>
    </row>
    <row r="187" spans="1:15" ht="22.5" customHeight="1" x14ac:dyDescent="0.15">
      <c r="B187" s="34"/>
      <c r="E187" s="102" t="s">
        <v>4</v>
      </c>
      <c r="F187" s="102" t="s">
        <v>254</v>
      </c>
      <c r="G187" s="102" t="s">
        <v>255</v>
      </c>
      <c r="H187" s="102" t="s">
        <v>256</v>
      </c>
      <c r="I187" s="109" t="s">
        <v>257</v>
      </c>
      <c r="J187" s="112" t="s">
        <v>4</v>
      </c>
      <c r="K187" s="102" t="s">
        <v>254</v>
      </c>
      <c r="L187" s="102" t="s">
        <v>255</v>
      </c>
      <c r="M187" s="102" t="s">
        <v>256</v>
      </c>
      <c r="N187" s="102" t="s">
        <v>257</v>
      </c>
    </row>
    <row r="188" spans="1:15" ht="12" customHeight="1" x14ac:dyDescent="0.15">
      <c r="B188" s="35"/>
      <c r="C188" s="36"/>
      <c r="D188" s="36"/>
      <c r="E188" s="37"/>
      <c r="F188" s="37"/>
      <c r="G188" s="37"/>
      <c r="H188" s="37"/>
      <c r="I188" s="70"/>
      <c r="J188" s="116">
        <f>E$48</f>
        <v>5887</v>
      </c>
      <c r="K188" s="2">
        <f t="shared" ref="K188" si="137">F$48</f>
        <v>1501</v>
      </c>
      <c r="L188" s="2">
        <f t="shared" ref="L188" si="138">G$48</f>
        <v>2489</v>
      </c>
      <c r="M188" s="2">
        <f t="shared" ref="M188" si="139">H$48</f>
        <v>130</v>
      </c>
      <c r="N188" s="2">
        <f>I$48</f>
        <v>1766</v>
      </c>
    </row>
    <row r="189" spans="1:15" ht="15" customHeight="1" x14ac:dyDescent="0.15">
      <c r="B189" s="34" t="s">
        <v>344</v>
      </c>
      <c r="E189" s="17">
        <v>2967</v>
      </c>
      <c r="F189" s="17">
        <v>1002</v>
      </c>
      <c r="G189" s="17">
        <v>1308</v>
      </c>
      <c r="H189" s="17">
        <v>62</v>
      </c>
      <c r="I189" s="110">
        <v>594</v>
      </c>
      <c r="J189" s="117">
        <f t="shared" ref="J189:J191" si="140">E189/J$40*100</f>
        <v>50.399184644131132</v>
      </c>
      <c r="K189" s="3">
        <f>F189/K$40*100</f>
        <v>66.755496335776158</v>
      </c>
      <c r="L189" s="3">
        <f t="shared" ref="L189:L191" si="141">G189/L$40*100</f>
        <v>52.551225391723591</v>
      </c>
      <c r="M189" s="3">
        <f t="shared" ref="M189:M191" si="142">H189/M$40*100</f>
        <v>47.692307692307693</v>
      </c>
      <c r="N189" s="3">
        <f t="shared" ref="N189:N191" si="143">I189/N$40*100</f>
        <v>33.63533408833522</v>
      </c>
    </row>
    <row r="190" spans="1:15" ht="15" customHeight="1" x14ac:dyDescent="0.15">
      <c r="B190" s="34" t="s">
        <v>345</v>
      </c>
      <c r="E190" s="18">
        <v>2653</v>
      </c>
      <c r="F190" s="18">
        <v>458</v>
      </c>
      <c r="G190" s="18">
        <v>1031</v>
      </c>
      <c r="H190" s="18">
        <v>64</v>
      </c>
      <c r="I190" s="71">
        <v>1100</v>
      </c>
      <c r="J190" s="118">
        <f t="shared" si="140"/>
        <v>45.065398335315102</v>
      </c>
      <c r="K190" s="4">
        <f>F190/K$40*100</f>
        <v>30.512991339107259</v>
      </c>
      <c r="L190" s="4">
        <f t="shared" si="141"/>
        <v>41.422257934913617</v>
      </c>
      <c r="M190" s="4">
        <f t="shared" si="142"/>
        <v>49.230769230769234</v>
      </c>
      <c r="N190" s="4">
        <f t="shared" si="143"/>
        <v>62.287655719139302</v>
      </c>
    </row>
    <row r="191" spans="1:15" ht="15" customHeight="1" x14ac:dyDescent="0.15">
      <c r="B191" s="35" t="s">
        <v>0</v>
      </c>
      <c r="C191" s="36"/>
      <c r="D191" s="36"/>
      <c r="E191" s="19">
        <v>267</v>
      </c>
      <c r="F191" s="19">
        <v>41</v>
      </c>
      <c r="G191" s="19">
        <v>150</v>
      </c>
      <c r="H191" s="19">
        <v>4</v>
      </c>
      <c r="I191" s="76">
        <v>72</v>
      </c>
      <c r="J191" s="129">
        <f t="shared" si="140"/>
        <v>4.5354170205537629</v>
      </c>
      <c r="K191" s="5">
        <f>F191/K$40*100</f>
        <v>2.7315123251165891</v>
      </c>
      <c r="L191" s="5">
        <f t="shared" si="141"/>
        <v>6.0265166733627966</v>
      </c>
      <c r="M191" s="5">
        <f t="shared" si="142"/>
        <v>3.0769230769230771</v>
      </c>
      <c r="N191" s="5">
        <f t="shared" si="143"/>
        <v>4.0770101925254814</v>
      </c>
    </row>
    <row r="192" spans="1:15" ht="15" customHeight="1" x14ac:dyDescent="0.15">
      <c r="B192" s="39" t="s">
        <v>1</v>
      </c>
      <c r="C192" s="28"/>
      <c r="D192" s="28"/>
      <c r="E192" s="40">
        <f t="shared" ref="E192:N192" si="144">SUM(E189:E191)</f>
        <v>5887</v>
      </c>
      <c r="F192" s="40">
        <f t="shared" si="144"/>
        <v>1501</v>
      </c>
      <c r="G192" s="40">
        <f t="shared" si="144"/>
        <v>2489</v>
      </c>
      <c r="H192" s="40">
        <f t="shared" si="144"/>
        <v>130</v>
      </c>
      <c r="I192" s="72">
        <f t="shared" si="144"/>
        <v>1766</v>
      </c>
      <c r="J192" s="119">
        <f t="shared" si="144"/>
        <v>100</v>
      </c>
      <c r="K192" s="6">
        <f t="shared" si="144"/>
        <v>100</v>
      </c>
      <c r="L192" s="6">
        <f t="shared" si="144"/>
        <v>100</v>
      </c>
      <c r="M192" s="6">
        <f t="shared" si="144"/>
        <v>100.00000000000001</v>
      </c>
      <c r="N192" s="6">
        <f t="shared" si="144"/>
        <v>100</v>
      </c>
    </row>
    <row r="193" spans="1:15" ht="15" customHeight="1" x14ac:dyDescent="0.15">
      <c r="B193" s="22"/>
      <c r="C193" s="1"/>
      <c r="E193" s="1"/>
      <c r="F193" s="1"/>
      <c r="G193" s="1"/>
      <c r="H193" s="1"/>
    </row>
    <row r="194" spans="1:15" ht="15" customHeight="1" x14ac:dyDescent="0.15">
      <c r="A194" s="1" t="s">
        <v>494</v>
      </c>
      <c r="B194" s="66"/>
      <c r="C194" s="46"/>
      <c r="D194" s="96"/>
      <c r="E194" s="96"/>
      <c r="F194" s="97"/>
      <c r="G194" s="96"/>
      <c r="H194" s="47"/>
    </row>
    <row r="195" spans="1:15" ht="15" customHeight="1" x14ac:dyDescent="0.15">
      <c r="B195" s="59" t="s">
        <v>374</v>
      </c>
      <c r="C195" s="60"/>
      <c r="D195" s="28"/>
      <c r="E195" s="28"/>
      <c r="F195" s="300"/>
      <c r="G195" s="85" t="s">
        <v>370</v>
      </c>
      <c r="H195" s="142" t="s">
        <v>371</v>
      </c>
      <c r="I195" s="85" t="s">
        <v>372</v>
      </c>
      <c r="J195" s="86" t="s">
        <v>373</v>
      </c>
      <c r="K195" s="85" t="s">
        <v>374</v>
      </c>
    </row>
    <row r="196" spans="1:15" ht="15" customHeight="1" x14ac:dyDescent="0.15">
      <c r="B196" s="256" t="s">
        <v>375</v>
      </c>
      <c r="C196" s="68" t="s">
        <v>181</v>
      </c>
      <c r="F196" s="301"/>
      <c r="G196" s="8">
        <v>1219</v>
      </c>
      <c r="H196" s="8">
        <v>570</v>
      </c>
      <c r="I196" s="8">
        <v>3112</v>
      </c>
      <c r="J196" s="8">
        <v>986</v>
      </c>
      <c r="K196" s="17">
        <f>SUM(G196:J196)</f>
        <v>5887</v>
      </c>
    </row>
    <row r="197" spans="1:15" ht="15" customHeight="1" x14ac:dyDescent="0.15">
      <c r="B197" s="257"/>
      <c r="C197" s="81" t="s">
        <v>56</v>
      </c>
      <c r="F197" s="301"/>
      <c r="G197" s="9">
        <v>1770</v>
      </c>
      <c r="H197" s="9">
        <v>586</v>
      </c>
      <c r="I197" s="9">
        <v>2734</v>
      </c>
      <c r="J197" s="9">
        <v>797</v>
      </c>
      <c r="K197" s="18">
        <f t="shared" ref="K197:K207" si="145">SUM(G197:J197)</f>
        <v>5887</v>
      </c>
    </row>
    <row r="198" spans="1:15" ht="15" customHeight="1" x14ac:dyDescent="0.15">
      <c r="B198" s="257"/>
      <c r="C198" s="81" t="s">
        <v>190</v>
      </c>
      <c r="F198" s="301"/>
      <c r="G198" s="9">
        <v>364</v>
      </c>
      <c r="H198" s="9">
        <v>269</v>
      </c>
      <c r="I198" s="9">
        <v>3899</v>
      </c>
      <c r="J198" s="9">
        <v>1355</v>
      </c>
      <c r="K198" s="18">
        <f t="shared" si="145"/>
        <v>5887</v>
      </c>
    </row>
    <row r="199" spans="1:15" ht="15" customHeight="1" x14ac:dyDescent="0.15">
      <c r="B199" s="257"/>
      <c r="C199" s="81" t="s">
        <v>57</v>
      </c>
      <c r="F199" s="301"/>
      <c r="G199" s="9">
        <v>1792</v>
      </c>
      <c r="H199" s="9">
        <v>631</v>
      </c>
      <c r="I199" s="9">
        <v>2734</v>
      </c>
      <c r="J199" s="9">
        <v>730</v>
      </c>
      <c r="K199" s="18">
        <f t="shared" si="145"/>
        <v>5887</v>
      </c>
    </row>
    <row r="200" spans="1:15" ht="15" customHeight="1" x14ac:dyDescent="0.15">
      <c r="B200" s="257"/>
      <c r="C200" s="81" t="s">
        <v>366</v>
      </c>
      <c r="F200" s="301"/>
      <c r="G200" s="9">
        <v>256</v>
      </c>
      <c r="H200" s="9">
        <v>185</v>
      </c>
      <c r="I200" s="9">
        <v>4034</v>
      </c>
      <c r="J200" s="9">
        <v>1412</v>
      </c>
      <c r="K200" s="18">
        <f t="shared" si="145"/>
        <v>5887</v>
      </c>
    </row>
    <row r="201" spans="1:15" ht="15" customHeight="1" x14ac:dyDescent="0.15">
      <c r="B201" s="258"/>
      <c r="C201" s="81" t="s">
        <v>367</v>
      </c>
      <c r="F201" s="301"/>
      <c r="G201" s="9">
        <v>315</v>
      </c>
      <c r="H201" s="9">
        <v>134</v>
      </c>
      <c r="I201" s="9">
        <v>4099</v>
      </c>
      <c r="J201" s="9">
        <v>1339</v>
      </c>
      <c r="K201" s="18">
        <f t="shared" si="145"/>
        <v>5887</v>
      </c>
    </row>
    <row r="202" spans="1:15" ht="15" customHeight="1" x14ac:dyDescent="0.15">
      <c r="B202" s="257"/>
      <c r="C202" s="81" t="s">
        <v>368</v>
      </c>
      <c r="F202" s="301"/>
      <c r="G202" s="9">
        <v>133</v>
      </c>
      <c r="H202" s="9">
        <v>84</v>
      </c>
      <c r="I202" s="9">
        <v>4227</v>
      </c>
      <c r="J202" s="9">
        <v>1443</v>
      </c>
      <c r="K202" s="18">
        <f t="shared" si="145"/>
        <v>5887</v>
      </c>
    </row>
    <row r="203" spans="1:15" ht="15" customHeight="1" x14ac:dyDescent="0.15">
      <c r="B203" s="257"/>
      <c r="C203" s="81" t="s">
        <v>191</v>
      </c>
      <c r="F203" s="301"/>
      <c r="G203" s="9">
        <v>43</v>
      </c>
      <c r="H203" s="9">
        <v>202</v>
      </c>
      <c r="I203" s="9">
        <v>4185</v>
      </c>
      <c r="J203" s="9">
        <v>1457</v>
      </c>
      <c r="K203" s="18">
        <f t="shared" si="145"/>
        <v>5887</v>
      </c>
    </row>
    <row r="204" spans="1:15" ht="15" customHeight="1" x14ac:dyDescent="0.15">
      <c r="B204" s="257"/>
      <c r="C204" s="81" t="s">
        <v>192</v>
      </c>
      <c r="F204" s="301"/>
      <c r="G204" s="9">
        <v>38</v>
      </c>
      <c r="H204" s="9">
        <v>64</v>
      </c>
      <c r="I204" s="9">
        <v>4303</v>
      </c>
      <c r="J204" s="9">
        <v>1482</v>
      </c>
      <c r="K204" s="18">
        <f t="shared" si="145"/>
        <v>5887</v>
      </c>
      <c r="L204" s="14"/>
      <c r="M204" s="14"/>
      <c r="N204" s="14"/>
      <c r="O204" s="14"/>
    </row>
    <row r="205" spans="1:15" ht="15" customHeight="1" x14ac:dyDescent="0.15">
      <c r="B205" s="257"/>
      <c r="C205" s="81" t="s">
        <v>193</v>
      </c>
      <c r="F205" s="301"/>
      <c r="G205" s="9">
        <v>186</v>
      </c>
      <c r="H205" s="9">
        <v>165</v>
      </c>
      <c r="I205" s="9">
        <v>4115</v>
      </c>
      <c r="J205" s="9">
        <v>1421</v>
      </c>
      <c r="K205" s="18">
        <f t="shared" si="145"/>
        <v>5887</v>
      </c>
      <c r="L205" s="14"/>
      <c r="M205" s="14"/>
      <c r="N205" s="14"/>
      <c r="O205" s="14"/>
    </row>
    <row r="206" spans="1:15" ht="15" customHeight="1" x14ac:dyDescent="0.15">
      <c r="B206" s="257"/>
      <c r="C206" s="81" t="s">
        <v>194</v>
      </c>
      <c r="F206" s="301"/>
      <c r="G206" s="9">
        <v>34</v>
      </c>
      <c r="H206" s="9">
        <v>73</v>
      </c>
      <c r="I206" s="9">
        <v>4311</v>
      </c>
      <c r="J206" s="9">
        <v>1469</v>
      </c>
      <c r="K206" s="18">
        <f t="shared" si="145"/>
        <v>5887</v>
      </c>
      <c r="L206" s="14"/>
      <c r="M206" s="14"/>
      <c r="N206" s="14"/>
      <c r="O206" s="14"/>
    </row>
    <row r="207" spans="1:15" ht="15" customHeight="1" x14ac:dyDescent="0.15">
      <c r="B207" s="259"/>
      <c r="C207" s="69" t="s">
        <v>195</v>
      </c>
      <c r="D207" s="36"/>
      <c r="E207" s="36"/>
      <c r="F207" s="149"/>
      <c r="G207" s="10">
        <v>50</v>
      </c>
      <c r="H207" s="10">
        <v>230</v>
      </c>
      <c r="I207" s="10">
        <v>4158</v>
      </c>
      <c r="J207" s="10">
        <v>1449</v>
      </c>
      <c r="K207" s="19">
        <f t="shared" si="145"/>
        <v>5887</v>
      </c>
      <c r="L207" s="14"/>
      <c r="M207" s="14"/>
      <c r="N207" s="14"/>
      <c r="O207" s="14"/>
    </row>
    <row r="208" spans="1:15" ht="15" customHeight="1" x14ac:dyDescent="0.15">
      <c r="B208" s="256" t="s">
        <v>375</v>
      </c>
      <c r="C208" s="68" t="s">
        <v>181</v>
      </c>
      <c r="F208" s="20">
        <f t="shared" ref="F208:F219" si="146">$K$196</f>
        <v>5887</v>
      </c>
      <c r="G208" s="11">
        <f t="shared" ref="G208:J219" si="147">IF($F208=0,0,G196/$F208*100)</f>
        <v>20.706641753015116</v>
      </c>
      <c r="H208" s="11">
        <f t="shared" si="147"/>
        <v>9.6823509427552228</v>
      </c>
      <c r="I208" s="11">
        <f t="shared" si="147"/>
        <v>52.862238831323246</v>
      </c>
      <c r="J208" s="11">
        <f t="shared" si="147"/>
        <v>16.748768472906402</v>
      </c>
      <c r="K208" s="3">
        <f>SUM(G208:J208)</f>
        <v>99.999999999999986</v>
      </c>
      <c r="L208" s="14"/>
      <c r="M208" s="14"/>
      <c r="N208" s="14"/>
      <c r="O208" s="14"/>
    </row>
    <row r="209" spans="2:15" ht="15" customHeight="1" x14ac:dyDescent="0.15">
      <c r="B209" s="257"/>
      <c r="C209" s="81" t="s">
        <v>56</v>
      </c>
      <c r="F209" s="20">
        <f t="shared" si="146"/>
        <v>5887</v>
      </c>
      <c r="G209" s="12">
        <f t="shared" si="147"/>
        <v>30.06624766434517</v>
      </c>
      <c r="H209" s="12">
        <f t="shared" si="147"/>
        <v>9.954136232376424</v>
      </c>
      <c r="I209" s="12">
        <f t="shared" si="147"/>
        <v>46.441311364022418</v>
      </c>
      <c r="J209" s="12">
        <f t="shared" si="147"/>
        <v>13.538304739255988</v>
      </c>
      <c r="K209" s="4">
        <f t="shared" ref="K209:K219" si="148">SUM(G209:J209)</f>
        <v>100.00000000000001</v>
      </c>
      <c r="L209" s="14"/>
      <c r="M209" s="14"/>
      <c r="N209" s="14"/>
      <c r="O209" s="14"/>
    </row>
    <row r="210" spans="2:15" ht="15" customHeight="1" x14ac:dyDescent="0.15">
      <c r="B210" s="257"/>
      <c r="C210" s="81" t="s">
        <v>190</v>
      </c>
      <c r="F210" s="20">
        <f t="shared" si="146"/>
        <v>5887</v>
      </c>
      <c r="G210" s="12">
        <f t="shared" si="147"/>
        <v>6.183115338882283</v>
      </c>
      <c r="H210" s="12">
        <f t="shared" si="147"/>
        <v>4.569390181756412</v>
      </c>
      <c r="I210" s="12">
        <f t="shared" si="147"/>
        <v>66.230677764565996</v>
      </c>
      <c r="J210" s="12">
        <f t="shared" si="147"/>
        <v>23.016816714795311</v>
      </c>
      <c r="K210" s="4">
        <f t="shared" si="148"/>
        <v>100</v>
      </c>
      <c r="L210" s="14"/>
      <c r="M210" s="14"/>
      <c r="N210" s="14"/>
      <c r="O210" s="14"/>
    </row>
    <row r="211" spans="2:15" ht="15" customHeight="1" x14ac:dyDescent="0.15">
      <c r="B211" s="257"/>
      <c r="C211" s="81" t="s">
        <v>57</v>
      </c>
      <c r="F211" s="20">
        <f t="shared" si="146"/>
        <v>5887</v>
      </c>
      <c r="G211" s="12">
        <f t="shared" si="147"/>
        <v>30.439952437574313</v>
      </c>
      <c r="H211" s="12">
        <f t="shared" si="147"/>
        <v>10.718532359436045</v>
      </c>
      <c r="I211" s="12">
        <f t="shared" si="147"/>
        <v>46.441311364022418</v>
      </c>
      <c r="J211" s="12">
        <f t="shared" si="147"/>
        <v>12.400203838967217</v>
      </c>
      <c r="K211" s="4">
        <f t="shared" si="148"/>
        <v>99.999999999999986</v>
      </c>
      <c r="L211" s="14"/>
      <c r="M211" s="14"/>
      <c r="N211" s="14"/>
      <c r="O211" s="14"/>
    </row>
    <row r="212" spans="2:15" ht="15" customHeight="1" x14ac:dyDescent="0.15">
      <c r="B212" s="257"/>
      <c r="C212" s="81" t="s">
        <v>366</v>
      </c>
      <c r="F212" s="20">
        <f t="shared" si="146"/>
        <v>5887</v>
      </c>
      <c r="G212" s="12">
        <f t="shared" si="147"/>
        <v>4.3485646339391879</v>
      </c>
      <c r="H212" s="12">
        <f t="shared" si="147"/>
        <v>3.1425174112451169</v>
      </c>
      <c r="I212" s="12">
        <f t="shared" si="147"/>
        <v>68.523866145744861</v>
      </c>
      <c r="J212" s="12">
        <f t="shared" si="147"/>
        <v>23.985051809070836</v>
      </c>
      <c r="K212" s="4">
        <f t="shared" si="148"/>
        <v>100</v>
      </c>
      <c r="L212" s="14"/>
      <c r="M212" s="14"/>
      <c r="N212" s="14"/>
      <c r="O212" s="14"/>
    </row>
    <row r="213" spans="2:15" ht="15" customHeight="1" x14ac:dyDescent="0.15">
      <c r="B213" s="258"/>
      <c r="C213" s="81" t="s">
        <v>367</v>
      </c>
      <c r="F213" s="20">
        <f t="shared" si="146"/>
        <v>5887</v>
      </c>
      <c r="G213" s="12">
        <f t="shared" si="147"/>
        <v>5.3507728894173603</v>
      </c>
      <c r="H213" s="12">
        <f t="shared" si="147"/>
        <v>2.2762018005775437</v>
      </c>
      <c r="I213" s="12">
        <f t="shared" si="147"/>
        <v>69.627993884830985</v>
      </c>
      <c r="J213" s="12">
        <f t="shared" si="147"/>
        <v>22.745031425174112</v>
      </c>
      <c r="K213" s="4">
        <f t="shared" si="148"/>
        <v>100</v>
      </c>
      <c r="L213" s="14"/>
      <c r="M213" s="14"/>
      <c r="N213" s="14"/>
      <c r="O213" s="14"/>
    </row>
    <row r="214" spans="2:15" ht="15" customHeight="1" x14ac:dyDescent="0.15">
      <c r="B214" s="257"/>
      <c r="C214" s="81" t="s">
        <v>368</v>
      </c>
      <c r="F214" s="20">
        <f t="shared" si="146"/>
        <v>5887</v>
      </c>
      <c r="G214" s="12">
        <f t="shared" si="147"/>
        <v>2.2592152199762188</v>
      </c>
      <c r="H214" s="12">
        <f t="shared" si="147"/>
        <v>1.426872770511296</v>
      </c>
      <c r="I214" s="12">
        <f t="shared" si="147"/>
        <v>71.802276201800581</v>
      </c>
      <c r="J214" s="12">
        <f t="shared" si="147"/>
        <v>24.511635807711908</v>
      </c>
      <c r="K214" s="4">
        <f t="shared" si="148"/>
        <v>100</v>
      </c>
      <c r="L214" s="14"/>
      <c r="M214" s="14"/>
      <c r="N214" s="14"/>
      <c r="O214" s="14"/>
    </row>
    <row r="215" spans="2:15" ht="15" customHeight="1" x14ac:dyDescent="0.15">
      <c r="B215" s="257"/>
      <c r="C215" s="81" t="s">
        <v>191</v>
      </c>
      <c r="F215" s="20">
        <f t="shared" si="146"/>
        <v>5887</v>
      </c>
      <c r="G215" s="12">
        <f t="shared" si="147"/>
        <v>0.73042296585697297</v>
      </c>
      <c r="H215" s="12">
        <f t="shared" si="147"/>
        <v>3.4312892814676408</v>
      </c>
      <c r="I215" s="12">
        <f t="shared" si="147"/>
        <v>71.088839816544919</v>
      </c>
      <c r="J215" s="12">
        <f t="shared" si="147"/>
        <v>24.749447936130455</v>
      </c>
      <c r="K215" s="4">
        <f t="shared" si="148"/>
        <v>99.999999999999986</v>
      </c>
      <c r="L215" s="14"/>
      <c r="M215" s="14"/>
      <c r="N215" s="14"/>
      <c r="O215" s="14"/>
    </row>
    <row r="216" spans="2:15" ht="15" customHeight="1" x14ac:dyDescent="0.15">
      <c r="B216" s="257"/>
      <c r="C216" s="81" t="s">
        <v>192</v>
      </c>
      <c r="F216" s="20">
        <f t="shared" si="146"/>
        <v>5887</v>
      </c>
      <c r="G216" s="12">
        <f t="shared" si="147"/>
        <v>0.64549006285034827</v>
      </c>
      <c r="H216" s="12">
        <f t="shared" si="147"/>
        <v>1.087141158484797</v>
      </c>
      <c r="I216" s="12">
        <f t="shared" si="147"/>
        <v>73.09325632750128</v>
      </c>
      <c r="J216" s="12">
        <f t="shared" si="147"/>
        <v>25.174112451163584</v>
      </c>
      <c r="K216" s="4">
        <f t="shared" si="148"/>
        <v>100</v>
      </c>
      <c r="L216" s="14"/>
      <c r="M216" s="14"/>
      <c r="N216" s="14"/>
      <c r="O216" s="14"/>
    </row>
    <row r="217" spans="2:15" ht="15" customHeight="1" x14ac:dyDescent="0.15">
      <c r="B217" s="257"/>
      <c r="C217" s="81" t="s">
        <v>193</v>
      </c>
      <c r="F217" s="20">
        <f t="shared" si="146"/>
        <v>5887</v>
      </c>
      <c r="G217" s="12">
        <f t="shared" si="147"/>
        <v>3.1595039918464414</v>
      </c>
      <c r="H217" s="12">
        <f t="shared" si="147"/>
        <v>2.8027857992186171</v>
      </c>
      <c r="I217" s="12">
        <f t="shared" si="147"/>
        <v>69.899779174452178</v>
      </c>
      <c r="J217" s="12">
        <f t="shared" si="147"/>
        <v>24.137931034482758</v>
      </c>
      <c r="K217" s="4">
        <f t="shared" si="148"/>
        <v>100</v>
      </c>
      <c r="L217" s="14"/>
      <c r="M217" s="14"/>
      <c r="N217" s="14"/>
      <c r="O217" s="14"/>
    </row>
    <row r="218" spans="2:15" ht="15" customHeight="1" x14ac:dyDescent="0.15">
      <c r="B218" s="257"/>
      <c r="C218" s="81" t="s">
        <v>194</v>
      </c>
      <c r="F218" s="20">
        <f t="shared" si="146"/>
        <v>5887</v>
      </c>
      <c r="G218" s="12">
        <f t="shared" si="147"/>
        <v>0.57754374044504841</v>
      </c>
      <c r="H218" s="12">
        <f t="shared" si="147"/>
        <v>1.2400203838967216</v>
      </c>
      <c r="I218" s="12">
        <f t="shared" si="147"/>
        <v>73.229148972311876</v>
      </c>
      <c r="J218" s="12">
        <f t="shared" si="147"/>
        <v>24.953286903346356</v>
      </c>
      <c r="K218" s="4">
        <f t="shared" si="148"/>
        <v>100</v>
      </c>
      <c r="L218" s="14"/>
      <c r="M218" s="14"/>
      <c r="N218" s="14"/>
      <c r="O218" s="14"/>
    </row>
    <row r="219" spans="2:15" ht="15" customHeight="1" x14ac:dyDescent="0.15">
      <c r="B219" s="259"/>
      <c r="C219" s="69" t="s">
        <v>195</v>
      </c>
      <c r="D219" s="36"/>
      <c r="E219" s="36"/>
      <c r="F219" s="21">
        <f t="shared" si="146"/>
        <v>5887</v>
      </c>
      <c r="G219" s="13">
        <f t="shared" si="147"/>
        <v>0.8493290300662476</v>
      </c>
      <c r="H219" s="13">
        <f t="shared" si="147"/>
        <v>3.9069135383047389</v>
      </c>
      <c r="I219" s="13">
        <f t="shared" si="147"/>
        <v>70.630202140309152</v>
      </c>
      <c r="J219" s="13">
        <f t="shared" si="147"/>
        <v>24.613555291319859</v>
      </c>
      <c r="K219" s="5">
        <f t="shared" si="148"/>
        <v>99.999999999999986</v>
      </c>
      <c r="L219" s="14"/>
      <c r="M219" s="14"/>
      <c r="N219" s="14"/>
      <c r="O219" s="14"/>
    </row>
    <row r="220" spans="2:15" ht="15" customHeight="1" x14ac:dyDescent="0.15">
      <c r="H220" s="1"/>
      <c r="J220" s="14"/>
      <c r="K220" s="14"/>
      <c r="L220" s="14"/>
      <c r="M220" s="14"/>
      <c r="N220" s="14"/>
      <c r="O220" s="14"/>
    </row>
    <row r="221" spans="2:15" ht="15" customHeight="1" x14ac:dyDescent="0.15">
      <c r="B221" s="59" t="s">
        <v>254</v>
      </c>
      <c r="C221" s="60"/>
      <c r="D221" s="28"/>
      <c r="E221" s="28"/>
      <c r="F221" s="300"/>
      <c r="G221" s="85" t="s">
        <v>370</v>
      </c>
      <c r="H221" s="142" t="s">
        <v>371</v>
      </c>
      <c r="I221" s="85" t="s">
        <v>372</v>
      </c>
      <c r="J221" s="86" t="s">
        <v>373</v>
      </c>
      <c r="K221" s="85" t="s">
        <v>374</v>
      </c>
    </row>
    <row r="222" spans="2:15" ht="15" customHeight="1" x14ac:dyDescent="0.15">
      <c r="B222" s="256" t="s">
        <v>375</v>
      </c>
      <c r="C222" s="68" t="s">
        <v>181</v>
      </c>
      <c r="F222" s="301"/>
      <c r="G222" s="8">
        <v>118</v>
      </c>
      <c r="H222" s="8">
        <v>69</v>
      </c>
      <c r="I222" s="8">
        <v>1193</v>
      </c>
      <c r="J222" s="8">
        <v>121</v>
      </c>
      <c r="K222" s="17">
        <f>SUM(G222:J222)</f>
        <v>1501</v>
      </c>
    </row>
    <row r="223" spans="2:15" ht="15" customHeight="1" x14ac:dyDescent="0.15">
      <c r="B223" s="257"/>
      <c r="C223" s="81" t="s">
        <v>56</v>
      </c>
      <c r="F223" s="301"/>
      <c r="G223" s="9">
        <v>69</v>
      </c>
      <c r="H223" s="9">
        <v>41</v>
      </c>
      <c r="I223" s="9">
        <v>1234</v>
      </c>
      <c r="J223" s="9">
        <v>157</v>
      </c>
      <c r="K223" s="18">
        <f t="shared" ref="K223:K233" si="149">SUM(G223:J223)</f>
        <v>1501</v>
      </c>
    </row>
    <row r="224" spans="2:15" ht="15" customHeight="1" x14ac:dyDescent="0.15">
      <c r="B224" s="257"/>
      <c r="C224" s="81" t="s">
        <v>190</v>
      </c>
      <c r="F224" s="301"/>
      <c r="G224" s="9">
        <v>23</v>
      </c>
      <c r="H224" s="9">
        <v>22</v>
      </c>
      <c r="I224" s="9">
        <v>1280</v>
      </c>
      <c r="J224" s="9">
        <v>176</v>
      </c>
      <c r="K224" s="18">
        <f t="shared" si="149"/>
        <v>1501</v>
      </c>
    </row>
    <row r="225" spans="2:15" ht="15" customHeight="1" x14ac:dyDescent="0.15">
      <c r="B225" s="257"/>
      <c r="C225" s="81" t="s">
        <v>57</v>
      </c>
      <c r="F225" s="301"/>
      <c r="G225" s="9">
        <v>174</v>
      </c>
      <c r="H225" s="9">
        <v>79</v>
      </c>
      <c r="I225" s="9">
        <v>1142</v>
      </c>
      <c r="J225" s="9">
        <v>106</v>
      </c>
      <c r="K225" s="18">
        <f t="shared" si="149"/>
        <v>1501</v>
      </c>
    </row>
    <row r="226" spans="2:15" ht="15" customHeight="1" x14ac:dyDescent="0.15">
      <c r="B226" s="257"/>
      <c r="C226" s="81" t="s">
        <v>366</v>
      </c>
      <c r="F226" s="301"/>
      <c r="G226" s="9">
        <v>111</v>
      </c>
      <c r="H226" s="9">
        <v>39</v>
      </c>
      <c r="I226" s="9">
        <v>1204</v>
      </c>
      <c r="J226" s="9">
        <v>147</v>
      </c>
      <c r="K226" s="18">
        <f t="shared" si="149"/>
        <v>1501</v>
      </c>
    </row>
    <row r="227" spans="2:15" ht="15" customHeight="1" x14ac:dyDescent="0.15">
      <c r="B227" s="258"/>
      <c r="C227" s="81" t="s">
        <v>367</v>
      </c>
      <c r="F227" s="301"/>
      <c r="G227" s="9">
        <v>26</v>
      </c>
      <c r="H227" s="9">
        <v>18</v>
      </c>
      <c r="I227" s="9">
        <v>1291</v>
      </c>
      <c r="J227" s="9">
        <v>166</v>
      </c>
      <c r="K227" s="18">
        <f t="shared" si="149"/>
        <v>1501</v>
      </c>
    </row>
    <row r="228" spans="2:15" ht="15" customHeight="1" x14ac:dyDescent="0.15">
      <c r="B228" s="257"/>
      <c r="C228" s="81" t="s">
        <v>368</v>
      </c>
      <c r="F228" s="301"/>
      <c r="G228" s="9">
        <v>4</v>
      </c>
      <c r="H228" s="9">
        <v>4</v>
      </c>
      <c r="I228" s="9">
        <v>1311</v>
      </c>
      <c r="J228" s="9">
        <v>182</v>
      </c>
      <c r="K228" s="18">
        <f t="shared" si="149"/>
        <v>1501</v>
      </c>
    </row>
    <row r="229" spans="2:15" ht="15" customHeight="1" x14ac:dyDescent="0.15">
      <c r="B229" s="257"/>
      <c r="C229" s="81" t="s">
        <v>191</v>
      </c>
      <c r="F229" s="301"/>
      <c r="G229" s="9">
        <v>8</v>
      </c>
      <c r="H229" s="9">
        <v>46</v>
      </c>
      <c r="I229" s="9">
        <v>1273</v>
      </c>
      <c r="J229" s="9">
        <v>174</v>
      </c>
      <c r="K229" s="18">
        <f t="shared" si="149"/>
        <v>1501</v>
      </c>
    </row>
    <row r="230" spans="2:15" ht="15" customHeight="1" x14ac:dyDescent="0.15">
      <c r="B230" s="257"/>
      <c r="C230" s="81" t="s">
        <v>192</v>
      </c>
      <c r="F230" s="301"/>
      <c r="G230" s="9">
        <v>14</v>
      </c>
      <c r="H230" s="9">
        <v>12</v>
      </c>
      <c r="I230" s="9">
        <v>1297</v>
      </c>
      <c r="J230" s="9">
        <v>178</v>
      </c>
      <c r="K230" s="18">
        <f t="shared" si="149"/>
        <v>1501</v>
      </c>
      <c r="L230" s="14"/>
      <c r="M230" s="14"/>
      <c r="N230" s="14"/>
      <c r="O230" s="14"/>
    </row>
    <row r="231" spans="2:15" ht="15" customHeight="1" x14ac:dyDescent="0.15">
      <c r="B231" s="257"/>
      <c r="C231" s="81" t="s">
        <v>193</v>
      </c>
      <c r="F231" s="301"/>
      <c r="G231" s="9">
        <v>54</v>
      </c>
      <c r="H231" s="9">
        <v>33</v>
      </c>
      <c r="I231" s="9">
        <v>1251</v>
      </c>
      <c r="J231" s="9">
        <v>163</v>
      </c>
      <c r="K231" s="18">
        <f t="shared" si="149"/>
        <v>1501</v>
      </c>
      <c r="L231" s="14"/>
      <c r="M231" s="14"/>
      <c r="N231" s="14"/>
      <c r="O231" s="14"/>
    </row>
    <row r="232" spans="2:15" ht="15" customHeight="1" x14ac:dyDescent="0.15">
      <c r="B232" s="257"/>
      <c r="C232" s="81" t="s">
        <v>194</v>
      </c>
      <c r="F232" s="301"/>
      <c r="G232" s="9">
        <v>9</v>
      </c>
      <c r="H232" s="9">
        <v>17</v>
      </c>
      <c r="I232" s="9">
        <v>1294</v>
      </c>
      <c r="J232" s="9">
        <v>181</v>
      </c>
      <c r="K232" s="18">
        <f t="shared" si="149"/>
        <v>1501</v>
      </c>
      <c r="L232" s="14"/>
      <c r="M232" s="14"/>
      <c r="N232" s="14"/>
      <c r="O232" s="14"/>
    </row>
    <row r="233" spans="2:15" ht="15" customHeight="1" x14ac:dyDescent="0.15">
      <c r="B233" s="259"/>
      <c r="C233" s="69" t="s">
        <v>195</v>
      </c>
      <c r="D233" s="36"/>
      <c r="E233" s="36"/>
      <c r="F233" s="149"/>
      <c r="G233" s="10">
        <v>11</v>
      </c>
      <c r="H233" s="10">
        <v>31</v>
      </c>
      <c r="I233" s="10">
        <v>1282</v>
      </c>
      <c r="J233" s="10">
        <v>177</v>
      </c>
      <c r="K233" s="19">
        <f t="shared" si="149"/>
        <v>1501</v>
      </c>
      <c r="L233" s="14"/>
      <c r="M233" s="14"/>
      <c r="N233" s="14"/>
      <c r="O233" s="14"/>
    </row>
    <row r="234" spans="2:15" ht="15" customHeight="1" x14ac:dyDescent="0.15">
      <c r="B234" s="256" t="s">
        <v>375</v>
      </c>
      <c r="C234" s="68" t="s">
        <v>181</v>
      </c>
      <c r="F234" s="20">
        <f t="shared" ref="F234:F245" si="150">$K$222</f>
        <v>1501</v>
      </c>
      <c r="G234" s="11">
        <f t="shared" ref="G234:J245" si="151">IF($F234=0,0,G222/$F234*100)</f>
        <v>7.861425716189208</v>
      </c>
      <c r="H234" s="11">
        <f t="shared" si="151"/>
        <v>4.5969353764157228</v>
      </c>
      <c r="I234" s="11">
        <f t="shared" si="151"/>
        <v>79.480346435709521</v>
      </c>
      <c r="J234" s="11">
        <f t="shared" si="151"/>
        <v>8.0612924716855421</v>
      </c>
      <c r="K234" s="3">
        <f>SUM(G234:J234)</f>
        <v>100</v>
      </c>
      <c r="L234" s="14"/>
      <c r="M234" s="14"/>
      <c r="N234" s="14"/>
      <c r="O234" s="14"/>
    </row>
    <row r="235" spans="2:15" ht="15" customHeight="1" x14ac:dyDescent="0.15">
      <c r="B235" s="257"/>
      <c r="C235" s="81" t="s">
        <v>56</v>
      </c>
      <c r="F235" s="20">
        <f t="shared" si="150"/>
        <v>1501</v>
      </c>
      <c r="G235" s="12">
        <f t="shared" si="151"/>
        <v>4.5969353764157228</v>
      </c>
      <c r="H235" s="12">
        <f t="shared" si="151"/>
        <v>2.7315123251165891</v>
      </c>
      <c r="I235" s="12">
        <f t="shared" si="151"/>
        <v>82.211858760826118</v>
      </c>
      <c r="J235" s="12">
        <f t="shared" si="151"/>
        <v>10.459693537641572</v>
      </c>
      <c r="K235" s="4">
        <f t="shared" ref="K235:K245" si="152">SUM(G235:J235)</f>
        <v>100</v>
      </c>
      <c r="L235" s="14"/>
      <c r="M235" s="14"/>
      <c r="N235" s="14"/>
      <c r="O235" s="14"/>
    </row>
    <row r="236" spans="2:15" ht="15" customHeight="1" x14ac:dyDescent="0.15">
      <c r="B236" s="257"/>
      <c r="C236" s="81" t="s">
        <v>190</v>
      </c>
      <c r="F236" s="20">
        <f t="shared" si="150"/>
        <v>1501</v>
      </c>
      <c r="G236" s="12">
        <f t="shared" si="151"/>
        <v>1.5323117921385743</v>
      </c>
      <c r="H236" s="12">
        <f t="shared" si="151"/>
        <v>1.4656895403064623</v>
      </c>
      <c r="I236" s="12">
        <f t="shared" si="151"/>
        <v>85.276482345103261</v>
      </c>
      <c r="J236" s="12">
        <f t="shared" si="151"/>
        <v>11.725516322451698</v>
      </c>
      <c r="K236" s="4">
        <f t="shared" si="152"/>
        <v>100</v>
      </c>
      <c r="L236" s="14"/>
      <c r="M236" s="14"/>
      <c r="N236" s="14"/>
      <c r="O236" s="14"/>
    </row>
    <row r="237" spans="2:15" ht="15" customHeight="1" x14ac:dyDescent="0.15">
      <c r="B237" s="257"/>
      <c r="C237" s="81" t="s">
        <v>57</v>
      </c>
      <c r="F237" s="20">
        <f t="shared" si="150"/>
        <v>1501</v>
      </c>
      <c r="G237" s="12">
        <f t="shared" si="151"/>
        <v>11.592271818787475</v>
      </c>
      <c r="H237" s="12">
        <f t="shared" si="151"/>
        <v>5.2631578947368416</v>
      </c>
      <c r="I237" s="12">
        <f t="shared" si="151"/>
        <v>76.082611592271817</v>
      </c>
      <c r="J237" s="12">
        <f t="shared" si="151"/>
        <v>7.0619586942038639</v>
      </c>
      <c r="K237" s="4">
        <f t="shared" si="152"/>
        <v>100</v>
      </c>
      <c r="L237" s="14"/>
      <c r="M237" s="14"/>
      <c r="N237" s="14"/>
      <c r="O237" s="14"/>
    </row>
    <row r="238" spans="2:15" ht="15" customHeight="1" x14ac:dyDescent="0.15">
      <c r="B238" s="257"/>
      <c r="C238" s="81" t="s">
        <v>366</v>
      </c>
      <c r="F238" s="20">
        <f t="shared" si="150"/>
        <v>1501</v>
      </c>
      <c r="G238" s="12">
        <f t="shared" si="151"/>
        <v>7.3950699533644233</v>
      </c>
      <c r="H238" s="12">
        <f t="shared" si="151"/>
        <v>2.5982678214523651</v>
      </c>
      <c r="I238" s="12">
        <f t="shared" si="151"/>
        <v>80.213191205862756</v>
      </c>
      <c r="J238" s="12">
        <f t="shared" si="151"/>
        <v>9.7934710193204531</v>
      </c>
      <c r="K238" s="4">
        <f t="shared" si="152"/>
        <v>100</v>
      </c>
      <c r="L238" s="14"/>
      <c r="M238" s="14"/>
      <c r="N238" s="14"/>
      <c r="O238" s="14"/>
    </row>
    <row r="239" spans="2:15" ht="15" customHeight="1" x14ac:dyDescent="0.15">
      <c r="B239" s="258"/>
      <c r="C239" s="81" t="s">
        <v>367</v>
      </c>
      <c r="F239" s="20">
        <f t="shared" si="150"/>
        <v>1501</v>
      </c>
      <c r="G239" s="12">
        <f t="shared" si="151"/>
        <v>1.7321785476349101</v>
      </c>
      <c r="H239" s="12">
        <f t="shared" si="151"/>
        <v>1.1992005329780147</v>
      </c>
      <c r="I239" s="12">
        <f t="shared" si="151"/>
        <v>86.009327115256497</v>
      </c>
      <c r="J239" s="12">
        <f t="shared" si="151"/>
        <v>11.059293804130579</v>
      </c>
      <c r="K239" s="4">
        <f t="shared" si="152"/>
        <v>100</v>
      </c>
      <c r="L239" s="14"/>
      <c r="M239" s="14"/>
      <c r="N239" s="14"/>
      <c r="O239" s="14"/>
    </row>
    <row r="240" spans="2:15" ht="15" customHeight="1" x14ac:dyDescent="0.15">
      <c r="B240" s="257"/>
      <c r="C240" s="81" t="s">
        <v>368</v>
      </c>
      <c r="F240" s="20">
        <f t="shared" si="150"/>
        <v>1501</v>
      </c>
      <c r="G240" s="12">
        <f t="shared" si="151"/>
        <v>0.26648900732844771</v>
      </c>
      <c r="H240" s="12">
        <f t="shared" si="151"/>
        <v>0.26648900732844771</v>
      </c>
      <c r="I240" s="12">
        <f t="shared" si="151"/>
        <v>87.341772151898738</v>
      </c>
      <c r="J240" s="12">
        <f t="shared" si="151"/>
        <v>12.125249833444371</v>
      </c>
      <c r="K240" s="4">
        <f t="shared" si="152"/>
        <v>100</v>
      </c>
      <c r="L240" s="14"/>
      <c r="M240" s="14"/>
      <c r="N240" s="14"/>
      <c r="O240" s="14"/>
    </row>
    <row r="241" spans="1:15" ht="15" customHeight="1" x14ac:dyDescent="0.15">
      <c r="B241" s="257"/>
      <c r="C241" s="81" t="s">
        <v>191</v>
      </c>
      <c r="F241" s="20">
        <f t="shared" si="150"/>
        <v>1501</v>
      </c>
      <c r="G241" s="12">
        <f t="shared" si="151"/>
        <v>0.53297801465689543</v>
      </c>
      <c r="H241" s="12">
        <f t="shared" si="151"/>
        <v>3.0646235842771485</v>
      </c>
      <c r="I241" s="12">
        <f t="shared" si="151"/>
        <v>84.810126582278471</v>
      </c>
      <c r="J241" s="12">
        <f t="shared" si="151"/>
        <v>11.592271818787475</v>
      </c>
      <c r="K241" s="4">
        <f t="shared" si="152"/>
        <v>100</v>
      </c>
      <c r="L241" s="14"/>
      <c r="M241" s="14"/>
      <c r="N241" s="14"/>
      <c r="O241" s="14"/>
    </row>
    <row r="242" spans="1:15" ht="15" customHeight="1" x14ac:dyDescent="0.15">
      <c r="B242" s="257"/>
      <c r="C242" s="81" t="s">
        <v>192</v>
      </c>
      <c r="F242" s="20">
        <f t="shared" si="150"/>
        <v>1501</v>
      </c>
      <c r="G242" s="12">
        <f t="shared" si="151"/>
        <v>0.93271152564956683</v>
      </c>
      <c r="H242" s="12">
        <f t="shared" si="151"/>
        <v>0.79946702198534314</v>
      </c>
      <c r="I242" s="12">
        <f t="shared" si="151"/>
        <v>86.409060626249172</v>
      </c>
      <c r="J242" s="12">
        <f t="shared" si="151"/>
        <v>11.858760826115923</v>
      </c>
      <c r="K242" s="4">
        <f t="shared" si="152"/>
        <v>100.00000000000001</v>
      </c>
      <c r="L242" s="14"/>
      <c r="M242" s="14"/>
      <c r="N242" s="14"/>
      <c r="O242" s="14"/>
    </row>
    <row r="243" spans="1:15" ht="15" customHeight="1" x14ac:dyDescent="0.15">
      <c r="B243" s="257"/>
      <c r="C243" s="81" t="s">
        <v>193</v>
      </c>
      <c r="F243" s="20">
        <f t="shared" si="150"/>
        <v>1501</v>
      </c>
      <c r="G243" s="12">
        <f t="shared" si="151"/>
        <v>3.5976015989340442</v>
      </c>
      <c r="H243" s="12">
        <f t="shared" si="151"/>
        <v>2.1985343104596935</v>
      </c>
      <c r="I243" s="12">
        <f t="shared" si="151"/>
        <v>83.344437041972014</v>
      </c>
      <c r="J243" s="12">
        <f t="shared" si="151"/>
        <v>10.859427048634245</v>
      </c>
      <c r="K243" s="4">
        <f t="shared" si="152"/>
        <v>100</v>
      </c>
      <c r="L243" s="14"/>
      <c r="M243" s="14"/>
      <c r="N243" s="14"/>
      <c r="O243" s="14"/>
    </row>
    <row r="244" spans="1:15" ht="15" customHeight="1" x14ac:dyDescent="0.15">
      <c r="B244" s="257"/>
      <c r="C244" s="81" t="s">
        <v>194</v>
      </c>
      <c r="F244" s="20">
        <f t="shared" si="150"/>
        <v>1501</v>
      </c>
      <c r="G244" s="12">
        <f t="shared" si="151"/>
        <v>0.59960026648900733</v>
      </c>
      <c r="H244" s="12">
        <f t="shared" si="151"/>
        <v>1.1325782811459029</v>
      </c>
      <c r="I244" s="12">
        <f t="shared" si="151"/>
        <v>86.209193870752827</v>
      </c>
      <c r="J244" s="12">
        <f t="shared" si="151"/>
        <v>12.058627581612258</v>
      </c>
      <c r="K244" s="4">
        <f t="shared" si="152"/>
        <v>100</v>
      </c>
      <c r="L244" s="14"/>
      <c r="M244" s="14"/>
      <c r="N244" s="14"/>
      <c r="O244" s="14"/>
    </row>
    <row r="245" spans="1:15" ht="15" customHeight="1" x14ac:dyDescent="0.15">
      <c r="B245" s="259"/>
      <c r="C245" s="69" t="s">
        <v>195</v>
      </c>
      <c r="D245" s="36"/>
      <c r="E245" s="36"/>
      <c r="F245" s="21">
        <f t="shared" si="150"/>
        <v>1501</v>
      </c>
      <c r="G245" s="13">
        <f t="shared" si="151"/>
        <v>0.73284477015323113</v>
      </c>
      <c r="H245" s="13">
        <f t="shared" si="151"/>
        <v>2.0652898067954695</v>
      </c>
      <c r="I245" s="13">
        <f t="shared" si="151"/>
        <v>85.409726848767491</v>
      </c>
      <c r="J245" s="13">
        <f t="shared" si="151"/>
        <v>11.792138574283811</v>
      </c>
      <c r="K245" s="5">
        <f t="shared" si="152"/>
        <v>100</v>
      </c>
      <c r="L245" s="14"/>
      <c r="M245" s="14"/>
      <c r="N245" s="14"/>
      <c r="O245" s="14"/>
    </row>
    <row r="246" spans="1:15" ht="15" customHeight="1" x14ac:dyDescent="0.15">
      <c r="B246" s="66"/>
      <c r="C246" s="57"/>
      <c r="D246" s="55"/>
      <c r="E246" s="55"/>
      <c r="F246" s="14"/>
      <c r="G246" s="14"/>
      <c r="H246" s="14"/>
      <c r="I246" s="14"/>
      <c r="J246" s="14"/>
      <c r="K246" s="14"/>
      <c r="L246" s="14"/>
      <c r="M246" s="14"/>
      <c r="N246" s="14"/>
      <c r="O246" s="14"/>
    </row>
    <row r="247" spans="1:15" ht="15" customHeight="1" x14ac:dyDescent="0.15">
      <c r="A247" s="1" t="s">
        <v>494</v>
      </c>
      <c r="B247" s="66"/>
      <c r="C247" s="46"/>
      <c r="D247" s="96"/>
      <c r="E247" s="96"/>
      <c r="F247" s="97"/>
      <c r="G247" s="96"/>
      <c r="H247" s="47"/>
    </row>
    <row r="248" spans="1:15" ht="15" customHeight="1" x14ac:dyDescent="0.15">
      <c r="B248" s="59" t="s">
        <v>255</v>
      </c>
      <c r="C248" s="60"/>
      <c r="D248" s="28"/>
      <c r="E248" s="28"/>
      <c r="F248" s="300"/>
      <c r="G248" s="85" t="s">
        <v>370</v>
      </c>
      <c r="H248" s="142" t="s">
        <v>371</v>
      </c>
      <c r="I248" s="85" t="s">
        <v>372</v>
      </c>
      <c r="J248" s="86" t="s">
        <v>373</v>
      </c>
      <c r="K248" s="85" t="s">
        <v>374</v>
      </c>
    </row>
    <row r="249" spans="1:15" ht="15" customHeight="1" x14ac:dyDescent="0.15">
      <c r="B249" s="256" t="s">
        <v>375</v>
      </c>
      <c r="C249" s="68" t="s">
        <v>181</v>
      </c>
      <c r="F249" s="301"/>
      <c r="G249" s="8">
        <v>540</v>
      </c>
      <c r="H249" s="8">
        <v>268</v>
      </c>
      <c r="I249" s="8">
        <v>1080</v>
      </c>
      <c r="J249" s="8">
        <v>601</v>
      </c>
      <c r="K249" s="17">
        <f>SUM(G249:J249)</f>
        <v>2489</v>
      </c>
    </row>
    <row r="250" spans="1:15" ht="15" customHeight="1" x14ac:dyDescent="0.15">
      <c r="B250" s="257"/>
      <c r="C250" s="81" t="s">
        <v>56</v>
      </c>
      <c r="F250" s="301"/>
      <c r="G250" s="9">
        <v>898</v>
      </c>
      <c r="H250" s="9">
        <v>320</v>
      </c>
      <c r="I250" s="9">
        <v>836</v>
      </c>
      <c r="J250" s="9">
        <v>435</v>
      </c>
      <c r="K250" s="18">
        <f t="shared" ref="K250:K260" si="153">SUM(G250:J250)</f>
        <v>2489</v>
      </c>
    </row>
    <row r="251" spans="1:15" ht="15" customHeight="1" x14ac:dyDescent="0.15">
      <c r="B251" s="257"/>
      <c r="C251" s="81" t="s">
        <v>190</v>
      </c>
      <c r="F251" s="301"/>
      <c r="G251" s="9">
        <v>171</v>
      </c>
      <c r="H251" s="9">
        <v>121</v>
      </c>
      <c r="I251" s="9">
        <v>1398</v>
      </c>
      <c r="J251" s="9">
        <v>799</v>
      </c>
      <c r="K251" s="18">
        <f t="shared" si="153"/>
        <v>2489</v>
      </c>
    </row>
    <row r="252" spans="1:15" ht="15" customHeight="1" x14ac:dyDescent="0.15">
      <c r="B252" s="257"/>
      <c r="C252" s="81" t="s">
        <v>57</v>
      </c>
      <c r="F252" s="301"/>
      <c r="G252" s="9">
        <v>874</v>
      </c>
      <c r="H252" s="9">
        <v>324</v>
      </c>
      <c r="I252" s="9">
        <v>872</v>
      </c>
      <c r="J252" s="9">
        <v>419</v>
      </c>
      <c r="K252" s="18">
        <f t="shared" si="153"/>
        <v>2489</v>
      </c>
    </row>
    <row r="253" spans="1:15" ht="15" customHeight="1" x14ac:dyDescent="0.15">
      <c r="B253" s="257"/>
      <c r="C253" s="81" t="s">
        <v>366</v>
      </c>
      <c r="F253" s="301"/>
      <c r="G253" s="9">
        <v>61</v>
      </c>
      <c r="H253" s="9">
        <v>65</v>
      </c>
      <c r="I253" s="9">
        <v>1501</v>
      </c>
      <c r="J253" s="9">
        <v>862</v>
      </c>
      <c r="K253" s="18">
        <f t="shared" si="153"/>
        <v>2489</v>
      </c>
    </row>
    <row r="254" spans="1:15" ht="15" customHeight="1" x14ac:dyDescent="0.15">
      <c r="B254" s="258"/>
      <c r="C254" s="81" t="s">
        <v>367</v>
      </c>
      <c r="F254" s="301"/>
      <c r="G254" s="9">
        <v>109</v>
      </c>
      <c r="H254" s="9">
        <v>67</v>
      </c>
      <c r="I254" s="9">
        <v>1503</v>
      </c>
      <c r="J254" s="9">
        <v>810</v>
      </c>
      <c r="K254" s="18">
        <f t="shared" si="153"/>
        <v>2489</v>
      </c>
    </row>
    <row r="255" spans="1:15" ht="15" customHeight="1" x14ac:dyDescent="0.15">
      <c r="B255" s="257"/>
      <c r="C255" s="81" t="s">
        <v>368</v>
      </c>
      <c r="F255" s="301"/>
      <c r="G255" s="9">
        <v>28</v>
      </c>
      <c r="H255" s="9">
        <v>23</v>
      </c>
      <c r="I255" s="9">
        <v>1571</v>
      </c>
      <c r="J255" s="9">
        <v>867</v>
      </c>
      <c r="K255" s="18">
        <f t="shared" si="153"/>
        <v>2489</v>
      </c>
    </row>
    <row r="256" spans="1:15" ht="15" customHeight="1" x14ac:dyDescent="0.15">
      <c r="B256" s="257"/>
      <c r="C256" s="81" t="s">
        <v>191</v>
      </c>
      <c r="F256" s="301"/>
      <c r="G256" s="9">
        <v>19</v>
      </c>
      <c r="H256" s="9">
        <v>71</v>
      </c>
      <c r="I256" s="9">
        <v>1533</v>
      </c>
      <c r="J256" s="9">
        <v>866</v>
      </c>
      <c r="K256" s="18">
        <f t="shared" si="153"/>
        <v>2489</v>
      </c>
    </row>
    <row r="257" spans="2:15" ht="15" customHeight="1" x14ac:dyDescent="0.15">
      <c r="B257" s="257"/>
      <c r="C257" s="81" t="s">
        <v>192</v>
      </c>
      <c r="F257" s="301"/>
      <c r="G257" s="9">
        <v>11</v>
      </c>
      <c r="H257" s="9">
        <v>22</v>
      </c>
      <c r="I257" s="9">
        <v>1577</v>
      </c>
      <c r="J257" s="9">
        <v>879</v>
      </c>
      <c r="K257" s="18">
        <f t="shared" si="153"/>
        <v>2489</v>
      </c>
      <c r="L257" s="14"/>
      <c r="M257" s="14"/>
      <c r="N257" s="14"/>
      <c r="O257" s="14"/>
    </row>
    <row r="258" spans="2:15" ht="15" customHeight="1" x14ac:dyDescent="0.15">
      <c r="B258" s="257"/>
      <c r="C258" s="81" t="s">
        <v>193</v>
      </c>
      <c r="F258" s="301"/>
      <c r="G258" s="9">
        <v>50</v>
      </c>
      <c r="H258" s="9">
        <v>53</v>
      </c>
      <c r="I258" s="9">
        <v>1529</v>
      </c>
      <c r="J258" s="9">
        <v>857</v>
      </c>
      <c r="K258" s="18">
        <f t="shared" si="153"/>
        <v>2489</v>
      </c>
      <c r="L258" s="14"/>
      <c r="M258" s="14"/>
      <c r="N258" s="14"/>
      <c r="O258" s="14"/>
    </row>
    <row r="259" spans="2:15" ht="15" customHeight="1" x14ac:dyDescent="0.15">
      <c r="B259" s="257"/>
      <c r="C259" s="81" t="s">
        <v>194</v>
      </c>
      <c r="F259" s="301"/>
      <c r="G259" s="9">
        <v>13</v>
      </c>
      <c r="H259" s="9">
        <v>25</v>
      </c>
      <c r="I259" s="9">
        <v>1579</v>
      </c>
      <c r="J259" s="9">
        <v>872</v>
      </c>
      <c r="K259" s="18">
        <f t="shared" si="153"/>
        <v>2489</v>
      </c>
      <c r="L259" s="14"/>
      <c r="M259" s="14"/>
      <c r="N259" s="14"/>
      <c r="O259" s="14"/>
    </row>
    <row r="260" spans="2:15" ht="15" customHeight="1" x14ac:dyDescent="0.15">
      <c r="B260" s="259"/>
      <c r="C260" s="69" t="s">
        <v>195</v>
      </c>
      <c r="D260" s="36"/>
      <c r="E260" s="36"/>
      <c r="F260" s="149"/>
      <c r="G260" s="10">
        <v>17</v>
      </c>
      <c r="H260" s="10">
        <v>90</v>
      </c>
      <c r="I260" s="10">
        <v>1518</v>
      </c>
      <c r="J260" s="10">
        <v>864</v>
      </c>
      <c r="K260" s="19">
        <f t="shared" si="153"/>
        <v>2489</v>
      </c>
      <c r="L260" s="14"/>
      <c r="M260" s="14"/>
      <c r="N260" s="14"/>
      <c r="O260" s="14"/>
    </row>
    <row r="261" spans="2:15" ht="15" customHeight="1" x14ac:dyDescent="0.15">
      <c r="B261" s="256" t="s">
        <v>375</v>
      </c>
      <c r="C261" s="68" t="s">
        <v>181</v>
      </c>
      <c r="F261" s="20">
        <f t="shared" ref="F261:F272" si="154">$K$249</f>
        <v>2489</v>
      </c>
      <c r="G261" s="11">
        <f t="shared" ref="G261:J272" si="155">IF($F261=0,0,G249/$F261*100)</f>
        <v>21.695460024106065</v>
      </c>
      <c r="H261" s="11">
        <f t="shared" si="155"/>
        <v>10.767376456408197</v>
      </c>
      <c r="I261" s="11">
        <f t="shared" si="155"/>
        <v>43.390920048212131</v>
      </c>
      <c r="J261" s="11">
        <f t="shared" si="155"/>
        <v>24.146243471273603</v>
      </c>
      <c r="K261" s="3">
        <f>SUM(G261:J261)</f>
        <v>100</v>
      </c>
      <c r="L261" s="14"/>
      <c r="M261" s="14"/>
      <c r="N261" s="14"/>
      <c r="O261" s="14"/>
    </row>
    <row r="262" spans="2:15" ht="15" customHeight="1" x14ac:dyDescent="0.15">
      <c r="B262" s="257"/>
      <c r="C262" s="81" t="s">
        <v>56</v>
      </c>
      <c r="F262" s="20">
        <f t="shared" si="154"/>
        <v>2489</v>
      </c>
      <c r="G262" s="12">
        <f t="shared" si="155"/>
        <v>36.078746484531941</v>
      </c>
      <c r="H262" s="12">
        <f t="shared" si="155"/>
        <v>12.856568903173965</v>
      </c>
      <c r="I262" s="12">
        <f t="shared" si="155"/>
        <v>33.587786259541986</v>
      </c>
      <c r="J262" s="12">
        <f t="shared" si="155"/>
        <v>17.476898352752109</v>
      </c>
      <c r="K262" s="4">
        <f t="shared" ref="K262:K272" si="156">SUM(G262:J262)</f>
        <v>100</v>
      </c>
      <c r="L262" s="14"/>
      <c r="M262" s="14"/>
      <c r="N262" s="14"/>
      <c r="O262" s="14"/>
    </row>
    <row r="263" spans="2:15" ht="15" customHeight="1" x14ac:dyDescent="0.15">
      <c r="B263" s="257"/>
      <c r="C263" s="81" t="s">
        <v>190</v>
      </c>
      <c r="F263" s="20">
        <f t="shared" si="154"/>
        <v>2489</v>
      </c>
      <c r="G263" s="12">
        <f t="shared" si="155"/>
        <v>6.8702290076335881</v>
      </c>
      <c r="H263" s="12">
        <f t="shared" si="155"/>
        <v>4.8613901165126556</v>
      </c>
      <c r="I263" s="12">
        <f t="shared" si="155"/>
        <v>56.167135395741262</v>
      </c>
      <c r="J263" s="12">
        <f t="shared" si="155"/>
        <v>32.101245480112496</v>
      </c>
      <c r="K263" s="4">
        <f t="shared" si="156"/>
        <v>100</v>
      </c>
      <c r="L263" s="14"/>
      <c r="M263" s="14"/>
      <c r="N263" s="14"/>
      <c r="O263" s="14"/>
    </row>
    <row r="264" spans="2:15" ht="15" customHeight="1" x14ac:dyDescent="0.15">
      <c r="B264" s="257"/>
      <c r="C264" s="81" t="s">
        <v>57</v>
      </c>
      <c r="F264" s="20">
        <f t="shared" si="154"/>
        <v>2489</v>
      </c>
      <c r="G264" s="12">
        <f t="shared" si="155"/>
        <v>35.114503816793892</v>
      </c>
      <c r="H264" s="12">
        <f t="shared" si="155"/>
        <v>13.017276014463642</v>
      </c>
      <c r="I264" s="12">
        <f t="shared" si="155"/>
        <v>35.034150261149058</v>
      </c>
      <c r="J264" s="12">
        <f t="shared" si="155"/>
        <v>16.83406990759341</v>
      </c>
      <c r="K264" s="4">
        <f t="shared" si="156"/>
        <v>100</v>
      </c>
      <c r="L264" s="14"/>
      <c r="M264" s="14"/>
      <c r="N264" s="14"/>
      <c r="O264" s="14"/>
    </row>
    <row r="265" spans="2:15" ht="15" customHeight="1" x14ac:dyDescent="0.15">
      <c r="B265" s="257"/>
      <c r="C265" s="81" t="s">
        <v>366</v>
      </c>
      <c r="F265" s="20">
        <f t="shared" si="154"/>
        <v>2489</v>
      </c>
      <c r="G265" s="12">
        <f t="shared" si="155"/>
        <v>2.4507834471675372</v>
      </c>
      <c r="H265" s="12">
        <f t="shared" si="155"/>
        <v>2.6114905584572119</v>
      </c>
      <c r="I265" s="12">
        <f t="shared" si="155"/>
        <v>60.305343511450381</v>
      </c>
      <c r="J265" s="12">
        <f t="shared" si="155"/>
        <v>34.632382482924868</v>
      </c>
      <c r="K265" s="4">
        <f t="shared" si="156"/>
        <v>100</v>
      </c>
      <c r="L265" s="14"/>
      <c r="M265" s="14"/>
      <c r="N265" s="14"/>
      <c r="O265" s="14"/>
    </row>
    <row r="266" spans="2:15" ht="15" customHeight="1" x14ac:dyDescent="0.15">
      <c r="B266" s="258"/>
      <c r="C266" s="81" t="s">
        <v>367</v>
      </c>
      <c r="F266" s="20">
        <f t="shared" si="154"/>
        <v>2489</v>
      </c>
      <c r="G266" s="12">
        <f t="shared" si="155"/>
        <v>4.3792687826436323</v>
      </c>
      <c r="H266" s="12">
        <f t="shared" si="155"/>
        <v>2.6918441141020493</v>
      </c>
      <c r="I266" s="12">
        <f t="shared" si="155"/>
        <v>60.385697067095222</v>
      </c>
      <c r="J266" s="12">
        <f t="shared" si="155"/>
        <v>32.543190036159096</v>
      </c>
      <c r="K266" s="4">
        <f t="shared" si="156"/>
        <v>100</v>
      </c>
      <c r="L266" s="14"/>
      <c r="M266" s="14"/>
      <c r="N266" s="14"/>
      <c r="O266" s="14"/>
    </row>
    <row r="267" spans="2:15" ht="15" customHeight="1" x14ac:dyDescent="0.15">
      <c r="B267" s="257"/>
      <c r="C267" s="81" t="s">
        <v>368</v>
      </c>
      <c r="F267" s="20">
        <f t="shared" si="154"/>
        <v>2489</v>
      </c>
      <c r="G267" s="12">
        <f t="shared" si="155"/>
        <v>1.1249497790277219</v>
      </c>
      <c r="H267" s="12">
        <f t="shared" si="155"/>
        <v>0.92406588991562877</v>
      </c>
      <c r="I267" s="12">
        <f t="shared" si="155"/>
        <v>63.117717959019679</v>
      </c>
      <c r="J267" s="12">
        <f t="shared" si="155"/>
        <v>34.833266372036967</v>
      </c>
      <c r="K267" s="4">
        <f t="shared" si="156"/>
        <v>100</v>
      </c>
      <c r="L267" s="14"/>
      <c r="M267" s="14"/>
      <c r="N267" s="14"/>
      <c r="O267" s="14"/>
    </row>
    <row r="268" spans="2:15" ht="15" customHeight="1" x14ac:dyDescent="0.15">
      <c r="B268" s="257"/>
      <c r="C268" s="81" t="s">
        <v>191</v>
      </c>
      <c r="F268" s="20">
        <f t="shared" si="154"/>
        <v>2489</v>
      </c>
      <c r="G268" s="12">
        <f t="shared" si="155"/>
        <v>0.76335877862595414</v>
      </c>
      <c r="H268" s="12">
        <f t="shared" si="155"/>
        <v>2.8525512253917236</v>
      </c>
      <c r="I268" s="12">
        <f t="shared" si="155"/>
        <v>61.591000401767779</v>
      </c>
      <c r="J268" s="12">
        <f t="shared" si="155"/>
        <v>34.793089594214543</v>
      </c>
      <c r="K268" s="4">
        <f t="shared" si="156"/>
        <v>100</v>
      </c>
      <c r="L268" s="14"/>
      <c r="M268" s="14"/>
      <c r="N268" s="14"/>
      <c r="O268" s="14"/>
    </row>
    <row r="269" spans="2:15" ht="15" customHeight="1" x14ac:dyDescent="0.15">
      <c r="B269" s="257"/>
      <c r="C269" s="81" t="s">
        <v>192</v>
      </c>
      <c r="F269" s="20">
        <f t="shared" si="154"/>
        <v>2489</v>
      </c>
      <c r="G269" s="12">
        <f t="shared" si="155"/>
        <v>0.44194455604660504</v>
      </c>
      <c r="H269" s="12">
        <f t="shared" si="155"/>
        <v>0.88388911209321008</v>
      </c>
      <c r="I269" s="12">
        <f t="shared" si="155"/>
        <v>63.358778625954194</v>
      </c>
      <c r="J269" s="12">
        <f t="shared" si="155"/>
        <v>35.315387705905991</v>
      </c>
      <c r="K269" s="4">
        <f t="shared" si="156"/>
        <v>100</v>
      </c>
      <c r="L269" s="14"/>
      <c r="M269" s="14"/>
      <c r="N269" s="14"/>
      <c r="O269" s="14"/>
    </row>
    <row r="270" spans="2:15" ht="15" customHeight="1" x14ac:dyDescent="0.15">
      <c r="B270" s="257"/>
      <c r="C270" s="81" t="s">
        <v>193</v>
      </c>
      <c r="F270" s="20">
        <f t="shared" si="154"/>
        <v>2489</v>
      </c>
      <c r="G270" s="12">
        <f t="shared" si="155"/>
        <v>2.0088388911209321</v>
      </c>
      <c r="H270" s="12">
        <f t="shared" si="155"/>
        <v>2.1293692245881881</v>
      </c>
      <c r="I270" s="12">
        <f t="shared" si="155"/>
        <v>61.430293290478097</v>
      </c>
      <c r="J270" s="12">
        <f t="shared" si="155"/>
        <v>34.431498593812776</v>
      </c>
      <c r="K270" s="4">
        <f t="shared" si="156"/>
        <v>100</v>
      </c>
      <c r="L270" s="14"/>
      <c r="M270" s="14"/>
      <c r="N270" s="14"/>
      <c r="O270" s="14"/>
    </row>
    <row r="271" spans="2:15" ht="15" customHeight="1" x14ac:dyDescent="0.15">
      <c r="B271" s="257"/>
      <c r="C271" s="81" t="s">
        <v>194</v>
      </c>
      <c r="F271" s="20">
        <f t="shared" si="154"/>
        <v>2489</v>
      </c>
      <c r="G271" s="12">
        <f t="shared" si="155"/>
        <v>0.52229811169144236</v>
      </c>
      <c r="H271" s="12">
        <f t="shared" si="155"/>
        <v>1.004419445560466</v>
      </c>
      <c r="I271" s="12">
        <f t="shared" si="155"/>
        <v>63.439132181599035</v>
      </c>
      <c r="J271" s="12">
        <f t="shared" si="155"/>
        <v>35.034150261149058</v>
      </c>
      <c r="K271" s="4">
        <f t="shared" si="156"/>
        <v>100</v>
      </c>
      <c r="L271" s="14"/>
      <c r="M271" s="14"/>
      <c r="N271" s="14"/>
      <c r="O271" s="14"/>
    </row>
    <row r="272" spans="2:15" ht="15" customHeight="1" x14ac:dyDescent="0.15">
      <c r="B272" s="259"/>
      <c r="C272" s="69" t="s">
        <v>195</v>
      </c>
      <c r="D272" s="36"/>
      <c r="E272" s="36"/>
      <c r="F272" s="21">
        <f t="shared" si="154"/>
        <v>2489</v>
      </c>
      <c r="G272" s="13">
        <f t="shared" si="155"/>
        <v>0.68300522298111688</v>
      </c>
      <c r="H272" s="13">
        <f t="shared" si="155"/>
        <v>3.6159100040176777</v>
      </c>
      <c r="I272" s="13">
        <f t="shared" si="155"/>
        <v>60.988348734431497</v>
      </c>
      <c r="J272" s="13">
        <f t="shared" si="155"/>
        <v>34.712736038569709</v>
      </c>
      <c r="K272" s="5">
        <f t="shared" si="156"/>
        <v>100</v>
      </c>
      <c r="L272" s="14"/>
      <c r="M272" s="14"/>
      <c r="N272" s="14"/>
      <c r="O272" s="14"/>
    </row>
    <row r="273" spans="2:15" ht="15" customHeight="1" x14ac:dyDescent="0.15">
      <c r="B273" s="66"/>
      <c r="C273" s="57"/>
      <c r="D273" s="55"/>
      <c r="E273" s="14"/>
      <c r="F273" s="14"/>
      <c r="G273" s="14"/>
      <c r="H273" s="14"/>
      <c r="I273" s="14"/>
      <c r="J273" s="14"/>
      <c r="K273" s="14"/>
      <c r="L273" s="14"/>
      <c r="M273" s="14"/>
      <c r="N273" s="14"/>
      <c r="O273" s="14"/>
    </row>
    <row r="274" spans="2:15" ht="15" customHeight="1" x14ac:dyDescent="0.15">
      <c r="B274" s="59" t="s">
        <v>256</v>
      </c>
      <c r="C274" s="60"/>
      <c r="D274" s="28"/>
      <c r="E274" s="28"/>
      <c r="F274" s="300"/>
      <c r="G274" s="85" t="s">
        <v>370</v>
      </c>
      <c r="H274" s="142" t="s">
        <v>371</v>
      </c>
      <c r="I274" s="85" t="s">
        <v>372</v>
      </c>
      <c r="J274" s="86" t="s">
        <v>373</v>
      </c>
      <c r="K274" s="85" t="s">
        <v>374</v>
      </c>
    </row>
    <row r="275" spans="2:15" ht="15" customHeight="1" x14ac:dyDescent="0.15">
      <c r="B275" s="256" t="s">
        <v>375</v>
      </c>
      <c r="C275" s="68" t="s">
        <v>181</v>
      </c>
      <c r="F275" s="301"/>
      <c r="G275" s="8">
        <v>22</v>
      </c>
      <c r="H275" s="8">
        <v>14</v>
      </c>
      <c r="I275" s="8">
        <v>78</v>
      </c>
      <c r="J275" s="8">
        <v>16</v>
      </c>
      <c r="K275" s="17">
        <f>SUM(G275:J275)</f>
        <v>130</v>
      </c>
    </row>
    <row r="276" spans="2:15" ht="15" customHeight="1" x14ac:dyDescent="0.15">
      <c r="B276" s="257"/>
      <c r="C276" s="81" t="s">
        <v>56</v>
      </c>
      <c r="F276" s="301"/>
      <c r="G276" s="9">
        <v>16</v>
      </c>
      <c r="H276" s="9">
        <v>8</v>
      </c>
      <c r="I276" s="9">
        <v>86</v>
      </c>
      <c r="J276" s="9">
        <v>20</v>
      </c>
      <c r="K276" s="18">
        <f t="shared" ref="K276:K286" si="157">SUM(G276:J276)</f>
        <v>130</v>
      </c>
    </row>
    <row r="277" spans="2:15" ht="15" customHeight="1" x14ac:dyDescent="0.15">
      <c r="B277" s="257"/>
      <c r="C277" s="81" t="s">
        <v>190</v>
      </c>
      <c r="F277" s="301"/>
      <c r="G277" s="9">
        <v>6</v>
      </c>
      <c r="H277" s="9">
        <v>7</v>
      </c>
      <c r="I277" s="9">
        <v>93</v>
      </c>
      <c r="J277" s="9">
        <v>24</v>
      </c>
      <c r="K277" s="18">
        <f t="shared" si="157"/>
        <v>130</v>
      </c>
    </row>
    <row r="278" spans="2:15" ht="15" customHeight="1" x14ac:dyDescent="0.15">
      <c r="B278" s="257"/>
      <c r="C278" s="81" t="s">
        <v>57</v>
      </c>
      <c r="F278" s="301"/>
      <c r="G278" s="9">
        <v>26</v>
      </c>
      <c r="H278" s="9">
        <v>17</v>
      </c>
      <c r="I278" s="9">
        <v>72</v>
      </c>
      <c r="J278" s="9">
        <v>15</v>
      </c>
      <c r="K278" s="18">
        <f t="shared" si="157"/>
        <v>130</v>
      </c>
    </row>
    <row r="279" spans="2:15" ht="15" customHeight="1" x14ac:dyDescent="0.15">
      <c r="B279" s="257"/>
      <c r="C279" s="81" t="s">
        <v>366</v>
      </c>
      <c r="F279" s="301"/>
      <c r="G279" s="9">
        <v>10</v>
      </c>
      <c r="H279" s="9">
        <v>10</v>
      </c>
      <c r="I279" s="9">
        <v>88</v>
      </c>
      <c r="J279" s="9">
        <v>22</v>
      </c>
      <c r="K279" s="18">
        <f t="shared" si="157"/>
        <v>130</v>
      </c>
    </row>
    <row r="280" spans="2:15" ht="15" customHeight="1" x14ac:dyDescent="0.15">
      <c r="B280" s="258"/>
      <c r="C280" s="81" t="s">
        <v>367</v>
      </c>
      <c r="F280" s="301"/>
      <c r="G280" s="9">
        <v>10</v>
      </c>
      <c r="H280" s="9">
        <v>1</v>
      </c>
      <c r="I280" s="9">
        <v>100</v>
      </c>
      <c r="J280" s="9">
        <v>19</v>
      </c>
      <c r="K280" s="18">
        <f t="shared" si="157"/>
        <v>130</v>
      </c>
    </row>
    <row r="281" spans="2:15" ht="15" customHeight="1" x14ac:dyDescent="0.15">
      <c r="B281" s="257"/>
      <c r="C281" s="81" t="s">
        <v>368</v>
      </c>
      <c r="F281" s="301"/>
      <c r="G281" s="9">
        <v>3</v>
      </c>
      <c r="H281" s="9">
        <v>1</v>
      </c>
      <c r="I281" s="9">
        <v>102</v>
      </c>
      <c r="J281" s="9">
        <v>24</v>
      </c>
      <c r="K281" s="18">
        <f t="shared" si="157"/>
        <v>130</v>
      </c>
    </row>
    <row r="282" spans="2:15" ht="15" customHeight="1" x14ac:dyDescent="0.15">
      <c r="B282" s="257"/>
      <c r="C282" s="81" t="s">
        <v>191</v>
      </c>
      <c r="F282" s="301"/>
      <c r="G282" s="9">
        <v>1</v>
      </c>
      <c r="H282" s="9">
        <v>8</v>
      </c>
      <c r="I282" s="9">
        <v>97</v>
      </c>
      <c r="J282" s="9">
        <v>24</v>
      </c>
      <c r="K282" s="18">
        <f t="shared" si="157"/>
        <v>130</v>
      </c>
    </row>
    <row r="283" spans="2:15" ht="15" customHeight="1" x14ac:dyDescent="0.15">
      <c r="B283" s="257"/>
      <c r="C283" s="81" t="s">
        <v>192</v>
      </c>
      <c r="F283" s="301"/>
      <c r="G283" s="9">
        <v>1</v>
      </c>
      <c r="H283" s="9">
        <v>2</v>
      </c>
      <c r="I283" s="9">
        <v>103</v>
      </c>
      <c r="J283" s="9">
        <v>24</v>
      </c>
      <c r="K283" s="18">
        <f t="shared" si="157"/>
        <v>130</v>
      </c>
      <c r="L283" s="14"/>
      <c r="M283" s="14"/>
      <c r="N283" s="14"/>
      <c r="O283" s="14"/>
    </row>
    <row r="284" spans="2:15" ht="15" customHeight="1" x14ac:dyDescent="0.15">
      <c r="B284" s="257"/>
      <c r="C284" s="81" t="s">
        <v>193</v>
      </c>
      <c r="F284" s="301"/>
      <c r="G284" s="9">
        <v>9</v>
      </c>
      <c r="H284" s="9">
        <v>7</v>
      </c>
      <c r="I284" s="9">
        <v>91</v>
      </c>
      <c r="J284" s="9">
        <v>23</v>
      </c>
      <c r="K284" s="18">
        <f t="shared" si="157"/>
        <v>130</v>
      </c>
      <c r="L284" s="14"/>
      <c r="M284" s="14"/>
      <c r="N284" s="14"/>
      <c r="O284" s="14"/>
    </row>
    <row r="285" spans="2:15" ht="15" customHeight="1" x14ac:dyDescent="0.15">
      <c r="B285" s="257"/>
      <c r="C285" s="81" t="s">
        <v>194</v>
      </c>
      <c r="F285" s="301"/>
      <c r="G285" s="9">
        <v>0</v>
      </c>
      <c r="H285" s="9">
        <v>3</v>
      </c>
      <c r="I285" s="9">
        <v>103</v>
      </c>
      <c r="J285" s="9">
        <v>24</v>
      </c>
      <c r="K285" s="18">
        <f t="shared" si="157"/>
        <v>130</v>
      </c>
      <c r="L285" s="14"/>
      <c r="M285" s="14"/>
      <c r="N285" s="14"/>
      <c r="O285" s="14"/>
    </row>
    <row r="286" spans="2:15" ht="15" customHeight="1" x14ac:dyDescent="0.15">
      <c r="B286" s="259"/>
      <c r="C286" s="69" t="s">
        <v>195</v>
      </c>
      <c r="D286" s="36"/>
      <c r="E286" s="36"/>
      <c r="F286" s="149"/>
      <c r="G286" s="10">
        <v>1</v>
      </c>
      <c r="H286" s="10">
        <v>12</v>
      </c>
      <c r="I286" s="10">
        <v>94</v>
      </c>
      <c r="J286" s="10">
        <v>23</v>
      </c>
      <c r="K286" s="19">
        <f t="shared" si="157"/>
        <v>130</v>
      </c>
      <c r="L286" s="14"/>
      <c r="M286" s="14"/>
      <c r="N286" s="14"/>
      <c r="O286" s="14"/>
    </row>
    <row r="287" spans="2:15" ht="15" customHeight="1" x14ac:dyDescent="0.15">
      <c r="B287" s="256" t="s">
        <v>375</v>
      </c>
      <c r="C287" s="68" t="s">
        <v>181</v>
      </c>
      <c r="F287" s="20">
        <f t="shared" ref="F287:F298" si="158">$K$275</f>
        <v>130</v>
      </c>
      <c r="G287" s="11">
        <f t="shared" ref="G287:J298" si="159">IF($F287=0,0,G275/$F287*100)</f>
        <v>16.923076923076923</v>
      </c>
      <c r="H287" s="11">
        <f t="shared" si="159"/>
        <v>10.76923076923077</v>
      </c>
      <c r="I287" s="11">
        <f t="shared" si="159"/>
        <v>60</v>
      </c>
      <c r="J287" s="11">
        <f t="shared" si="159"/>
        <v>12.307692307692308</v>
      </c>
      <c r="K287" s="3">
        <f>SUM(G287:J287)</f>
        <v>100</v>
      </c>
      <c r="L287" s="14"/>
      <c r="M287" s="14"/>
      <c r="N287" s="14"/>
      <c r="O287" s="14"/>
    </row>
    <row r="288" spans="2:15" ht="15" customHeight="1" x14ac:dyDescent="0.15">
      <c r="B288" s="257"/>
      <c r="C288" s="81" t="s">
        <v>56</v>
      </c>
      <c r="F288" s="20">
        <f t="shared" si="158"/>
        <v>130</v>
      </c>
      <c r="G288" s="12">
        <f t="shared" si="159"/>
        <v>12.307692307692308</v>
      </c>
      <c r="H288" s="12">
        <f t="shared" si="159"/>
        <v>6.1538461538461542</v>
      </c>
      <c r="I288" s="12">
        <f t="shared" si="159"/>
        <v>66.153846153846146</v>
      </c>
      <c r="J288" s="12">
        <f t="shared" si="159"/>
        <v>15.384615384615385</v>
      </c>
      <c r="K288" s="4">
        <f t="shared" ref="K288:K298" si="160">SUM(G288:J288)</f>
        <v>100</v>
      </c>
      <c r="L288" s="14"/>
      <c r="M288" s="14"/>
      <c r="N288" s="14"/>
      <c r="O288" s="14"/>
    </row>
    <row r="289" spans="1:15" ht="15" customHeight="1" x14ac:dyDescent="0.15">
      <c r="B289" s="257"/>
      <c r="C289" s="81" t="s">
        <v>190</v>
      </c>
      <c r="F289" s="20">
        <f t="shared" si="158"/>
        <v>130</v>
      </c>
      <c r="G289" s="12">
        <f t="shared" si="159"/>
        <v>4.6153846153846159</v>
      </c>
      <c r="H289" s="12">
        <f t="shared" si="159"/>
        <v>5.384615384615385</v>
      </c>
      <c r="I289" s="12">
        <f t="shared" si="159"/>
        <v>71.538461538461533</v>
      </c>
      <c r="J289" s="12">
        <f t="shared" si="159"/>
        <v>18.461538461538463</v>
      </c>
      <c r="K289" s="4">
        <f t="shared" si="160"/>
        <v>100</v>
      </c>
      <c r="L289" s="14"/>
      <c r="M289" s="14"/>
      <c r="N289" s="14"/>
      <c r="O289" s="14"/>
    </row>
    <row r="290" spans="1:15" ht="15" customHeight="1" x14ac:dyDescent="0.15">
      <c r="B290" s="257"/>
      <c r="C290" s="81" t="s">
        <v>57</v>
      </c>
      <c r="F290" s="20">
        <f t="shared" si="158"/>
        <v>130</v>
      </c>
      <c r="G290" s="12">
        <f t="shared" si="159"/>
        <v>20</v>
      </c>
      <c r="H290" s="12">
        <f t="shared" si="159"/>
        <v>13.076923076923078</v>
      </c>
      <c r="I290" s="12">
        <f t="shared" si="159"/>
        <v>55.384615384615387</v>
      </c>
      <c r="J290" s="12">
        <f t="shared" si="159"/>
        <v>11.538461538461538</v>
      </c>
      <c r="K290" s="4">
        <f t="shared" si="160"/>
        <v>100</v>
      </c>
      <c r="L290" s="14"/>
      <c r="M290" s="14"/>
      <c r="N290" s="14"/>
      <c r="O290" s="14"/>
    </row>
    <row r="291" spans="1:15" ht="15" customHeight="1" x14ac:dyDescent="0.15">
      <c r="B291" s="257"/>
      <c r="C291" s="81" t="s">
        <v>366</v>
      </c>
      <c r="F291" s="20">
        <f t="shared" si="158"/>
        <v>130</v>
      </c>
      <c r="G291" s="12">
        <f t="shared" si="159"/>
        <v>7.6923076923076925</v>
      </c>
      <c r="H291" s="12">
        <f t="shared" si="159"/>
        <v>7.6923076923076925</v>
      </c>
      <c r="I291" s="12">
        <f t="shared" si="159"/>
        <v>67.692307692307693</v>
      </c>
      <c r="J291" s="12">
        <f t="shared" si="159"/>
        <v>16.923076923076923</v>
      </c>
      <c r="K291" s="4">
        <f t="shared" si="160"/>
        <v>100</v>
      </c>
      <c r="L291" s="14"/>
      <c r="M291" s="14"/>
      <c r="N291" s="14"/>
      <c r="O291" s="14"/>
    </row>
    <row r="292" spans="1:15" ht="15" customHeight="1" x14ac:dyDescent="0.15">
      <c r="B292" s="258"/>
      <c r="C292" s="81" t="s">
        <v>367</v>
      </c>
      <c r="F292" s="20">
        <f t="shared" si="158"/>
        <v>130</v>
      </c>
      <c r="G292" s="12">
        <f t="shared" si="159"/>
        <v>7.6923076923076925</v>
      </c>
      <c r="H292" s="12">
        <f t="shared" si="159"/>
        <v>0.76923076923076927</v>
      </c>
      <c r="I292" s="12">
        <f t="shared" si="159"/>
        <v>76.923076923076934</v>
      </c>
      <c r="J292" s="12">
        <f t="shared" si="159"/>
        <v>14.615384615384617</v>
      </c>
      <c r="K292" s="4">
        <f t="shared" si="160"/>
        <v>100.00000000000001</v>
      </c>
      <c r="L292" s="14"/>
      <c r="M292" s="14"/>
      <c r="N292" s="14"/>
      <c r="O292" s="14"/>
    </row>
    <row r="293" spans="1:15" ht="15" customHeight="1" x14ac:dyDescent="0.15">
      <c r="B293" s="257"/>
      <c r="C293" s="81" t="s">
        <v>368</v>
      </c>
      <c r="F293" s="20">
        <f t="shared" si="158"/>
        <v>130</v>
      </c>
      <c r="G293" s="12">
        <f t="shared" si="159"/>
        <v>2.3076923076923079</v>
      </c>
      <c r="H293" s="12">
        <f t="shared" si="159"/>
        <v>0.76923076923076927</v>
      </c>
      <c r="I293" s="12">
        <f t="shared" si="159"/>
        <v>78.461538461538467</v>
      </c>
      <c r="J293" s="12">
        <f t="shared" si="159"/>
        <v>18.461538461538463</v>
      </c>
      <c r="K293" s="4">
        <f t="shared" si="160"/>
        <v>100.00000000000001</v>
      </c>
      <c r="L293" s="14"/>
      <c r="M293" s="14"/>
      <c r="N293" s="14"/>
      <c r="O293" s="14"/>
    </row>
    <row r="294" spans="1:15" ht="15" customHeight="1" x14ac:dyDescent="0.15">
      <c r="B294" s="257"/>
      <c r="C294" s="81" t="s">
        <v>191</v>
      </c>
      <c r="F294" s="20">
        <f t="shared" si="158"/>
        <v>130</v>
      </c>
      <c r="G294" s="12">
        <f t="shared" si="159"/>
        <v>0.76923076923076927</v>
      </c>
      <c r="H294" s="12">
        <f t="shared" si="159"/>
        <v>6.1538461538461542</v>
      </c>
      <c r="I294" s="12">
        <f t="shared" si="159"/>
        <v>74.615384615384613</v>
      </c>
      <c r="J294" s="12">
        <f t="shared" si="159"/>
        <v>18.461538461538463</v>
      </c>
      <c r="K294" s="4">
        <f t="shared" si="160"/>
        <v>100</v>
      </c>
      <c r="L294" s="14"/>
      <c r="M294" s="14"/>
      <c r="N294" s="14"/>
      <c r="O294" s="14"/>
    </row>
    <row r="295" spans="1:15" ht="15" customHeight="1" x14ac:dyDescent="0.15">
      <c r="B295" s="257"/>
      <c r="C295" s="81" t="s">
        <v>192</v>
      </c>
      <c r="F295" s="20">
        <f t="shared" si="158"/>
        <v>130</v>
      </c>
      <c r="G295" s="12">
        <f t="shared" si="159"/>
        <v>0.76923076923076927</v>
      </c>
      <c r="H295" s="12">
        <f t="shared" si="159"/>
        <v>1.5384615384615385</v>
      </c>
      <c r="I295" s="12">
        <f t="shared" si="159"/>
        <v>79.230769230769226</v>
      </c>
      <c r="J295" s="12">
        <f t="shared" si="159"/>
        <v>18.461538461538463</v>
      </c>
      <c r="K295" s="4">
        <f t="shared" si="160"/>
        <v>100</v>
      </c>
      <c r="L295" s="14"/>
      <c r="M295" s="14"/>
      <c r="N295" s="14"/>
      <c r="O295" s="14"/>
    </row>
    <row r="296" spans="1:15" ht="15" customHeight="1" x14ac:dyDescent="0.15">
      <c r="B296" s="257"/>
      <c r="C296" s="81" t="s">
        <v>193</v>
      </c>
      <c r="F296" s="20">
        <f t="shared" si="158"/>
        <v>130</v>
      </c>
      <c r="G296" s="12">
        <f t="shared" si="159"/>
        <v>6.9230769230769234</v>
      </c>
      <c r="H296" s="12">
        <f t="shared" si="159"/>
        <v>5.384615384615385</v>
      </c>
      <c r="I296" s="12">
        <f t="shared" si="159"/>
        <v>70</v>
      </c>
      <c r="J296" s="12">
        <f t="shared" si="159"/>
        <v>17.692307692307693</v>
      </c>
      <c r="K296" s="4">
        <f t="shared" si="160"/>
        <v>100</v>
      </c>
      <c r="L296" s="14"/>
      <c r="M296" s="14"/>
      <c r="N296" s="14"/>
      <c r="O296" s="14"/>
    </row>
    <row r="297" spans="1:15" ht="15" customHeight="1" x14ac:dyDescent="0.15">
      <c r="B297" s="257"/>
      <c r="C297" s="81" t="s">
        <v>194</v>
      </c>
      <c r="F297" s="20">
        <f t="shared" si="158"/>
        <v>130</v>
      </c>
      <c r="G297" s="12">
        <f t="shared" si="159"/>
        <v>0</v>
      </c>
      <c r="H297" s="12">
        <f t="shared" si="159"/>
        <v>2.3076923076923079</v>
      </c>
      <c r="I297" s="12">
        <f t="shared" si="159"/>
        <v>79.230769230769226</v>
      </c>
      <c r="J297" s="12">
        <f t="shared" si="159"/>
        <v>18.461538461538463</v>
      </c>
      <c r="K297" s="4">
        <f t="shared" si="160"/>
        <v>100</v>
      </c>
      <c r="L297" s="14"/>
      <c r="M297" s="14"/>
      <c r="N297" s="14"/>
      <c r="O297" s="14"/>
    </row>
    <row r="298" spans="1:15" ht="15" customHeight="1" x14ac:dyDescent="0.15">
      <c r="B298" s="259"/>
      <c r="C298" s="69" t="s">
        <v>195</v>
      </c>
      <c r="D298" s="36"/>
      <c r="E298" s="36"/>
      <c r="F298" s="21">
        <f t="shared" si="158"/>
        <v>130</v>
      </c>
      <c r="G298" s="13">
        <f t="shared" si="159"/>
        <v>0.76923076923076927</v>
      </c>
      <c r="H298" s="13">
        <f t="shared" si="159"/>
        <v>9.2307692307692317</v>
      </c>
      <c r="I298" s="13">
        <f t="shared" si="159"/>
        <v>72.307692307692307</v>
      </c>
      <c r="J298" s="13">
        <f t="shared" si="159"/>
        <v>17.692307692307693</v>
      </c>
      <c r="K298" s="5">
        <f t="shared" si="160"/>
        <v>100</v>
      </c>
      <c r="L298" s="14"/>
      <c r="M298" s="14"/>
      <c r="N298" s="14"/>
      <c r="O298" s="14"/>
    </row>
    <row r="299" spans="1:15" ht="15" customHeight="1" x14ac:dyDescent="0.15">
      <c r="B299" s="66"/>
      <c r="C299" s="57"/>
      <c r="D299" s="55"/>
      <c r="E299" s="55"/>
      <c r="F299" s="14"/>
      <c r="G299" s="14"/>
      <c r="H299" s="14"/>
      <c r="I299" s="14"/>
      <c r="J299" s="14"/>
      <c r="K299" s="14"/>
      <c r="L299" s="14"/>
      <c r="M299" s="14"/>
      <c r="N299" s="14"/>
      <c r="O299" s="14"/>
    </row>
    <row r="300" spans="1:15" ht="15" customHeight="1" x14ac:dyDescent="0.15">
      <c r="A300" s="1" t="s">
        <v>494</v>
      </c>
      <c r="B300" s="66"/>
      <c r="C300" s="46"/>
      <c r="D300" s="96"/>
      <c r="E300" s="96"/>
      <c r="F300" s="97"/>
      <c r="G300" s="96"/>
      <c r="H300" s="47"/>
    </row>
    <row r="301" spans="1:15" ht="15" customHeight="1" x14ac:dyDescent="0.15">
      <c r="B301" s="59" t="s">
        <v>257</v>
      </c>
      <c r="C301" s="60"/>
      <c r="D301" s="28"/>
      <c r="E301" s="28"/>
      <c r="F301" s="300"/>
      <c r="G301" s="85" t="s">
        <v>370</v>
      </c>
      <c r="H301" s="142" t="s">
        <v>371</v>
      </c>
      <c r="I301" s="85" t="s">
        <v>372</v>
      </c>
      <c r="J301" s="86" t="s">
        <v>373</v>
      </c>
      <c r="K301" s="85" t="s">
        <v>374</v>
      </c>
    </row>
    <row r="302" spans="1:15" ht="15" customHeight="1" x14ac:dyDescent="0.15">
      <c r="B302" s="256" t="s">
        <v>375</v>
      </c>
      <c r="C302" s="68" t="s">
        <v>181</v>
      </c>
      <c r="F302" s="301"/>
      <c r="G302" s="8">
        <v>538</v>
      </c>
      <c r="H302" s="8">
        <v>219</v>
      </c>
      <c r="I302" s="8">
        <v>761</v>
      </c>
      <c r="J302" s="8">
        <v>248</v>
      </c>
      <c r="K302" s="17">
        <f>SUM(G302:J302)</f>
        <v>1766</v>
      </c>
    </row>
    <row r="303" spans="1:15" ht="15" customHeight="1" x14ac:dyDescent="0.15">
      <c r="B303" s="257"/>
      <c r="C303" s="81" t="s">
        <v>56</v>
      </c>
      <c r="F303" s="301"/>
      <c r="G303" s="9">
        <v>786</v>
      </c>
      <c r="H303" s="9">
        <v>217</v>
      </c>
      <c r="I303" s="9">
        <v>578</v>
      </c>
      <c r="J303" s="9">
        <v>185</v>
      </c>
      <c r="K303" s="18">
        <f t="shared" ref="K303:K313" si="161">SUM(G303:J303)</f>
        <v>1766</v>
      </c>
    </row>
    <row r="304" spans="1:15" ht="15" customHeight="1" x14ac:dyDescent="0.15">
      <c r="B304" s="257"/>
      <c r="C304" s="81" t="s">
        <v>190</v>
      </c>
      <c r="F304" s="301"/>
      <c r="G304" s="9">
        <v>164</v>
      </c>
      <c r="H304" s="9">
        <v>118</v>
      </c>
      <c r="I304" s="9">
        <v>1128</v>
      </c>
      <c r="J304" s="9">
        <v>356</v>
      </c>
      <c r="K304" s="18">
        <f t="shared" si="161"/>
        <v>1766</v>
      </c>
    </row>
    <row r="305" spans="2:15" ht="15" customHeight="1" x14ac:dyDescent="0.15">
      <c r="B305" s="257"/>
      <c r="C305" s="81" t="s">
        <v>57</v>
      </c>
      <c r="F305" s="301"/>
      <c r="G305" s="9">
        <v>718</v>
      </c>
      <c r="H305" s="9">
        <v>211</v>
      </c>
      <c r="I305" s="9">
        <v>647</v>
      </c>
      <c r="J305" s="9">
        <v>190</v>
      </c>
      <c r="K305" s="18">
        <f t="shared" si="161"/>
        <v>1766</v>
      </c>
    </row>
    <row r="306" spans="2:15" ht="15" customHeight="1" x14ac:dyDescent="0.15">
      <c r="B306" s="257"/>
      <c r="C306" s="81" t="s">
        <v>366</v>
      </c>
      <c r="F306" s="301"/>
      <c r="G306" s="9">
        <v>74</v>
      </c>
      <c r="H306" s="9">
        <v>70</v>
      </c>
      <c r="I306" s="9">
        <v>1241</v>
      </c>
      <c r="J306" s="9">
        <v>381</v>
      </c>
      <c r="K306" s="18">
        <f t="shared" si="161"/>
        <v>1766</v>
      </c>
    </row>
    <row r="307" spans="2:15" ht="15" customHeight="1" x14ac:dyDescent="0.15">
      <c r="B307" s="258"/>
      <c r="C307" s="81" t="s">
        <v>367</v>
      </c>
      <c r="F307" s="301"/>
      <c r="G307" s="9">
        <v>170</v>
      </c>
      <c r="H307" s="9">
        <v>48</v>
      </c>
      <c r="I307" s="9">
        <v>1204</v>
      </c>
      <c r="J307" s="9">
        <v>344</v>
      </c>
      <c r="K307" s="18">
        <f t="shared" si="161"/>
        <v>1766</v>
      </c>
    </row>
    <row r="308" spans="2:15" ht="15" customHeight="1" x14ac:dyDescent="0.15">
      <c r="B308" s="257"/>
      <c r="C308" s="81" t="s">
        <v>368</v>
      </c>
      <c r="F308" s="301"/>
      <c r="G308" s="9">
        <v>98</v>
      </c>
      <c r="H308" s="9">
        <v>56</v>
      </c>
      <c r="I308" s="9">
        <v>1242</v>
      </c>
      <c r="J308" s="9">
        <v>370</v>
      </c>
      <c r="K308" s="18">
        <f t="shared" si="161"/>
        <v>1766</v>
      </c>
    </row>
    <row r="309" spans="2:15" ht="15" customHeight="1" x14ac:dyDescent="0.15">
      <c r="B309" s="257"/>
      <c r="C309" s="81" t="s">
        <v>191</v>
      </c>
      <c r="F309" s="301"/>
      <c r="G309" s="9">
        <v>15</v>
      </c>
      <c r="H309" s="9">
        <v>77</v>
      </c>
      <c r="I309" s="9">
        <v>1281</v>
      </c>
      <c r="J309" s="9">
        <v>393</v>
      </c>
      <c r="K309" s="18">
        <f t="shared" si="161"/>
        <v>1766</v>
      </c>
    </row>
    <row r="310" spans="2:15" ht="15" customHeight="1" x14ac:dyDescent="0.15">
      <c r="B310" s="257"/>
      <c r="C310" s="81" t="s">
        <v>192</v>
      </c>
      <c r="F310" s="301"/>
      <c r="G310" s="9">
        <v>12</v>
      </c>
      <c r="H310" s="9">
        <v>28</v>
      </c>
      <c r="I310" s="9">
        <v>1325</v>
      </c>
      <c r="J310" s="9">
        <v>401</v>
      </c>
      <c r="K310" s="18">
        <f t="shared" si="161"/>
        <v>1766</v>
      </c>
      <c r="L310" s="14"/>
      <c r="M310" s="14"/>
      <c r="N310" s="14"/>
      <c r="O310" s="14"/>
    </row>
    <row r="311" spans="2:15" ht="15" customHeight="1" x14ac:dyDescent="0.15">
      <c r="B311" s="257"/>
      <c r="C311" s="81" t="s">
        <v>193</v>
      </c>
      <c r="F311" s="301"/>
      <c r="G311" s="9">
        <v>73</v>
      </c>
      <c r="H311" s="9">
        <v>72</v>
      </c>
      <c r="I311" s="9">
        <v>1243</v>
      </c>
      <c r="J311" s="9">
        <v>378</v>
      </c>
      <c r="K311" s="18">
        <f t="shared" si="161"/>
        <v>1766</v>
      </c>
      <c r="L311" s="14"/>
      <c r="M311" s="14"/>
      <c r="N311" s="14"/>
      <c r="O311" s="14"/>
    </row>
    <row r="312" spans="2:15" ht="15" customHeight="1" x14ac:dyDescent="0.15">
      <c r="B312" s="257"/>
      <c r="C312" s="81" t="s">
        <v>194</v>
      </c>
      <c r="F312" s="301"/>
      <c r="G312" s="9">
        <v>12</v>
      </c>
      <c r="H312" s="9">
        <v>28</v>
      </c>
      <c r="I312" s="9">
        <v>1334</v>
      </c>
      <c r="J312" s="9">
        <v>392</v>
      </c>
      <c r="K312" s="18">
        <f t="shared" si="161"/>
        <v>1766</v>
      </c>
      <c r="L312" s="14"/>
      <c r="M312" s="14"/>
      <c r="N312" s="14"/>
      <c r="O312" s="14"/>
    </row>
    <row r="313" spans="2:15" ht="15" customHeight="1" x14ac:dyDescent="0.15">
      <c r="B313" s="259"/>
      <c r="C313" s="69" t="s">
        <v>195</v>
      </c>
      <c r="D313" s="36"/>
      <c r="E313" s="36"/>
      <c r="F313" s="149"/>
      <c r="G313" s="10">
        <v>21</v>
      </c>
      <c r="H313" s="10">
        <v>97</v>
      </c>
      <c r="I313" s="10">
        <v>1263</v>
      </c>
      <c r="J313" s="10">
        <v>385</v>
      </c>
      <c r="K313" s="19">
        <f t="shared" si="161"/>
        <v>1766</v>
      </c>
      <c r="L313" s="14"/>
      <c r="M313" s="14"/>
      <c r="N313" s="14"/>
      <c r="O313" s="14"/>
    </row>
    <row r="314" spans="2:15" ht="15" customHeight="1" x14ac:dyDescent="0.15">
      <c r="B314" s="256" t="s">
        <v>375</v>
      </c>
      <c r="C314" s="68" t="s">
        <v>181</v>
      </c>
      <c r="F314" s="20">
        <f t="shared" ref="F314:F325" si="162">$K$302</f>
        <v>1766</v>
      </c>
      <c r="G314" s="11">
        <f t="shared" ref="G314:J325" si="163">IF($F314=0,0,G302/$F314*100)</f>
        <v>30.464326160815403</v>
      </c>
      <c r="H314" s="11">
        <f t="shared" si="163"/>
        <v>12.400906002265005</v>
      </c>
      <c r="I314" s="11">
        <f t="shared" si="163"/>
        <v>43.091732729331824</v>
      </c>
      <c r="J314" s="11">
        <f t="shared" si="163"/>
        <v>14.04303510758777</v>
      </c>
      <c r="K314" s="3">
        <f>SUM(G314:J314)</f>
        <v>100</v>
      </c>
      <c r="L314" s="14"/>
      <c r="M314" s="14"/>
      <c r="N314" s="14"/>
      <c r="O314" s="14"/>
    </row>
    <row r="315" spans="2:15" ht="15" customHeight="1" x14ac:dyDescent="0.15">
      <c r="B315" s="257"/>
      <c r="C315" s="81" t="s">
        <v>56</v>
      </c>
      <c r="F315" s="20">
        <f t="shared" si="162"/>
        <v>1766</v>
      </c>
      <c r="G315" s="12">
        <f t="shared" si="163"/>
        <v>44.507361268403173</v>
      </c>
      <c r="H315" s="12">
        <f t="shared" si="163"/>
        <v>12.287655719139298</v>
      </c>
      <c r="I315" s="12">
        <f t="shared" si="163"/>
        <v>32.729331823329559</v>
      </c>
      <c r="J315" s="12">
        <f t="shared" si="163"/>
        <v>10.475651189127973</v>
      </c>
      <c r="K315" s="4">
        <f t="shared" ref="K315:K325" si="164">SUM(G315:J315)</f>
        <v>100</v>
      </c>
      <c r="L315" s="14"/>
      <c r="M315" s="14"/>
      <c r="N315" s="14"/>
      <c r="O315" s="14"/>
    </row>
    <row r="316" spans="2:15" ht="15" customHeight="1" x14ac:dyDescent="0.15">
      <c r="B316" s="257"/>
      <c r="C316" s="81" t="s">
        <v>190</v>
      </c>
      <c r="F316" s="20">
        <f t="shared" si="162"/>
        <v>1766</v>
      </c>
      <c r="G316" s="12">
        <f t="shared" si="163"/>
        <v>9.2865232163080407</v>
      </c>
      <c r="H316" s="12">
        <f t="shared" si="163"/>
        <v>6.681766704416761</v>
      </c>
      <c r="I316" s="12">
        <f t="shared" si="163"/>
        <v>63.873159682899207</v>
      </c>
      <c r="J316" s="12">
        <f t="shared" si="163"/>
        <v>20.15855039637599</v>
      </c>
      <c r="K316" s="4">
        <f t="shared" si="164"/>
        <v>100</v>
      </c>
      <c r="L316" s="14"/>
      <c r="M316" s="14"/>
      <c r="N316" s="14"/>
      <c r="O316" s="14"/>
    </row>
    <row r="317" spans="2:15" ht="15" customHeight="1" x14ac:dyDescent="0.15">
      <c r="B317" s="257"/>
      <c r="C317" s="81" t="s">
        <v>57</v>
      </c>
      <c r="F317" s="20">
        <f t="shared" si="162"/>
        <v>1766</v>
      </c>
      <c r="G317" s="12">
        <f t="shared" si="163"/>
        <v>40.656851642129105</v>
      </c>
      <c r="H317" s="12">
        <f t="shared" si="163"/>
        <v>11.947904869762175</v>
      </c>
      <c r="I317" s="12">
        <f t="shared" si="163"/>
        <v>36.636466591166474</v>
      </c>
      <c r="J317" s="12">
        <f t="shared" si="163"/>
        <v>10.758776896942242</v>
      </c>
      <c r="K317" s="4">
        <f t="shared" si="164"/>
        <v>100</v>
      </c>
      <c r="L317" s="14"/>
      <c r="M317" s="14"/>
      <c r="N317" s="14"/>
      <c r="O317" s="14"/>
    </row>
    <row r="318" spans="2:15" ht="15" customHeight="1" x14ac:dyDescent="0.15">
      <c r="B318" s="257"/>
      <c r="C318" s="81" t="s">
        <v>366</v>
      </c>
      <c r="F318" s="20">
        <f t="shared" si="162"/>
        <v>1766</v>
      </c>
      <c r="G318" s="12">
        <f t="shared" si="163"/>
        <v>4.190260475651189</v>
      </c>
      <c r="H318" s="12">
        <f t="shared" si="163"/>
        <v>3.9637599093997737</v>
      </c>
      <c r="I318" s="12">
        <f t="shared" si="163"/>
        <v>70.271800679501695</v>
      </c>
      <c r="J318" s="12">
        <f t="shared" si="163"/>
        <v>21.574178935447339</v>
      </c>
      <c r="K318" s="4">
        <f t="shared" si="164"/>
        <v>99.999999999999986</v>
      </c>
      <c r="L318" s="14"/>
      <c r="M318" s="14"/>
      <c r="N318" s="14"/>
      <c r="O318" s="14"/>
    </row>
    <row r="319" spans="2:15" ht="15" customHeight="1" x14ac:dyDescent="0.15">
      <c r="B319" s="258"/>
      <c r="C319" s="81" t="s">
        <v>367</v>
      </c>
      <c r="F319" s="20">
        <f t="shared" si="162"/>
        <v>1766</v>
      </c>
      <c r="G319" s="12">
        <f t="shared" si="163"/>
        <v>9.6262740656851644</v>
      </c>
      <c r="H319" s="12">
        <f t="shared" si="163"/>
        <v>2.7180067950169877</v>
      </c>
      <c r="I319" s="12">
        <f t="shared" si="163"/>
        <v>68.176670441676094</v>
      </c>
      <c r="J319" s="12">
        <f t="shared" si="163"/>
        <v>19.479048697621746</v>
      </c>
      <c r="K319" s="4">
        <f t="shared" si="164"/>
        <v>100</v>
      </c>
      <c r="L319" s="14"/>
      <c r="M319" s="14"/>
      <c r="N319" s="14"/>
      <c r="O319" s="14"/>
    </row>
    <row r="320" spans="2:15" ht="15" customHeight="1" x14ac:dyDescent="0.15">
      <c r="B320" s="257"/>
      <c r="C320" s="81" t="s">
        <v>368</v>
      </c>
      <c r="F320" s="20">
        <f t="shared" si="162"/>
        <v>1766</v>
      </c>
      <c r="G320" s="12">
        <f t="shared" si="163"/>
        <v>5.5492638731596831</v>
      </c>
      <c r="H320" s="12">
        <f t="shared" si="163"/>
        <v>3.1710079275198186</v>
      </c>
      <c r="I320" s="12">
        <f t="shared" si="163"/>
        <v>70.328425821064556</v>
      </c>
      <c r="J320" s="12">
        <f t="shared" si="163"/>
        <v>20.951302378255946</v>
      </c>
      <c r="K320" s="4">
        <f t="shared" si="164"/>
        <v>100</v>
      </c>
      <c r="L320" s="14"/>
      <c r="M320" s="14"/>
      <c r="N320" s="14"/>
      <c r="O320" s="14"/>
    </row>
    <row r="321" spans="1:15" ht="15" customHeight="1" x14ac:dyDescent="0.15">
      <c r="B321" s="257"/>
      <c r="C321" s="81" t="s">
        <v>191</v>
      </c>
      <c r="F321" s="20">
        <f t="shared" si="162"/>
        <v>1766</v>
      </c>
      <c r="G321" s="12">
        <f t="shared" si="163"/>
        <v>0.84937712344280847</v>
      </c>
      <c r="H321" s="12">
        <f t="shared" si="163"/>
        <v>4.3601359003397508</v>
      </c>
      <c r="I321" s="12">
        <f t="shared" si="163"/>
        <v>72.536806342015865</v>
      </c>
      <c r="J321" s="12">
        <f t="shared" si="163"/>
        <v>22.253680634201586</v>
      </c>
      <c r="K321" s="4">
        <f t="shared" si="164"/>
        <v>100.00000000000001</v>
      </c>
      <c r="L321" s="14"/>
      <c r="M321" s="14"/>
      <c r="N321" s="14"/>
      <c r="O321" s="14"/>
    </row>
    <row r="322" spans="1:15" ht="15" customHeight="1" x14ac:dyDescent="0.15">
      <c r="B322" s="257"/>
      <c r="C322" s="81" t="s">
        <v>192</v>
      </c>
      <c r="F322" s="20">
        <f t="shared" si="162"/>
        <v>1766</v>
      </c>
      <c r="G322" s="12">
        <f t="shared" si="163"/>
        <v>0.67950169875424693</v>
      </c>
      <c r="H322" s="12">
        <f t="shared" si="163"/>
        <v>1.5855039637599093</v>
      </c>
      <c r="I322" s="12">
        <f t="shared" si="163"/>
        <v>75.028312570781424</v>
      </c>
      <c r="J322" s="12">
        <f t="shared" si="163"/>
        <v>22.706681766704417</v>
      </c>
      <c r="K322" s="4">
        <f t="shared" si="164"/>
        <v>100</v>
      </c>
      <c r="L322" s="14"/>
      <c r="M322" s="14"/>
      <c r="N322" s="14"/>
      <c r="O322" s="14"/>
    </row>
    <row r="323" spans="1:15" ht="15" customHeight="1" x14ac:dyDescent="0.15">
      <c r="B323" s="257"/>
      <c r="C323" s="81" t="s">
        <v>193</v>
      </c>
      <c r="F323" s="20">
        <f t="shared" si="162"/>
        <v>1766</v>
      </c>
      <c r="G323" s="12">
        <f t="shared" si="163"/>
        <v>4.1336353340883356</v>
      </c>
      <c r="H323" s="12">
        <f t="shared" si="163"/>
        <v>4.0770101925254814</v>
      </c>
      <c r="I323" s="12">
        <f t="shared" si="163"/>
        <v>70.385050962627403</v>
      </c>
      <c r="J323" s="12">
        <f t="shared" si="163"/>
        <v>21.404303510758776</v>
      </c>
      <c r="K323" s="4">
        <f t="shared" si="164"/>
        <v>100</v>
      </c>
      <c r="L323" s="14"/>
      <c r="M323" s="14"/>
      <c r="N323" s="14"/>
      <c r="O323" s="14"/>
    </row>
    <row r="324" spans="1:15" ht="15" customHeight="1" x14ac:dyDescent="0.15">
      <c r="B324" s="257"/>
      <c r="C324" s="81" t="s">
        <v>194</v>
      </c>
      <c r="F324" s="20">
        <f t="shared" si="162"/>
        <v>1766</v>
      </c>
      <c r="G324" s="12">
        <f t="shared" si="163"/>
        <v>0.67950169875424693</v>
      </c>
      <c r="H324" s="12">
        <f t="shared" si="163"/>
        <v>1.5855039637599093</v>
      </c>
      <c r="I324" s="12">
        <f t="shared" si="163"/>
        <v>75.537938844847105</v>
      </c>
      <c r="J324" s="12">
        <f t="shared" si="163"/>
        <v>22.197055492638732</v>
      </c>
      <c r="K324" s="4">
        <f t="shared" si="164"/>
        <v>100</v>
      </c>
      <c r="L324" s="14"/>
      <c r="M324" s="14"/>
      <c r="N324" s="14"/>
      <c r="O324" s="14"/>
    </row>
    <row r="325" spans="1:15" ht="15" customHeight="1" x14ac:dyDescent="0.15">
      <c r="B325" s="259"/>
      <c r="C325" s="69" t="s">
        <v>195</v>
      </c>
      <c r="D325" s="36"/>
      <c r="E325" s="36"/>
      <c r="F325" s="21">
        <f t="shared" si="162"/>
        <v>1766</v>
      </c>
      <c r="G325" s="13">
        <f t="shared" si="163"/>
        <v>1.189127972819932</v>
      </c>
      <c r="H325" s="13">
        <f t="shared" si="163"/>
        <v>5.4926387315968297</v>
      </c>
      <c r="I325" s="13">
        <f t="shared" si="163"/>
        <v>71.517553793884474</v>
      </c>
      <c r="J325" s="13">
        <f t="shared" si="163"/>
        <v>21.800679501698756</v>
      </c>
      <c r="K325" s="5">
        <f t="shared" si="164"/>
        <v>99.999999999999986</v>
      </c>
      <c r="L325" s="14"/>
      <c r="M325" s="14"/>
      <c r="N325" s="14"/>
      <c r="O325" s="14"/>
    </row>
    <row r="326" spans="1:15" ht="15" customHeight="1" x14ac:dyDescent="0.15">
      <c r="B326" s="66"/>
      <c r="C326" s="57"/>
      <c r="D326" s="55"/>
      <c r="E326" s="14"/>
      <c r="F326" s="14"/>
      <c r="G326" s="14"/>
      <c r="H326" s="14"/>
      <c r="I326" s="14"/>
      <c r="J326" s="14"/>
      <c r="K326" s="14"/>
      <c r="L326" s="14"/>
      <c r="M326" s="14"/>
      <c r="N326" s="14"/>
      <c r="O326" s="14"/>
    </row>
    <row r="327" spans="1:15" ht="15" customHeight="1" x14ac:dyDescent="0.15">
      <c r="A327" s="77" t="s">
        <v>495</v>
      </c>
      <c r="B327" s="66"/>
      <c r="C327" s="57"/>
      <c r="D327" s="55"/>
      <c r="E327" s="14"/>
      <c r="F327" s="14"/>
      <c r="G327" s="14"/>
      <c r="H327" s="14"/>
      <c r="I327" s="14"/>
      <c r="J327" s="14"/>
      <c r="K327" s="14"/>
      <c r="L327" s="14"/>
      <c r="M327" s="14"/>
      <c r="N327" s="14"/>
      <c r="O327" s="14"/>
    </row>
    <row r="328" spans="1:15" ht="15" customHeight="1" x14ac:dyDescent="0.15">
      <c r="A328" s="1" t="s">
        <v>496</v>
      </c>
      <c r="B328" s="66"/>
      <c r="C328" s="46"/>
      <c r="D328" s="96"/>
      <c r="E328" s="96"/>
      <c r="F328" s="97"/>
      <c r="G328" s="96"/>
      <c r="H328" s="1"/>
    </row>
    <row r="329" spans="1:15" ht="15" customHeight="1" x14ac:dyDescent="0.15">
      <c r="B329" s="59" t="s">
        <v>374</v>
      </c>
      <c r="C329" s="60"/>
      <c r="D329" s="28"/>
      <c r="E329" s="28"/>
      <c r="F329" s="300"/>
      <c r="G329" s="143" t="s">
        <v>647</v>
      </c>
      <c r="H329" s="142" t="s">
        <v>648</v>
      </c>
      <c r="I329" s="86" t="s">
        <v>373</v>
      </c>
      <c r="J329" s="85" t="s">
        <v>374</v>
      </c>
    </row>
    <row r="330" spans="1:15" ht="15" customHeight="1" x14ac:dyDescent="0.15">
      <c r="B330" s="256" t="s">
        <v>375</v>
      </c>
      <c r="C330" s="68" t="s">
        <v>181</v>
      </c>
      <c r="F330" s="301"/>
      <c r="G330" s="8">
        <v>1550</v>
      </c>
      <c r="H330" s="8">
        <v>50</v>
      </c>
      <c r="I330" s="8">
        <v>189</v>
      </c>
      <c r="J330" s="17">
        <f t="shared" ref="J330:J353" si="165">SUM(G330:I330)</f>
        <v>1789</v>
      </c>
    </row>
    <row r="331" spans="1:15" ht="15" customHeight="1" x14ac:dyDescent="0.15">
      <c r="B331" s="257"/>
      <c r="C331" s="81" t="s">
        <v>56</v>
      </c>
      <c r="F331" s="301"/>
      <c r="G331" s="9">
        <v>2014</v>
      </c>
      <c r="H331" s="9">
        <v>66</v>
      </c>
      <c r="I331" s="9">
        <v>276</v>
      </c>
      <c r="J331" s="18">
        <f t="shared" si="165"/>
        <v>2356</v>
      </c>
    </row>
    <row r="332" spans="1:15" ht="15" customHeight="1" x14ac:dyDescent="0.15">
      <c r="B332" s="257"/>
      <c r="C332" s="81" t="s">
        <v>190</v>
      </c>
      <c r="F332" s="301"/>
      <c r="G332" s="9">
        <v>534</v>
      </c>
      <c r="H332" s="9">
        <v>32</v>
      </c>
      <c r="I332" s="9">
        <v>67</v>
      </c>
      <c r="J332" s="18">
        <f t="shared" si="165"/>
        <v>633</v>
      </c>
    </row>
    <row r="333" spans="1:15" ht="15" customHeight="1" x14ac:dyDescent="0.15">
      <c r="B333" s="257"/>
      <c r="C333" s="81" t="s">
        <v>57</v>
      </c>
      <c r="F333" s="301"/>
      <c r="G333" s="9">
        <v>2102</v>
      </c>
      <c r="H333" s="9">
        <v>55</v>
      </c>
      <c r="I333" s="9">
        <v>266</v>
      </c>
      <c r="J333" s="18">
        <f t="shared" si="165"/>
        <v>2423</v>
      </c>
    </row>
    <row r="334" spans="1:15" ht="15" customHeight="1" x14ac:dyDescent="0.15">
      <c r="B334" s="257"/>
      <c r="C334" s="81" t="s">
        <v>366</v>
      </c>
      <c r="F334" s="301"/>
      <c r="G334" s="9">
        <v>383</v>
      </c>
      <c r="H334" s="9">
        <v>11</v>
      </c>
      <c r="I334" s="9">
        <v>47</v>
      </c>
      <c r="J334" s="18">
        <f t="shared" si="165"/>
        <v>441</v>
      </c>
    </row>
    <row r="335" spans="1:15" ht="15" customHeight="1" x14ac:dyDescent="0.15">
      <c r="B335" s="258"/>
      <c r="C335" s="81" t="s">
        <v>367</v>
      </c>
      <c r="F335" s="301"/>
      <c r="G335" s="9">
        <v>398</v>
      </c>
      <c r="H335" s="9">
        <v>8</v>
      </c>
      <c r="I335" s="9">
        <v>43</v>
      </c>
      <c r="J335" s="18">
        <f t="shared" si="165"/>
        <v>449</v>
      </c>
    </row>
    <row r="336" spans="1:15" ht="15" customHeight="1" x14ac:dyDescent="0.15">
      <c r="B336" s="257"/>
      <c r="C336" s="81" t="s">
        <v>368</v>
      </c>
      <c r="F336" s="301"/>
      <c r="G336" s="9">
        <v>182</v>
      </c>
      <c r="H336" s="9">
        <v>8</v>
      </c>
      <c r="I336" s="9">
        <v>27</v>
      </c>
      <c r="J336" s="18">
        <f t="shared" si="165"/>
        <v>217</v>
      </c>
    </row>
    <row r="337" spans="2:15" ht="15" customHeight="1" x14ac:dyDescent="0.15">
      <c r="B337" s="257"/>
      <c r="C337" s="81" t="s">
        <v>191</v>
      </c>
      <c r="F337" s="301"/>
      <c r="G337" s="9">
        <v>174</v>
      </c>
      <c r="H337" s="9">
        <v>50</v>
      </c>
      <c r="I337" s="9">
        <v>21</v>
      </c>
      <c r="J337" s="18">
        <f t="shared" si="165"/>
        <v>245</v>
      </c>
    </row>
    <row r="338" spans="2:15" ht="15" customHeight="1" x14ac:dyDescent="0.15">
      <c r="B338" s="257"/>
      <c r="C338" s="81" t="s">
        <v>192</v>
      </c>
      <c r="F338" s="301"/>
      <c r="G338" s="9">
        <v>85</v>
      </c>
      <c r="H338" s="9">
        <v>10</v>
      </c>
      <c r="I338" s="9">
        <v>7</v>
      </c>
      <c r="J338" s="18">
        <f t="shared" si="165"/>
        <v>102</v>
      </c>
      <c r="K338" s="14"/>
      <c r="L338" s="14"/>
      <c r="M338" s="14"/>
      <c r="N338" s="14"/>
      <c r="O338" s="14"/>
    </row>
    <row r="339" spans="2:15" ht="15" customHeight="1" x14ac:dyDescent="0.15">
      <c r="B339" s="257"/>
      <c r="C339" s="81" t="s">
        <v>193</v>
      </c>
      <c r="F339" s="301"/>
      <c r="G339" s="9">
        <v>198</v>
      </c>
      <c r="H339" s="9">
        <v>120</v>
      </c>
      <c r="I339" s="9">
        <v>33</v>
      </c>
      <c r="J339" s="18">
        <f t="shared" si="165"/>
        <v>351</v>
      </c>
      <c r="K339" s="14"/>
      <c r="L339" s="14"/>
      <c r="M339" s="14"/>
      <c r="N339" s="14"/>
      <c r="O339" s="14"/>
    </row>
    <row r="340" spans="2:15" ht="15" customHeight="1" x14ac:dyDescent="0.15">
      <c r="B340" s="257"/>
      <c r="C340" s="81" t="s">
        <v>194</v>
      </c>
      <c r="F340" s="301"/>
      <c r="G340" s="9">
        <v>40</v>
      </c>
      <c r="H340" s="9">
        <v>62</v>
      </c>
      <c r="I340" s="9">
        <v>5</v>
      </c>
      <c r="J340" s="18">
        <f t="shared" si="165"/>
        <v>107</v>
      </c>
      <c r="K340" s="14"/>
      <c r="L340" s="14"/>
      <c r="M340" s="14"/>
      <c r="N340" s="14"/>
      <c r="O340" s="14"/>
    </row>
    <row r="341" spans="2:15" ht="15" customHeight="1" x14ac:dyDescent="0.15">
      <c r="B341" s="259"/>
      <c r="C341" s="69" t="s">
        <v>195</v>
      </c>
      <c r="D341" s="36"/>
      <c r="E341" s="36"/>
      <c r="F341" s="149"/>
      <c r="G341" s="10">
        <v>72</v>
      </c>
      <c r="H341" s="10">
        <v>187</v>
      </c>
      <c r="I341" s="10">
        <v>21</v>
      </c>
      <c r="J341" s="19">
        <f t="shared" si="165"/>
        <v>280</v>
      </c>
      <c r="K341" s="14"/>
      <c r="L341" s="14"/>
      <c r="M341" s="14"/>
      <c r="N341" s="14"/>
      <c r="O341" s="14"/>
    </row>
    <row r="342" spans="2:15" ht="15" customHeight="1" x14ac:dyDescent="0.15">
      <c r="B342" s="256" t="s">
        <v>375</v>
      </c>
      <c r="C342" s="68" t="s">
        <v>181</v>
      </c>
      <c r="F342" s="20">
        <f>SUM(G$196:H$196)</f>
        <v>1789</v>
      </c>
      <c r="G342" s="11">
        <f t="shared" ref="G342:I353" si="166">IF($F342=0,0,G330/$F342*100)</f>
        <v>86.640581330352148</v>
      </c>
      <c r="H342" s="11">
        <f t="shared" si="166"/>
        <v>2.7948574622694244</v>
      </c>
      <c r="I342" s="11">
        <f t="shared" si="166"/>
        <v>10.564561207378425</v>
      </c>
      <c r="J342" s="3">
        <f t="shared" si="165"/>
        <v>100</v>
      </c>
      <c r="K342" s="14"/>
      <c r="L342" s="14"/>
      <c r="M342" s="14"/>
      <c r="N342" s="14"/>
      <c r="O342" s="14"/>
    </row>
    <row r="343" spans="2:15" ht="15" customHeight="1" x14ac:dyDescent="0.15">
      <c r="B343" s="257"/>
      <c r="C343" s="81" t="s">
        <v>56</v>
      </c>
      <c r="F343" s="20">
        <f>SUM(G$197:H$197)</f>
        <v>2356</v>
      </c>
      <c r="G343" s="12">
        <f t="shared" si="166"/>
        <v>85.483870967741936</v>
      </c>
      <c r="H343" s="12">
        <f t="shared" si="166"/>
        <v>2.801358234295416</v>
      </c>
      <c r="I343" s="12">
        <f t="shared" si="166"/>
        <v>11.714770797962649</v>
      </c>
      <c r="J343" s="4">
        <f t="shared" si="165"/>
        <v>100</v>
      </c>
      <c r="K343" s="14"/>
      <c r="L343" s="14"/>
      <c r="M343" s="14"/>
      <c r="N343" s="14"/>
      <c r="O343" s="14"/>
    </row>
    <row r="344" spans="2:15" ht="15" customHeight="1" x14ac:dyDescent="0.15">
      <c r="B344" s="257"/>
      <c r="C344" s="81" t="s">
        <v>190</v>
      </c>
      <c r="F344" s="20">
        <f>SUM(G$198:H$198)</f>
        <v>633</v>
      </c>
      <c r="G344" s="12">
        <f t="shared" si="166"/>
        <v>84.360189573459721</v>
      </c>
      <c r="H344" s="12">
        <f t="shared" si="166"/>
        <v>5.0552922590837284</v>
      </c>
      <c r="I344" s="12">
        <f t="shared" si="166"/>
        <v>10.584518167456556</v>
      </c>
      <c r="J344" s="4">
        <f t="shared" si="165"/>
        <v>100</v>
      </c>
      <c r="K344" s="14"/>
      <c r="L344" s="14"/>
      <c r="M344" s="14"/>
      <c r="N344" s="14"/>
      <c r="O344" s="14"/>
    </row>
    <row r="345" spans="2:15" ht="15" customHeight="1" x14ac:dyDescent="0.15">
      <c r="B345" s="257"/>
      <c r="C345" s="81" t="s">
        <v>57</v>
      </c>
      <c r="F345" s="20">
        <f>SUM(G$199:H$199)</f>
        <v>2423</v>
      </c>
      <c r="G345" s="12">
        <f t="shared" si="166"/>
        <v>86.751960379694594</v>
      </c>
      <c r="H345" s="12">
        <f t="shared" si="166"/>
        <v>2.269913330581923</v>
      </c>
      <c r="I345" s="12">
        <f t="shared" si="166"/>
        <v>10.978126289723484</v>
      </c>
      <c r="J345" s="4">
        <f t="shared" si="165"/>
        <v>100</v>
      </c>
      <c r="K345" s="14"/>
      <c r="L345" s="14"/>
      <c r="M345" s="14"/>
      <c r="N345" s="14"/>
      <c r="O345" s="14"/>
    </row>
    <row r="346" spans="2:15" ht="15" customHeight="1" x14ac:dyDescent="0.15">
      <c r="B346" s="257"/>
      <c r="C346" s="81" t="s">
        <v>366</v>
      </c>
      <c r="F346" s="20">
        <f>SUM(G$200:H$200)</f>
        <v>441</v>
      </c>
      <c r="G346" s="12">
        <f t="shared" si="166"/>
        <v>86.848072562358283</v>
      </c>
      <c r="H346" s="12">
        <f t="shared" si="166"/>
        <v>2.4943310657596371</v>
      </c>
      <c r="I346" s="12">
        <f t="shared" si="166"/>
        <v>10.657596371882086</v>
      </c>
      <c r="J346" s="4">
        <f t="shared" si="165"/>
        <v>100</v>
      </c>
      <c r="K346" s="14"/>
      <c r="L346" s="14"/>
      <c r="M346" s="14"/>
      <c r="N346" s="14"/>
      <c r="O346" s="14"/>
    </row>
    <row r="347" spans="2:15" ht="15" customHeight="1" x14ac:dyDescent="0.15">
      <c r="B347" s="258"/>
      <c r="C347" s="81" t="s">
        <v>367</v>
      </c>
      <c r="F347" s="20">
        <f>SUM(G$201:H$201)</f>
        <v>449</v>
      </c>
      <c r="G347" s="12">
        <f t="shared" si="166"/>
        <v>88.641425389755014</v>
      </c>
      <c r="H347" s="12">
        <f t="shared" si="166"/>
        <v>1.7817371937639197</v>
      </c>
      <c r="I347" s="12">
        <f t="shared" si="166"/>
        <v>9.5768374164810695</v>
      </c>
      <c r="J347" s="4">
        <f t="shared" si="165"/>
        <v>100</v>
      </c>
      <c r="K347" s="14"/>
      <c r="L347" s="14"/>
      <c r="M347" s="14"/>
      <c r="N347" s="14"/>
      <c r="O347" s="14"/>
    </row>
    <row r="348" spans="2:15" ht="15" customHeight="1" x14ac:dyDescent="0.15">
      <c r="B348" s="257"/>
      <c r="C348" s="81" t="s">
        <v>368</v>
      </c>
      <c r="F348" s="20">
        <f>SUM(G$202:H$202)</f>
        <v>217</v>
      </c>
      <c r="G348" s="12">
        <f t="shared" si="166"/>
        <v>83.870967741935488</v>
      </c>
      <c r="H348" s="12">
        <f t="shared" si="166"/>
        <v>3.6866359447004609</v>
      </c>
      <c r="I348" s="12">
        <f t="shared" si="166"/>
        <v>12.442396313364055</v>
      </c>
      <c r="J348" s="4">
        <f t="shared" si="165"/>
        <v>100</v>
      </c>
      <c r="K348" s="14"/>
      <c r="L348" s="14"/>
      <c r="M348" s="14"/>
      <c r="N348" s="14"/>
      <c r="O348" s="14"/>
    </row>
    <row r="349" spans="2:15" ht="15" customHeight="1" x14ac:dyDescent="0.15">
      <c r="B349" s="257"/>
      <c r="C349" s="81" t="s">
        <v>191</v>
      </c>
      <c r="F349" s="20">
        <f>SUM(G$203:H$203)</f>
        <v>245</v>
      </c>
      <c r="G349" s="12">
        <f t="shared" si="166"/>
        <v>71.020408163265301</v>
      </c>
      <c r="H349" s="12">
        <f t="shared" si="166"/>
        <v>20.408163265306122</v>
      </c>
      <c r="I349" s="12">
        <f t="shared" si="166"/>
        <v>8.5714285714285712</v>
      </c>
      <c r="J349" s="4">
        <f t="shared" si="165"/>
        <v>99.999999999999986</v>
      </c>
      <c r="K349" s="14"/>
      <c r="L349" s="14"/>
      <c r="M349" s="14"/>
      <c r="N349" s="14"/>
      <c r="O349" s="14"/>
    </row>
    <row r="350" spans="2:15" ht="15" customHeight="1" x14ac:dyDescent="0.15">
      <c r="B350" s="257"/>
      <c r="C350" s="81" t="s">
        <v>192</v>
      </c>
      <c r="F350" s="20">
        <f>SUM(G$204:H$204)</f>
        <v>102</v>
      </c>
      <c r="G350" s="12">
        <f t="shared" si="166"/>
        <v>83.333333333333343</v>
      </c>
      <c r="H350" s="12">
        <f t="shared" si="166"/>
        <v>9.8039215686274517</v>
      </c>
      <c r="I350" s="12">
        <f t="shared" si="166"/>
        <v>6.8627450980392162</v>
      </c>
      <c r="J350" s="4">
        <f t="shared" si="165"/>
        <v>100.00000000000001</v>
      </c>
      <c r="K350" s="14"/>
      <c r="L350" s="14"/>
      <c r="M350" s="14"/>
      <c r="N350" s="14"/>
      <c r="O350" s="14"/>
    </row>
    <row r="351" spans="2:15" ht="15" customHeight="1" x14ac:dyDescent="0.15">
      <c r="B351" s="257"/>
      <c r="C351" s="81" t="s">
        <v>193</v>
      </c>
      <c r="F351" s="20">
        <f>SUM(G$205:H$205)</f>
        <v>351</v>
      </c>
      <c r="G351" s="12">
        <f t="shared" si="166"/>
        <v>56.410256410256409</v>
      </c>
      <c r="H351" s="12">
        <f t="shared" si="166"/>
        <v>34.188034188034187</v>
      </c>
      <c r="I351" s="12">
        <f t="shared" si="166"/>
        <v>9.4017094017094021</v>
      </c>
      <c r="J351" s="4">
        <f t="shared" si="165"/>
        <v>99.999999999999986</v>
      </c>
      <c r="K351" s="14"/>
      <c r="L351" s="14"/>
      <c r="M351" s="14"/>
      <c r="N351" s="14"/>
      <c r="O351" s="14"/>
    </row>
    <row r="352" spans="2:15" ht="15" customHeight="1" x14ac:dyDescent="0.15">
      <c r="B352" s="257"/>
      <c r="C352" s="81" t="s">
        <v>194</v>
      </c>
      <c r="F352" s="20">
        <f>SUM(G$206:H$206)</f>
        <v>107</v>
      </c>
      <c r="G352" s="12">
        <f t="shared" si="166"/>
        <v>37.383177570093459</v>
      </c>
      <c r="H352" s="12">
        <f t="shared" si="166"/>
        <v>57.943925233644855</v>
      </c>
      <c r="I352" s="12">
        <f t="shared" si="166"/>
        <v>4.6728971962616823</v>
      </c>
      <c r="J352" s="4">
        <f t="shared" si="165"/>
        <v>100</v>
      </c>
      <c r="K352" s="14"/>
      <c r="L352" s="14"/>
      <c r="M352" s="14"/>
      <c r="N352" s="14"/>
      <c r="O352" s="14"/>
    </row>
    <row r="353" spans="1:15" ht="15" customHeight="1" x14ac:dyDescent="0.15">
      <c r="B353" s="259"/>
      <c r="C353" s="69" t="s">
        <v>195</v>
      </c>
      <c r="D353" s="36"/>
      <c r="E353" s="36"/>
      <c r="F353" s="21">
        <f>SUM(G$207:H$207)</f>
        <v>280</v>
      </c>
      <c r="G353" s="13">
        <f t="shared" si="166"/>
        <v>25.714285714285712</v>
      </c>
      <c r="H353" s="13">
        <f t="shared" si="166"/>
        <v>66.785714285714278</v>
      </c>
      <c r="I353" s="13">
        <f t="shared" si="166"/>
        <v>7.5</v>
      </c>
      <c r="J353" s="5">
        <f t="shared" si="165"/>
        <v>99.999999999999986</v>
      </c>
      <c r="K353" s="14"/>
      <c r="L353" s="14"/>
      <c r="M353" s="14"/>
      <c r="N353" s="14"/>
      <c r="O353" s="14"/>
    </row>
    <row r="354" spans="1:15" ht="15" customHeight="1" x14ac:dyDescent="0.15">
      <c r="J354" s="14"/>
      <c r="K354" s="14"/>
      <c r="L354" s="14"/>
      <c r="M354" s="14"/>
      <c r="N354" s="14"/>
      <c r="O354" s="14"/>
    </row>
    <row r="355" spans="1:15" ht="15" customHeight="1" x14ac:dyDescent="0.15">
      <c r="A355" s="77" t="s">
        <v>495</v>
      </c>
      <c r="B355" s="66"/>
      <c r="C355" s="57"/>
      <c r="D355" s="55"/>
      <c r="E355" s="55"/>
      <c r="F355" s="14"/>
      <c r="G355" s="14"/>
      <c r="H355" s="14"/>
      <c r="I355" s="14"/>
      <c r="J355" s="14"/>
      <c r="K355" s="14"/>
      <c r="L355" s="14"/>
      <c r="M355" s="14"/>
      <c r="N355" s="14"/>
      <c r="O355" s="14"/>
    </row>
    <row r="356" spans="1:15" ht="15" customHeight="1" x14ac:dyDescent="0.15">
      <c r="A356" s="1" t="s">
        <v>496</v>
      </c>
      <c r="B356" s="66"/>
      <c r="C356" s="46"/>
      <c r="D356" s="96"/>
      <c r="E356" s="96"/>
      <c r="F356" s="96"/>
      <c r="G356" s="97"/>
      <c r="H356" s="96"/>
    </row>
    <row r="357" spans="1:15" ht="15" customHeight="1" x14ac:dyDescent="0.15">
      <c r="B357" s="59" t="s">
        <v>254</v>
      </c>
      <c r="C357" s="60"/>
      <c r="D357" s="28"/>
      <c r="E357" s="28"/>
      <c r="F357" s="300"/>
      <c r="G357" s="143" t="s">
        <v>647</v>
      </c>
      <c r="H357" s="142" t="s">
        <v>648</v>
      </c>
      <c r="I357" s="144" t="s">
        <v>0</v>
      </c>
      <c r="J357" s="145" t="s">
        <v>4</v>
      </c>
    </row>
    <row r="358" spans="1:15" ht="15" customHeight="1" x14ac:dyDescent="0.15">
      <c r="B358" s="256" t="s">
        <v>375</v>
      </c>
      <c r="C358" s="68" t="s">
        <v>181</v>
      </c>
      <c r="F358" s="301"/>
      <c r="G358" s="8">
        <v>161</v>
      </c>
      <c r="H358" s="8">
        <v>8</v>
      </c>
      <c r="I358" s="8">
        <v>18</v>
      </c>
      <c r="J358" s="17">
        <f t="shared" ref="J358:J381" si="167">SUM(G358:I358)</f>
        <v>187</v>
      </c>
    </row>
    <row r="359" spans="1:15" ht="15" customHeight="1" x14ac:dyDescent="0.15">
      <c r="B359" s="257"/>
      <c r="C359" s="81" t="s">
        <v>56</v>
      </c>
      <c r="F359" s="301"/>
      <c r="G359" s="9">
        <v>97</v>
      </c>
      <c r="H359" s="9">
        <v>2</v>
      </c>
      <c r="I359" s="9">
        <v>11</v>
      </c>
      <c r="J359" s="18">
        <f t="shared" si="167"/>
        <v>110</v>
      </c>
    </row>
    <row r="360" spans="1:15" ht="15" customHeight="1" x14ac:dyDescent="0.15">
      <c r="B360" s="257"/>
      <c r="C360" s="81" t="s">
        <v>190</v>
      </c>
      <c r="F360" s="301"/>
      <c r="G360" s="9">
        <v>38</v>
      </c>
      <c r="H360" s="9">
        <v>5</v>
      </c>
      <c r="I360" s="9">
        <v>2</v>
      </c>
      <c r="J360" s="18">
        <f t="shared" si="167"/>
        <v>45</v>
      </c>
    </row>
    <row r="361" spans="1:15" ht="15" customHeight="1" x14ac:dyDescent="0.15">
      <c r="B361" s="257"/>
      <c r="C361" s="81" t="s">
        <v>57</v>
      </c>
      <c r="F361" s="301"/>
      <c r="G361" s="9">
        <v>227</v>
      </c>
      <c r="H361" s="9">
        <v>11</v>
      </c>
      <c r="I361" s="9">
        <v>15</v>
      </c>
      <c r="J361" s="18">
        <f t="shared" si="167"/>
        <v>253</v>
      </c>
    </row>
    <row r="362" spans="1:15" ht="15" customHeight="1" x14ac:dyDescent="0.15">
      <c r="B362" s="257"/>
      <c r="C362" s="81" t="s">
        <v>366</v>
      </c>
      <c r="F362" s="301"/>
      <c r="G362" s="9">
        <v>135</v>
      </c>
      <c r="H362" s="9">
        <v>2</v>
      </c>
      <c r="I362" s="9">
        <v>13</v>
      </c>
      <c r="J362" s="18">
        <f t="shared" si="167"/>
        <v>150</v>
      </c>
    </row>
    <row r="363" spans="1:15" ht="15" customHeight="1" x14ac:dyDescent="0.15">
      <c r="B363" s="258"/>
      <c r="C363" s="81" t="s">
        <v>367</v>
      </c>
      <c r="F363" s="301"/>
      <c r="G363" s="9">
        <v>41</v>
      </c>
      <c r="H363" s="9">
        <v>0</v>
      </c>
      <c r="I363" s="9">
        <v>3</v>
      </c>
      <c r="J363" s="18">
        <f t="shared" si="167"/>
        <v>44</v>
      </c>
    </row>
    <row r="364" spans="1:15" ht="15" customHeight="1" x14ac:dyDescent="0.15">
      <c r="B364" s="257"/>
      <c r="C364" s="81" t="s">
        <v>368</v>
      </c>
      <c r="F364" s="301"/>
      <c r="G364" s="9">
        <v>6</v>
      </c>
      <c r="H364" s="9">
        <v>2</v>
      </c>
      <c r="I364" s="9">
        <v>0</v>
      </c>
      <c r="J364" s="18">
        <f t="shared" si="167"/>
        <v>8</v>
      </c>
    </row>
    <row r="365" spans="1:15" ht="15" customHeight="1" x14ac:dyDescent="0.15">
      <c r="B365" s="257"/>
      <c r="C365" s="81" t="s">
        <v>191</v>
      </c>
      <c r="F365" s="301"/>
      <c r="G365" s="9">
        <v>34</v>
      </c>
      <c r="H365" s="9">
        <v>18</v>
      </c>
      <c r="I365" s="9">
        <v>2</v>
      </c>
      <c r="J365" s="18">
        <f t="shared" si="167"/>
        <v>54</v>
      </c>
    </row>
    <row r="366" spans="1:15" ht="15" customHeight="1" x14ac:dyDescent="0.15">
      <c r="B366" s="257"/>
      <c r="C366" s="81" t="s">
        <v>192</v>
      </c>
      <c r="F366" s="301"/>
      <c r="G366" s="9">
        <v>22</v>
      </c>
      <c r="H366" s="9">
        <v>3</v>
      </c>
      <c r="I366" s="9">
        <v>1</v>
      </c>
      <c r="J366" s="18">
        <f t="shared" si="167"/>
        <v>26</v>
      </c>
      <c r="K366" s="14"/>
      <c r="L366" s="14"/>
      <c r="M366" s="14"/>
      <c r="N366" s="14"/>
      <c r="O366" s="14"/>
    </row>
    <row r="367" spans="1:15" ht="15" customHeight="1" x14ac:dyDescent="0.15">
      <c r="B367" s="257"/>
      <c r="C367" s="81" t="s">
        <v>193</v>
      </c>
      <c r="F367" s="301"/>
      <c r="G367" s="9">
        <v>39</v>
      </c>
      <c r="H367" s="9">
        <v>39</v>
      </c>
      <c r="I367" s="9">
        <v>9</v>
      </c>
      <c r="J367" s="18">
        <f t="shared" si="167"/>
        <v>87</v>
      </c>
      <c r="K367" s="14"/>
      <c r="L367" s="14"/>
      <c r="M367" s="14"/>
      <c r="N367" s="14"/>
      <c r="O367" s="14"/>
    </row>
    <row r="368" spans="1:15" ht="15" customHeight="1" x14ac:dyDescent="0.15">
      <c r="B368" s="257"/>
      <c r="C368" s="81" t="s">
        <v>194</v>
      </c>
      <c r="F368" s="301"/>
      <c r="G368" s="9">
        <v>9</v>
      </c>
      <c r="H368" s="9">
        <v>17</v>
      </c>
      <c r="I368" s="9">
        <v>0</v>
      </c>
      <c r="J368" s="18">
        <f t="shared" si="167"/>
        <v>26</v>
      </c>
      <c r="K368" s="14"/>
      <c r="L368" s="14"/>
      <c r="M368" s="14"/>
      <c r="N368" s="14"/>
      <c r="O368" s="14"/>
    </row>
    <row r="369" spans="2:15" ht="15" customHeight="1" x14ac:dyDescent="0.15">
      <c r="B369" s="259"/>
      <c r="C369" s="69" t="s">
        <v>195</v>
      </c>
      <c r="D369" s="36"/>
      <c r="E369" s="36"/>
      <c r="F369" s="149"/>
      <c r="G369" s="10">
        <v>13</v>
      </c>
      <c r="H369" s="10">
        <v>26</v>
      </c>
      <c r="I369" s="10">
        <v>3</v>
      </c>
      <c r="J369" s="19">
        <f t="shared" si="167"/>
        <v>42</v>
      </c>
      <c r="K369" s="14"/>
      <c r="L369" s="14"/>
      <c r="M369" s="14"/>
      <c r="N369" s="14"/>
      <c r="O369" s="14"/>
    </row>
    <row r="370" spans="2:15" ht="15" customHeight="1" x14ac:dyDescent="0.15">
      <c r="B370" s="256" t="s">
        <v>375</v>
      </c>
      <c r="C370" s="68" t="s">
        <v>181</v>
      </c>
      <c r="F370" s="20">
        <f>SUM(G$222:H$222)</f>
        <v>187</v>
      </c>
      <c r="G370" s="11">
        <f t="shared" ref="G370:I381" si="168">IF($F370=0,0,G358/$F370*100)</f>
        <v>86.096256684491976</v>
      </c>
      <c r="H370" s="11">
        <f t="shared" si="168"/>
        <v>4.2780748663101598</v>
      </c>
      <c r="I370" s="11">
        <f t="shared" si="168"/>
        <v>9.6256684491978604</v>
      </c>
      <c r="J370" s="3">
        <f t="shared" si="167"/>
        <v>100</v>
      </c>
      <c r="K370" s="14"/>
      <c r="L370" s="14"/>
      <c r="M370" s="14"/>
      <c r="N370" s="14"/>
      <c r="O370" s="14"/>
    </row>
    <row r="371" spans="2:15" ht="15" customHeight="1" x14ac:dyDescent="0.15">
      <c r="B371" s="257"/>
      <c r="C371" s="81" t="s">
        <v>56</v>
      </c>
      <c r="F371" s="20">
        <f>SUM(G$223:H$223)</f>
        <v>110</v>
      </c>
      <c r="G371" s="12">
        <f t="shared" si="168"/>
        <v>88.181818181818187</v>
      </c>
      <c r="H371" s="12">
        <f t="shared" si="168"/>
        <v>1.8181818181818181</v>
      </c>
      <c r="I371" s="12">
        <f t="shared" si="168"/>
        <v>10</v>
      </c>
      <c r="J371" s="4">
        <f t="shared" si="167"/>
        <v>100</v>
      </c>
      <c r="K371" s="14"/>
      <c r="L371" s="14"/>
      <c r="M371" s="14"/>
      <c r="N371" s="14"/>
      <c r="O371" s="14"/>
    </row>
    <row r="372" spans="2:15" ht="15" customHeight="1" x14ac:dyDescent="0.15">
      <c r="B372" s="257"/>
      <c r="C372" s="81" t="s">
        <v>190</v>
      </c>
      <c r="F372" s="20">
        <f>SUM(G$224:H$224)</f>
        <v>45</v>
      </c>
      <c r="G372" s="12">
        <f t="shared" si="168"/>
        <v>84.444444444444443</v>
      </c>
      <c r="H372" s="12">
        <f t="shared" si="168"/>
        <v>11.111111111111111</v>
      </c>
      <c r="I372" s="12">
        <f t="shared" si="168"/>
        <v>4.4444444444444446</v>
      </c>
      <c r="J372" s="4">
        <f t="shared" si="167"/>
        <v>100</v>
      </c>
      <c r="K372" s="14"/>
      <c r="L372" s="14"/>
      <c r="M372" s="14"/>
      <c r="N372" s="14"/>
      <c r="O372" s="14"/>
    </row>
    <row r="373" spans="2:15" ht="15" customHeight="1" x14ac:dyDescent="0.15">
      <c r="B373" s="257"/>
      <c r="C373" s="81" t="s">
        <v>57</v>
      </c>
      <c r="F373" s="20">
        <f>SUM(G$225:H$225)</f>
        <v>253</v>
      </c>
      <c r="G373" s="12">
        <f t="shared" si="168"/>
        <v>89.723320158102766</v>
      </c>
      <c r="H373" s="12">
        <f t="shared" si="168"/>
        <v>4.3478260869565215</v>
      </c>
      <c r="I373" s="12">
        <f t="shared" si="168"/>
        <v>5.928853754940711</v>
      </c>
      <c r="J373" s="4">
        <f t="shared" si="167"/>
        <v>100</v>
      </c>
      <c r="K373" s="14"/>
      <c r="L373" s="14"/>
      <c r="M373" s="14"/>
      <c r="N373" s="14"/>
      <c r="O373" s="14"/>
    </row>
    <row r="374" spans="2:15" ht="15" customHeight="1" x14ac:dyDescent="0.15">
      <c r="B374" s="257"/>
      <c r="C374" s="81" t="s">
        <v>366</v>
      </c>
      <c r="F374" s="20">
        <f>SUM(G$226:H$226)</f>
        <v>150</v>
      </c>
      <c r="G374" s="12">
        <f t="shared" si="168"/>
        <v>90</v>
      </c>
      <c r="H374" s="12">
        <f t="shared" si="168"/>
        <v>1.3333333333333335</v>
      </c>
      <c r="I374" s="12">
        <f t="shared" si="168"/>
        <v>8.6666666666666679</v>
      </c>
      <c r="J374" s="4">
        <f t="shared" si="167"/>
        <v>100</v>
      </c>
      <c r="K374" s="14"/>
      <c r="L374" s="14"/>
      <c r="M374" s="14"/>
      <c r="N374" s="14"/>
      <c r="O374" s="14"/>
    </row>
    <row r="375" spans="2:15" ht="15" customHeight="1" x14ac:dyDescent="0.15">
      <c r="B375" s="258"/>
      <c r="C375" s="81" t="s">
        <v>367</v>
      </c>
      <c r="F375" s="20">
        <f>SUM(G$227:H$227)</f>
        <v>44</v>
      </c>
      <c r="G375" s="12">
        <f t="shared" si="168"/>
        <v>93.181818181818173</v>
      </c>
      <c r="H375" s="12">
        <f t="shared" si="168"/>
        <v>0</v>
      </c>
      <c r="I375" s="12">
        <f t="shared" si="168"/>
        <v>6.8181818181818175</v>
      </c>
      <c r="J375" s="4">
        <f t="shared" si="167"/>
        <v>99.999999999999986</v>
      </c>
      <c r="K375" s="14"/>
      <c r="L375" s="14"/>
      <c r="M375" s="14"/>
      <c r="N375" s="14"/>
      <c r="O375" s="14"/>
    </row>
    <row r="376" spans="2:15" ht="15" customHeight="1" x14ac:dyDescent="0.15">
      <c r="B376" s="257"/>
      <c r="C376" s="81" t="s">
        <v>368</v>
      </c>
      <c r="F376" s="20">
        <f>SUM(G$228:H$228)</f>
        <v>8</v>
      </c>
      <c r="G376" s="12">
        <f t="shared" si="168"/>
        <v>75</v>
      </c>
      <c r="H376" s="12">
        <f t="shared" si="168"/>
        <v>25</v>
      </c>
      <c r="I376" s="12">
        <f t="shared" si="168"/>
        <v>0</v>
      </c>
      <c r="J376" s="4">
        <f t="shared" si="167"/>
        <v>100</v>
      </c>
      <c r="K376" s="14"/>
      <c r="L376" s="14"/>
      <c r="M376" s="14"/>
      <c r="N376" s="14"/>
      <c r="O376" s="14"/>
    </row>
    <row r="377" spans="2:15" ht="15" customHeight="1" x14ac:dyDescent="0.15">
      <c r="B377" s="257"/>
      <c r="C377" s="81" t="s">
        <v>191</v>
      </c>
      <c r="F377" s="20">
        <f>SUM(G$229:H$229)</f>
        <v>54</v>
      </c>
      <c r="G377" s="12">
        <f t="shared" si="168"/>
        <v>62.962962962962962</v>
      </c>
      <c r="H377" s="12">
        <f t="shared" si="168"/>
        <v>33.333333333333329</v>
      </c>
      <c r="I377" s="12">
        <f t="shared" si="168"/>
        <v>3.7037037037037033</v>
      </c>
      <c r="J377" s="4">
        <f t="shared" si="167"/>
        <v>100</v>
      </c>
      <c r="K377" s="14"/>
      <c r="L377" s="14"/>
      <c r="M377" s="14"/>
      <c r="N377" s="14"/>
      <c r="O377" s="14"/>
    </row>
    <row r="378" spans="2:15" ht="15" customHeight="1" x14ac:dyDescent="0.15">
      <c r="B378" s="257"/>
      <c r="C378" s="81" t="s">
        <v>192</v>
      </c>
      <c r="F378" s="20">
        <f>SUM(G$230:H$230)</f>
        <v>26</v>
      </c>
      <c r="G378" s="12">
        <f t="shared" si="168"/>
        <v>84.615384615384613</v>
      </c>
      <c r="H378" s="12">
        <f t="shared" si="168"/>
        <v>11.538461538461538</v>
      </c>
      <c r="I378" s="12">
        <f t="shared" si="168"/>
        <v>3.8461538461538463</v>
      </c>
      <c r="J378" s="4">
        <f t="shared" si="167"/>
        <v>99.999999999999986</v>
      </c>
      <c r="K378" s="14"/>
      <c r="L378" s="14"/>
      <c r="M378" s="14"/>
      <c r="N378" s="14"/>
      <c r="O378" s="14"/>
    </row>
    <row r="379" spans="2:15" ht="15" customHeight="1" x14ac:dyDescent="0.15">
      <c r="B379" s="257"/>
      <c r="C379" s="81" t="s">
        <v>193</v>
      </c>
      <c r="F379" s="20">
        <f>SUM(G$231:H$231)</f>
        <v>87</v>
      </c>
      <c r="G379" s="12">
        <f t="shared" si="168"/>
        <v>44.827586206896555</v>
      </c>
      <c r="H379" s="12">
        <f t="shared" si="168"/>
        <v>44.827586206896555</v>
      </c>
      <c r="I379" s="12">
        <f t="shared" si="168"/>
        <v>10.344827586206897</v>
      </c>
      <c r="J379" s="4">
        <f t="shared" si="167"/>
        <v>100</v>
      </c>
      <c r="K379" s="14"/>
      <c r="L379" s="14"/>
      <c r="M379" s="14"/>
      <c r="N379" s="14"/>
      <c r="O379" s="14"/>
    </row>
    <row r="380" spans="2:15" ht="15" customHeight="1" x14ac:dyDescent="0.15">
      <c r="B380" s="257"/>
      <c r="C380" s="81" t="s">
        <v>194</v>
      </c>
      <c r="F380" s="20">
        <f>SUM(G$232:H$232)</f>
        <v>26</v>
      </c>
      <c r="G380" s="12">
        <f t="shared" si="168"/>
        <v>34.615384615384613</v>
      </c>
      <c r="H380" s="12">
        <f t="shared" si="168"/>
        <v>65.384615384615387</v>
      </c>
      <c r="I380" s="12">
        <f t="shared" si="168"/>
        <v>0</v>
      </c>
      <c r="J380" s="4">
        <f t="shared" si="167"/>
        <v>100</v>
      </c>
      <c r="K380" s="14"/>
      <c r="L380" s="14"/>
      <c r="M380" s="14"/>
      <c r="N380" s="14"/>
      <c r="O380" s="14"/>
    </row>
    <row r="381" spans="2:15" ht="15" customHeight="1" x14ac:dyDescent="0.15">
      <c r="B381" s="259"/>
      <c r="C381" s="69" t="s">
        <v>195</v>
      </c>
      <c r="D381" s="36"/>
      <c r="E381" s="36"/>
      <c r="F381" s="21">
        <f>SUM(G$233:H$233)</f>
        <v>42</v>
      </c>
      <c r="G381" s="13">
        <f t="shared" si="168"/>
        <v>30.952380952380953</v>
      </c>
      <c r="H381" s="13">
        <f t="shared" si="168"/>
        <v>61.904761904761905</v>
      </c>
      <c r="I381" s="13">
        <f t="shared" si="168"/>
        <v>7.1428571428571423</v>
      </c>
      <c r="J381" s="5">
        <f t="shared" si="167"/>
        <v>100</v>
      </c>
      <c r="K381" s="14"/>
      <c r="L381" s="14"/>
      <c r="M381" s="14"/>
      <c r="N381" s="14"/>
      <c r="O381" s="14"/>
    </row>
    <row r="382" spans="2:15" ht="15" customHeight="1" x14ac:dyDescent="0.15">
      <c r="B382" s="66"/>
      <c r="C382" s="57"/>
      <c r="D382" s="55"/>
      <c r="E382" s="55"/>
      <c r="F382" s="14"/>
      <c r="G382" s="14"/>
      <c r="H382" s="14"/>
      <c r="I382" s="14"/>
      <c r="J382" s="14"/>
      <c r="K382" s="14"/>
      <c r="L382" s="14"/>
      <c r="M382" s="14"/>
      <c r="N382" s="14"/>
      <c r="O382" s="14"/>
    </row>
    <row r="383" spans="2:15" ht="15" customHeight="1" x14ac:dyDescent="0.15">
      <c r="B383" s="59" t="s">
        <v>255</v>
      </c>
      <c r="C383" s="60"/>
      <c r="D383" s="28"/>
      <c r="E383" s="28"/>
      <c r="F383" s="300"/>
      <c r="G383" s="143" t="s">
        <v>647</v>
      </c>
      <c r="H383" s="142" t="s">
        <v>648</v>
      </c>
      <c r="I383" s="144" t="s">
        <v>0</v>
      </c>
      <c r="J383" s="145" t="s">
        <v>4</v>
      </c>
    </row>
    <row r="384" spans="2:15" ht="15" customHeight="1" x14ac:dyDescent="0.15">
      <c r="B384" s="256" t="s">
        <v>375</v>
      </c>
      <c r="C384" s="68" t="s">
        <v>181</v>
      </c>
      <c r="F384" s="301"/>
      <c r="G384" s="8">
        <v>694</v>
      </c>
      <c r="H384" s="8">
        <v>16</v>
      </c>
      <c r="I384" s="8">
        <v>98</v>
      </c>
      <c r="J384" s="17">
        <f t="shared" ref="J384:J407" si="169">SUM(G384:I384)</f>
        <v>808</v>
      </c>
    </row>
    <row r="385" spans="2:15" ht="15" customHeight="1" x14ac:dyDescent="0.15">
      <c r="B385" s="257"/>
      <c r="C385" s="81" t="s">
        <v>56</v>
      </c>
      <c r="F385" s="301"/>
      <c r="G385" s="9">
        <v>1029</v>
      </c>
      <c r="H385" s="9">
        <v>31</v>
      </c>
      <c r="I385" s="9">
        <v>158</v>
      </c>
      <c r="J385" s="18">
        <f t="shared" si="169"/>
        <v>1218</v>
      </c>
    </row>
    <row r="386" spans="2:15" ht="15" customHeight="1" x14ac:dyDescent="0.15">
      <c r="B386" s="257"/>
      <c r="C386" s="81" t="s">
        <v>190</v>
      </c>
      <c r="F386" s="301"/>
      <c r="G386" s="9">
        <v>248</v>
      </c>
      <c r="H386" s="9">
        <v>9</v>
      </c>
      <c r="I386" s="9">
        <v>35</v>
      </c>
      <c r="J386" s="18">
        <f t="shared" si="169"/>
        <v>292</v>
      </c>
    </row>
    <row r="387" spans="2:15" ht="15" customHeight="1" x14ac:dyDescent="0.15">
      <c r="B387" s="257"/>
      <c r="C387" s="81" t="s">
        <v>57</v>
      </c>
      <c r="F387" s="301"/>
      <c r="G387" s="9">
        <v>1022</v>
      </c>
      <c r="H387" s="9">
        <v>21</v>
      </c>
      <c r="I387" s="9">
        <v>155</v>
      </c>
      <c r="J387" s="18">
        <f t="shared" si="169"/>
        <v>1198</v>
      </c>
    </row>
    <row r="388" spans="2:15" ht="15" customHeight="1" x14ac:dyDescent="0.15">
      <c r="B388" s="257"/>
      <c r="C388" s="81" t="s">
        <v>366</v>
      </c>
      <c r="F388" s="301"/>
      <c r="G388" s="9">
        <v>109</v>
      </c>
      <c r="H388" s="9">
        <v>2</v>
      </c>
      <c r="I388" s="9">
        <v>15</v>
      </c>
      <c r="J388" s="18">
        <f t="shared" si="169"/>
        <v>126</v>
      </c>
    </row>
    <row r="389" spans="2:15" ht="15" customHeight="1" x14ac:dyDescent="0.15">
      <c r="B389" s="258"/>
      <c r="C389" s="81" t="s">
        <v>367</v>
      </c>
      <c r="F389" s="301"/>
      <c r="G389" s="9">
        <v>155</v>
      </c>
      <c r="H389" s="9">
        <v>5</v>
      </c>
      <c r="I389" s="9">
        <v>16</v>
      </c>
      <c r="J389" s="18">
        <f t="shared" si="169"/>
        <v>176</v>
      </c>
    </row>
    <row r="390" spans="2:15" ht="15" customHeight="1" x14ac:dyDescent="0.15">
      <c r="B390" s="257"/>
      <c r="C390" s="81" t="s">
        <v>368</v>
      </c>
      <c r="F390" s="301"/>
      <c r="G390" s="9">
        <v>40</v>
      </c>
      <c r="H390" s="9">
        <v>1</v>
      </c>
      <c r="I390" s="9">
        <v>10</v>
      </c>
      <c r="J390" s="18">
        <f t="shared" si="169"/>
        <v>51</v>
      </c>
    </row>
    <row r="391" spans="2:15" ht="15" customHeight="1" x14ac:dyDescent="0.15">
      <c r="B391" s="257"/>
      <c r="C391" s="81" t="s">
        <v>191</v>
      </c>
      <c r="F391" s="301"/>
      <c r="G391" s="9">
        <v>69</v>
      </c>
      <c r="H391" s="9">
        <v>14</v>
      </c>
      <c r="I391" s="9">
        <v>7</v>
      </c>
      <c r="J391" s="18">
        <f t="shared" si="169"/>
        <v>90</v>
      </c>
    </row>
    <row r="392" spans="2:15" ht="15" customHeight="1" x14ac:dyDescent="0.15">
      <c r="B392" s="257"/>
      <c r="C392" s="81" t="s">
        <v>192</v>
      </c>
      <c r="F392" s="301"/>
      <c r="G392" s="9">
        <v>29</v>
      </c>
      <c r="H392" s="9">
        <v>3</v>
      </c>
      <c r="I392" s="9">
        <v>1</v>
      </c>
      <c r="J392" s="18">
        <f t="shared" si="169"/>
        <v>33</v>
      </c>
      <c r="K392" s="14"/>
      <c r="L392" s="14"/>
      <c r="M392" s="14"/>
      <c r="N392" s="14"/>
      <c r="O392" s="14"/>
    </row>
    <row r="393" spans="2:15" ht="15" customHeight="1" x14ac:dyDescent="0.15">
      <c r="B393" s="257"/>
      <c r="C393" s="81" t="s">
        <v>193</v>
      </c>
      <c r="F393" s="301"/>
      <c r="G393" s="9">
        <v>67</v>
      </c>
      <c r="H393" s="9">
        <v>24</v>
      </c>
      <c r="I393" s="9">
        <v>12</v>
      </c>
      <c r="J393" s="18">
        <f t="shared" si="169"/>
        <v>103</v>
      </c>
      <c r="K393" s="14"/>
      <c r="L393" s="14"/>
      <c r="M393" s="14"/>
      <c r="N393" s="14"/>
      <c r="O393" s="14"/>
    </row>
    <row r="394" spans="2:15" ht="15" customHeight="1" x14ac:dyDescent="0.15">
      <c r="B394" s="257"/>
      <c r="C394" s="81" t="s">
        <v>194</v>
      </c>
      <c r="F394" s="301"/>
      <c r="G394" s="9">
        <v>16</v>
      </c>
      <c r="H394" s="9">
        <v>19</v>
      </c>
      <c r="I394" s="9">
        <v>3</v>
      </c>
      <c r="J394" s="18">
        <f t="shared" si="169"/>
        <v>38</v>
      </c>
      <c r="K394" s="14"/>
      <c r="L394" s="14"/>
      <c r="M394" s="14"/>
      <c r="N394" s="14"/>
      <c r="O394" s="14"/>
    </row>
    <row r="395" spans="2:15" ht="15" customHeight="1" x14ac:dyDescent="0.15">
      <c r="B395" s="259"/>
      <c r="C395" s="69" t="s">
        <v>195</v>
      </c>
      <c r="D395" s="36"/>
      <c r="E395" s="36"/>
      <c r="F395" s="149"/>
      <c r="G395" s="10">
        <v>30</v>
      </c>
      <c r="H395" s="10">
        <v>65</v>
      </c>
      <c r="I395" s="10">
        <v>12</v>
      </c>
      <c r="J395" s="19">
        <f t="shared" si="169"/>
        <v>107</v>
      </c>
      <c r="K395" s="14"/>
      <c r="L395" s="14"/>
      <c r="M395" s="14"/>
      <c r="N395" s="14"/>
      <c r="O395" s="14"/>
    </row>
    <row r="396" spans="2:15" ht="15" customHeight="1" x14ac:dyDescent="0.15">
      <c r="B396" s="256" t="s">
        <v>375</v>
      </c>
      <c r="C396" s="68" t="s">
        <v>181</v>
      </c>
      <c r="F396" s="20">
        <f>SUM(G$249:H$249)</f>
        <v>808</v>
      </c>
      <c r="G396" s="11">
        <f t="shared" ref="G396:I407" si="170">IF($F396=0,0,G384/$F396*100)</f>
        <v>85.89108910891089</v>
      </c>
      <c r="H396" s="11">
        <f t="shared" si="170"/>
        <v>1.9801980198019802</v>
      </c>
      <c r="I396" s="11">
        <f t="shared" si="170"/>
        <v>12.128712871287128</v>
      </c>
      <c r="J396" s="3">
        <f t="shared" si="169"/>
        <v>100</v>
      </c>
      <c r="K396" s="14"/>
      <c r="L396" s="14"/>
      <c r="M396" s="14"/>
      <c r="N396" s="14"/>
      <c r="O396" s="14"/>
    </row>
    <row r="397" spans="2:15" ht="15" customHeight="1" x14ac:dyDescent="0.15">
      <c r="B397" s="257"/>
      <c r="C397" s="81" t="s">
        <v>56</v>
      </c>
      <c r="F397" s="20">
        <f>SUM(G$250:H$250)</f>
        <v>1218</v>
      </c>
      <c r="G397" s="12">
        <f t="shared" si="170"/>
        <v>84.482758620689651</v>
      </c>
      <c r="H397" s="12">
        <f t="shared" si="170"/>
        <v>2.5451559934318557</v>
      </c>
      <c r="I397" s="12">
        <f t="shared" si="170"/>
        <v>12.97208538587849</v>
      </c>
      <c r="J397" s="4">
        <f t="shared" si="169"/>
        <v>100</v>
      </c>
      <c r="K397" s="14"/>
      <c r="L397" s="14"/>
      <c r="M397" s="14"/>
      <c r="N397" s="14"/>
      <c r="O397" s="14"/>
    </row>
    <row r="398" spans="2:15" ht="15" customHeight="1" x14ac:dyDescent="0.15">
      <c r="B398" s="257"/>
      <c r="C398" s="81" t="s">
        <v>190</v>
      </c>
      <c r="F398" s="20">
        <f>SUM(G$251:H$251)</f>
        <v>292</v>
      </c>
      <c r="G398" s="12">
        <f t="shared" si="170"/>
        <v>84.93150684931507</v>
      </c>
      <c r="H398" s="12">
        <f t="shared" si="170"/>
        <v>3.0821917808219177</v>
      </c>
      <c r="I398" s="12">
        <f t="shared" si="170"/>
        <v>11.986301369863012</v>
      </c>
      <c r="J398" s="4">
        <f t="shared" si="169"/>
        <v>100</v>
      </c>
      <c r="K398" s="14"/>
      <c r="L398" s="14"/>
      <c r="M398" s="14"/>
      <c r="N398" s="14"/>
      <c r="O398" s="14"/>
    </row>
    <row r="399" spans="2:15" ht="15" customHeight="1" x14ac:dyDescent="0.15">
      <c r="B399" s="257"/>
      <c r="C399" s="81" t="s">
        <v>57</v>
      </c>
      <c r="F399" s="20">
        <f>SUM(G$252:H$252)</f>
        <v>1198</v>
      </c>
      <c r="G399" s="12">
        <f t="shared" si="170"/>
        <v>85.308848080133558</v>
      </c>
      <c r="H399" s="12">
        <f t="shared" si="170"/>
        <v>1.7529215358931551</v>
      </c>
      <c r="I399" s="12">
        <f t="shared" si="170"/>
        <v>12.93823038397329</v>
      </c>
      <c r="J399" s="4">
        <f t="shared" si="169"/>
        <v>100</v>
      </c>
      <c r="K399" s="14"/>
      <c r="L399" s="14"/>
      <c r="M399" s="14"/>
      <c r="N399" s="14"/>
      <c r="O399" s="14"/>
    </row>
    <row r="400" spans="2:15" ht="15" customHeight="1" x14ac:dyDescent="0.15">
      <c r="B400" s="257"/>
      <c r="C400" s="81" t="s">
        <v>366</v>
      </c>
      <c r="F400" s="20">
        <f>SUM(G$253:H$253)</f>
        <v>126</v>
      </c>
      <c r="G400" s="12">
        <f t="shared" si="170"/>
        <v>86.507936507936506</v>
      </c>
      <c r="H400" s="12">
        <f t="shared" si="170"/>
        <v>1.5873015873015872</v>
      </c>
      <c r="I400" s="12">
        <f t="shared" si="170"/>
        <v>11.904761904761903</v>
      </c>
      <c r="J400" s="4">
        <f t="shared" si="169"/>
        <v>99.999999999999986</v>
      </c>
      <c r="K400" s="14"/>
      <c r="L400" s="14"/>
      <c r="M400" s="14"/>
      <c r="N400" s="14"/>
      <c r="O400" s="14"/>
    </row>
    <row r="401" spans="1:15" ht="15" customHeight="1" x14ac:dyDescent="0.15">
      <c r="B401" s="258"/>
      <c r="C401" s="81" t="s">
        <v>367</v>
      </c>
      <c r="F401" s="20">
        <f>SUM(G$254:H$254)</f>
        <v>176</v>
      </c>
      <c r="G401" s="12">
        <f t="shared" si="170"/>
        <v>88.068181818181827</v>
      </c>
      <c r="H401" s="12">
        <f t="shared" si="170"/>
        <v>2.8409090909090908</v>
      </c>
      <c r="I401" s="12">
        <f t="shared" si="170"/>
        <v>9.0909090909090917</v>
      </c>
      <c r="J401" s="4">
        <f t="shared" si="169"/>
        <v>100.00000000000001</v>
      </c>
      <c r="K401" s="14"/>
      <c r="L401" s="14"/>
      <c r="M401" s="14"/>
      <c r="N401" s="14"/>
      <c r="O401" s="14"/>
    </row>
    <row r="402" spans="1:15" ht="15" customHeight="1" x14ac:dyDescent="0.15">
      <c r="B402" s="257"/>
      <c r="C402" s="81" t="s">
        <v>368</v>
      </c>
      <c r="F402" s="20">
        <f>SUM(G$255:H$255)</f>
        <v>51</v>
      </c>
      <c r="G402" s="12">
        <f t="shared" si="170"/>
        <v>78.431372549019613</v>
      </c>
      <c r="H402" s="12">
        <f t="shared" si="170"/>
        <v>1.9607843137254901</v>
      </c>
      <c r="I402" s="12">
        <f t="shared" si="170"/>
        <v>19.607843137254903</v>
      </c>
      <c r="J402" s="4">
        <f t="shared" si="169"/>
        <v>100</v>
      </c>
      <c r="K402" s="14"/>
      <c r="L402" s="14"/>
      <c r="M402" s="14"/>
      <c r="N402" s="14"/>
      <c r="O402" s="14"/>
    </row>
    <row r="403" spans="1:15" ht="15" customHeight="1" x14ac:dyDescent="0.15">
      <c r="B403" s="257"/>
      <c r="C403" s="81" t="s">
        <v>191</v>
      </c>
      <c r="F403" s="20">
        <f>SUM(G$256:H$256)</f>
        <v>90</v>
      </c>
      <c r="G403" s="12">
        <f t="shared" si="170"/>
        <v>76.666666666666671</v>
      </c>
      <c r="H403" s="12">
        <f t="shared" si="170"/>
        <v>15.555555555555555</v>
      </c>
      <c r="I403" s="12">
        <f t="shared" si="170"/>
        <v>7.7777777777777777</v>
      </c>
      <c r="J403" s="4">
        <f t="shared" si="169"/>
        <v>100</v>
      </c>
      <c r="K403" s="14"/>
      <c r="L403" s="14"/>
      <c r="M403" s="14"/>
      <c r="N403" s="14"/>
      <c r="O403" s="14"/>
    </row>
    <row r="404" spans="1:15" ht="15" customHeight="1" x14ac:dyDescent="0.15">
      <c r="B404" s="257"/>
      <c r="C404" s="81" t="s">
        <v>192</v>
      </c>
      <c r="F404" s="20">
        <f>SUM(G$257:H$257)</f>
        <v>33</v>
      </c>
      <c r="G404" s="12">
        <f t="shared" si="170"/>
        <v>87.878787878787875</v>
      </c>
      <c r="H404" s="12">
        <f t="shared" si="170"/>
        <v>9.0909090909090917</v>
      </c>
      <c r="I404" s="12">
        <f t="shared" si="170"/>
        <v>3.0303030303030303</v>
      </c>
      <c r="J404" s="4">
        <f t="shared" si="169"/>
        <v>100</v>
      </c>
      <c r="K404" s="14"/>
      <c r="L404" s="14"/>
      <c r="M404" s="14"/>
      <c r="N404" s="14"/>
      <c r="O404" s="14"/>
    </row>
    <row r="405" spans="1:15" ht="15" customHeight="1" x14ac:dyDescent="0.15">
      <c r="B405" s="257"/>
      <c r="C405" s="81" t="s">
        <v>193</v>
      </c>
      <c r="F405" s="20">
        <f>SUM(G$258:H$258)</f>
        <v>103</v>
      </c>
      <c r="G405" s="12">
        <f t="shared" si="170"/>
        <v>65.048543689320397</v>
      </c>
      <c r="H405" s="12">
        <f t="shared" si="170"/>
        <v>23.300970873786408</v>
      </c>
      <c r="I405" s="12">
        <f t="shared" si="170"/>
        <v>11.650485436893204</v>
      </c>
      <c r="J405" s="4">
        <f t="shared" si="169"/>
        <v>100.00000000000001</v>
      </c>
      <c r="K405" s="14"/>
      <c r="L405" s="14"/>
      <c r="M405" s="14"/>
      <c r="N405" s="14"/>
      <c r="O405" s="14"/>
    </row>
    <row r="406" spans="1:15" ht="15" customHeight="1" x14ac:dyDescent="0.15">
      <c r="B406" s="257"/>
      <c r="C406" s="81" t="s">
        <v>194</v>
      </c>
      <c r="F406" s="20">
        <f>SUM(G$259:H$259)</f>
        <v>38</v>
      </c>
      <c r="G406" s="12">
        <f t="shared" si="170"/>
        <v>42.105263157894733</v>
      </c>
      <c r="H406" s="12">
        <f t="shared" si="170"/>
        <v>50</v>
      </c>
      <c r="I406" s="12">
        <f t="shared" si="170"/>
        <v>7.8947368421052628</v>
      </c>
      <c r="J406" s="4">
        <f t="shared" si="169"/>
        <v>100</v>
      </c>
      <c r="K406" s="14"/>
      <c r="L406" s="14"/>
      <c r="M406" s="14"/>
      <c r="N406" s="14"/>
      <c r="O406" s="14"/>
    </row>
    <row r="407" spans="1:15" ht="15" customHeight="1" x14ac:dyDescent="0.15">
      <c r="B407" s="259"/>
      <c r="C407" s="69" t="s">
        <v>195</v>
      </c>
      <c r="D407" s="36"/>
      <c r="E407" s="36"/>
      <c r="F407" s="21">
        <f>SUM(G$260:H$260)</f>
        <v>107</v>
      </c>
      <c r="G407" s="13">
        <f t="shared" si="170"/>
        <v>28.037383177570092</v>
      </c>
      <c r="H407" s="13">
        <f t="shared" si="170"/>
        <v>60.747663551401864</v>
      </c>
      <c r="I407" s="13">
        <f t="shared" si="170"/>
        <v>11.214953271028037</v>
      </c>
      <c r="J407" s="5">
        <f t="shared" si="169"/>
        <v>100</v>
      </c>
      <c r="K407" s="14"/>
      <c r="L407" s="14"/>
      <c r="M407" s="14"/>
      <c r="N407" s="14"/>
      <c r="O407" s="14"/>
    </row>
    <row r="408" spans="1:15" ht="15" customHeight="1" x14ac:dyDescent="0.15">
      <c r="B408" s="66"/>
      <c r="C408" s="57"/>
      <c r="D408" s="55"/>
      <c r="E408" s="55"/>
      <c r="F408" s="14"/>
      <c r="G408" s="14"/>
      <c r="H408" s="14"/>
      <c r="I408" s="14"/>
      <c r="J408" s="14"/>
      <c r="K408" s="14"/>
      <c r="L408" s="14"/>
      <c r="M408" s="14"/>
      <c r="N408" s="14"/>
      <c r="O408" s="14"/>
    </row>
    <row r="409" spans="1:15" ht="15" customHeight="1" x14ac:dyDescent="0.15">
      <c r="A409" s="77" t="s">
        <v>495</v>
      </c>
      <c r="B409" s="66"/>
      <c r="C409" s="57"/>
      <c r="D409" s="55"/>
      <c r="E409" s="55"/>
      <c r="F409" s="14"/>
      <c r="G409" s="14"/>
      <c r="H409" s="14"/>
      <c r="I409" s="14"/>
      <c r="J409" s="14"/>
      <c r="K409" s="14"/>
      <c r="L409" s="14"/>
      <c r="M409" s="14"/>
      <c r="N409" s="14"/>
      <c r="O409" s="14"/>
    </row>
    <row r="410" spans="1:15" ht="15" customHeight="1" x14ac:dyDescent="0.15">
      <c r="A410" s="1" t="s">
        <v>496</v>
      </c>
      <c r="B410" s="66"/>
      <c r="C410" s="46"/>
      <c r="D410" s="96"/>
      <c r="E410" s="96"/>
      <c r="F410" s="96"/>
      <c r="G410" s="97"/>
      <c r="H410" s="96"/>
    </row>
    <row r="411" spans="1:15" ht="15" customHeight="1" x14ac:dyDescent="0.15">
      <c r="B411" s="59" t="s">
        <v>256</v>
      </c>
      <c r="C411" s="60"/>
      <c r="D411" s="28"/>
      <c r="E411" s="28"/>
      <c r="F411" s="300"/>
      <c r="G411" s="143" t="s">
        <v>647</v>
      </c>
      <c r="H411" s="142" t="s">
        <v>648</v>
      </c>
      <c r="I411" s="144" t="s">
        <v>0</v>
      </c>
      <c r="J411" s="145" t="s">
        <v>4</v>
      </c>
    </row>
    <row r="412" spans="1:15" ht="15" customHeight="1" x14ac:dyDescent="0.15">
      <c r="B412" s="256" t="s">
        <v>375</v>
      </c>
      <c r="C412" s="68" t="s">
        <v>181</v>
      </c>
      <c r="F412" s="301"/>
      <c r="G412" s="8">
        <v>29</v>
      </c>
      <c r="H412" s="8">
        <v>2</v>
      </c>
      <c r="I412" s="8">
        <v>5</v>
      </c>
      <c r="J412" s="17">
        <f t="shared" ref="J412:J435" si="171">SUM(G412:I412)</f>
        <v>36</v>
      </c>
    </row>
    <row r="413" spans="1:15" ht="15" customHeight="1" x14ac:dyDescent="0.15">
      <c r="B413" s="257"/>
      <c r="C413" s="81" t="s">
        <v>56</v>
      </c>
      <c r="F413" s="301"/>
      <c r="G413" s="9">
        <v>18</v>
      </c>
      <c r="H413" s="9">
        <v>2</v>
      </c>
      <c r="I413" s="9">
        <v>4</v>
      </c>
      <c r="J413" s="18">
        <f t="shared" si="171"/>
        <v>24</v>
      </c>
    </row>
    <row r="414" spans="1:15" ht="15" customHeight="1" x14ac:dyDescent="0.15">
      <c r="B414" s="257"/>
      <c r="C414" s="81" t="s">
        <v>190</v>
      </c>
      <c r="F414" s="301"/>
      <c r="G414" s="9">
        <v>12</v>
      </c>
      <c r="H414" s="9">
        <v>0</v>
      </c>
      <c r="I414" s="9">
        <v>1</v>
      </c>
      <c r="J414" s="18">
        <f t="shared" si="171"/>
        <v>13</v>
      </c>
    </row>
    <row r="415" spans="1:15" ht="15" customHeight="1" x14ac:dyDescent="0.15">
      <c r="B415" s="257"/>
      <c r="C415" s="81" t="s">
        <v>57</v>
      </c>
      <c r="F415" s="301"/>
      <c r="G415" s="9">
        <v>35</v>
      </c>
      <c r="H415" s="9">
        <v>1</v>
      </c>
      <c r="I415" s="9">
        <v>7</v>
      </c>
      <c r="J415" s="18">
        <f t="shared" si="171"/>
        <v>43</v>
      </c>
    </row>
    <row r="416" spans="1:15" ht="15" customHeight="1" x14ac:dyDescent="0.15">
      <c r="B416" s="257"/>
      <c r="C416" s="81" t="s">
        <v>366</v>
      </c>
      <c r="F416" s="301"/>
      <c r="G416" s="9">
        <v>15</v>
      </c>
      <c r="H416" s="9">
        <v>2</v>
      </c>
      <c r="I416" s="9">
        <v>3</v>
      </c>
      <c r="J416" s="18">
        <f t="shared" si="171"/>
        <v>20</v>
      </c>
    </row>
    <row r="417" spans="2:15" ht="15" customHeight="1" x14ac:dyDescent="0.15">
      <c r="B417" s="258"/>
      <c r="C417" s="81" t="s">
        <v>367</v>
      </c>
      <c r="F417" s="301"/>
      <c r="G417" s="9">
        <v>10</v>
      </c>
      <c r="H417" s="9">
        <v>0</v>
      </c>
      <c r="I417" s="9">
        <v>1</v>
      </c>
      <c r="J417" s="18">
        <f t="shared" si="171"/>
        <v>11</v>
      </c>
    </row>
    <row r="418" spans="2:15" ht="15" customHeight="1" x14ac:dyDescent="0.15">
      <c r="B418" s="257"/>
      <c r="C418" s="81" t="s">
        <v>368</v>
      </c>
      <c r="F418" s="301"/>
      <c r="G418" s="9">
        <v>4</v>
      </c>
      <c r="H418" s="9">
        <v>0</v>
      </c>
      <c r="I418" s="9">
        <v>0</v>
      </c>
      <c r="J418" s="18">
        <f t="shared" si="171"/>
        <v>4</v>
      </c>
    </row>
    <row r="419" spans="2:15" ht="15" customHeight="1" x14ac:dyDescent="0.15">
      <c r="B419" s="257"/>
      <c r="C419" s="81" t="s">
        <v>191</v>
      </c>
      <c r="F419" s="301"/>
      <c r="G419" s="9">
        <v>7</v>
      </c>
      <c r="H419" s="9">
        <v>1</v>
      </c>
      <c r="I419" s="9">
        <v>1</v>
      </c>
      <c r="J419" s="18">
        <f t="shared" si="171"/>
        <v>9</v>
      </c>
    </row>
    <row r="420" spans="2:15" ht="15" customHeight="1" x14ac:dyDescent="0.15">
      <c r="B420" s="257"/>
      <c r="C420" s="81" t="s">
        <v>192</v>
      </c>
      <c r="F420" s="301"/>
      <c r="G420" s="9">
        <v>1</v>
      </c>
      <c r="H420" s="9">
        <v>2</v>
      </c>
      <c r="I420" s="9">
        <v>0</v>
      </c>
      <c r="J420" s="18">
        <f t="shared" si="171"/>
        <v>3</v>
      </c>
      <c r="K420" s="14"/>
      <c r="L420" s="14"/>
      <c r="M420" s="14"/>
      <c r="N420" s="14"/>
      <c r="O420" s="14"/>
    </row>
    <row r="421" spans="2:15" ht="15" customHeight="1" x14ac:dyDescent="0.15">
      <c r="B421" s="257"/>
      <c r="C421" s="81" t="s">
        <v>193</v>
      </c>
      <c r="F421" s="301"/>
      <c r="G421" s="9">
        <v>9</v>
      </c>
      <c r="H421" s="9">
        <v>5</v>
      </c>
      <c r="I421" s="9">
        <v>2</v>
      </c>
      <c r="J421" s="18">
        <f t="shared" si="171"/>
        <v>16</v>
      </c>
      <c r="K421" s="14"/>
      <c r="L421" s="14"/>
      <c r="M421" s="14"/>
      <c r="N421" s="14"/>
      <c r="O421" s="14"/>
    </row>
    <row r="422" spans="2:15" ht="15" customHeight="1" x14ac:dyDescent="0.15">
      <c r="B422" s="257"/>
      <c r="C422" s="81" t="s">
        <v>194</v>
      </c>
      <c r="F422" s="301"/>
      <c r="G422" s="9">
        <v>0</v>
      </c>
      <c r="H422" s="9">
        <v>3</v>
      </c>
      <c r="I422" s="9">
        <v>0</v>
      </c>
      <c r="J422" s="18">
        <f t="shared" si="171"/>
        <v>3</v>
      </c>
      <c r="K422" s="14"/>
      <c r="L422" s="14"/>
      <c r="M422" s="14"/>
      <c r="N422" s="14"/>
      <c r="O422" s="14"/>
    </row>
    <row r="423" spans="2:15" ht="15" customHeight="1" x14ac:dyDescent="0.15">
      <c r="B423" s="259"/>
      <c r="C423" s="69" t="s">
        <v>195</v>
      </c>
      <c r="D423" s="36"/>
      <c r="E423" s="36"/>
      <c r="F423" s="149"/>
      <c r="G423" s="10">
        <v>2</v>
      </c>
      <c r="H423" s="10">
        <v>11</v>
      </c>
      <c r="I423" s="10">
        <v>0</v>
      </c>
      <c r="J423" s="19">
        <f t="shared" si="171"/>
        <v>13</v>
      </c>
      <c r="K423" s="14"/>
      <c r="L423" s="14"/>
      <c r="M423" s="14"/>
      <c r="N423" s="14"/>
      <c r="O423" s="14"/>
    </row>
    <row r="424" spans="2:15" ht="15" customHeight="1" x14ac:dyDescent="0.15">
      <c r="B424" s="256" t="s">
        <v>375</v>
      </c>
      <c r="C424" s="68" t="s">
        <v>181</v>
      </c>
      <c r="F424" s="20">
        <f>SUM(G$275:H$275)</f>
        <v>36</v>
      </c>
      <c r="G424" s="11">
        <f t="shared" ref="G424:I435" si="172">IF($F424=0,0,G412/$F424*100)</f>
        <v>80.555555555555557</v>
      </c>
      <c r="H424" s="11">
        <f t="shared" si="172"/>
        <v>5.5555555555555554</v>
      </c>
      <c r="I424" s="11">
        <f t="shared" si="172"/>
        <v>13.888888888888889</v>
      </c>
      <c r="J424" s="3">
        <f t="shared" si="171"/>
        <v>100</v>
      </c>
      <c r="K424" s="14"/>
      <c r="L424" s="14"/>
      <c r="M424" s="14"/>
      <c r="N424" s="14"/>
      <c r="O424" s="14"/>
    </row>
    <row r="425" spans="2:15" ht="15" customHeight="1" x14ac:dyDescent="0.15">
      <c r="B425" s="257"/>
      <c r="C425" s="81" t="s">
        <v>56</v>
      </c>
      <c r="F425" s="20">
        <f>SUM(G$276:H$276)</f>
        <v>24</v>
      </c>
      <c r="G425" s="12">
        <f t="shared" si="172"/>
        <v>75</v>
      </c>
      <c r="H425" s="12">
        <f t="shared" si="172"/>
        <v>8.3333333333333321</v>
      </c>
      <c r="I425" s="12">
        <f t="shared" si="172"/>
        <v>16.666666666666664</v>
      </c>
      <c r="J425" s="4">
        <f t="shared" si="171"/>
        <v>100</v>
      </c>
      <c r="K425" s="14"/>
      <c r="L425" s="14"/>
      <c r="M425" s="14"/>
      <c r="N425" s="14"/>
      <c r="O425" s="14"/>
    </row>
    <row r="426" spans="2:15" ht="15" customHeight="1" x14ac:dyDescent="0.15">
      <c r="B426" s="257"/>
      <c r="C426" s="81" t="s">
        <v>190</v>
      </c>
      <c r="F426" s="20">
        <f>SUM(G$277:H$277)</f>
        <v>13</v>
      </c>
      <c r="G426" s="12">
        <f t="shared" si="172"/>
        <v>92.307692307692307</v>
      </c>
      <c r="H426" s="12">
        <f t="shared" si="172"/>
        <v>0</v>
      </c>
      <c r="I426" s="12">
        <f t="shared" si="172"/>
        <v>7.6923076923076925</v>
      </c>
      <c r="J426" s="4">
        <f t="shared" si="171"/>
        <v>100</v>
      </c>
      <c r="K426" s="14"/>
      <c r="L426" s="14"/>
      <c r="M426" s="14"/>
      <c r="N426" s="14"/>
      <c r="O426" s="14"/>
    </row>
    <row r="427" spans="2:15" ht="15" customHeight="1" x14ac:dyDescent="0.15">
      <c r="B427" s="257"/>
      <c r="C427" s="81" t="s">
        <v>57</v>
      </c>
      <c r="F427" s="20">
        <f>SUM(G$278:H$278)</f>
        <v>43</v>
      </c>
      <c r="G427" s="12">
        <f t="shared" si="172"/>
        <v>81.395348837209298</v>
      </c>
      <c r="H427" s="12">
        <f t="shared" si="172"/>
        <v>2.3255813953488373</v>
      </c>
      <c r="I427" s="12">
        <f t="shared" si="172"/>
        <v>16.279069767441861</v>
      </c>
      <c r="J427" s="4">
        <f t="shared" si="171"/>
        <v>100</v>
      </c>
      <c r="K427" s="14"/>
      <c r="L427" s="14"/>
      <c r="M427" s="14"/>
      <c r="N427" s="14"/>
      <c r="O427" s="14"/>
    </row>
    <row r="428" spans="2:15" ht="15" customHeight="1" x14ac:dyDescent="0.15">
      <c r="B428" s="257"/>
      <c r="C428" s="81" t="s">
        <v>366</v>
      </c>
      <c r="F428" s="20">
        <f>SUM(G$279:H$279)</f>
        <v>20</v>
      </c>
      <c r="G428" s="12">
        <f t="shared" si="172"/>
        <v>75</v>
      </c>
      <c r="H428" s="12">
        <f t="shared" si="172"/>
        <v>10</v>
      </c>
      <c r="I428" s="12">
        <f t="shared" si="172"/>
        <v>15</v>
      </c>
      <c r="J428" s="4">
        <f t="shared" si="171"/>
        <v>100</v>
      </c>
      <c r="K428" s="14"/>
      <c r="L428" s="14"/>
      <c r="M428" s="14"/>
      <c r="N428" s="14"/>
      <c r="O428" s="14"/>
    </row>
    <row r="429" spans="2:15" ht="15" customHeight="1" x14ac:dyDescent="0.15">
      <c r="B429" s="258"/>
      <c r="C429" s="81" t="s">
        <v>367</v>
      </c>
      <c r="F429" s="20">
        <f>SUM(G$280:H$280)</f>
        <v>11</v>
      </c>
      <c r="G429" s="12">
        <f t="shared" si="172"/>
        <v>90.909090909090907</v>
      </c>
      <c r="H429" s="12">
        <f t="shared" si="172"/>
        <v>0</v>
      </c>
      <c r="I429" s="12">
        <f t="shared" si="172"/>
        <v>9.0909090909090917</v>
      </c>
      <c r="J429" s="4">
        <f t="shared" si="171"/>
        <v>100</v>
      </c>
      <c r="K429" s="14"/>
      <c r="L429" s="14"/>
      <c r="M429" s="14"/>
      <c r="N429" s="14"/>
      <c r="O429" s="14"/>
    </row>
    <row r="430" spans="2:15" ht="15" customHeight="1" x14ac:dyDescent="0.15">
      <c r="B430" s="257"/>
      <c r="C430" s="81" t="s">
        <v>368</v>
      </c>
      <c r="F430" s="20">
        <f>SUM(G$281:H$281)</f>
        <v>4</v>
      </c>
      <c r="G430" s="12">
        <f t="shared" si="172"/>
        <v>100</v>
      </c>
      <c r="H430" s="12">
        <f t="shared" si="172"/>
        <v>0</v>
      </c>
      <c r="I430" s="12">
        <f t="shared" si="172"/>
        <v>0</v>
      </c>
      <c r="J430" s="4">
        <f t="shared" si="171"/>
        <v>100</v>
      </c>
      <c r="K430" s="14"/>
      <c r="L430" s="14"/>
      <c r="M430" s="14"/>
      <c r="N430" s="14"/>
      <c r="O430" s="14"/>
    </row>
    <row r="431" spans="2:15" ht="15" customHeight="1" x14ac:dyDescent="0.15">
      <c r="B431" s="257"/>
      <c r="C431" s="81" t="s">
        <v>191</v>
      </c>
      <c r="F431" s="20">
        <f>SUM(G$282:H$282)</f>
        <v>9</v>
      </c>
      <c r="G431" s="12">
        <f t="shared" si="172"/>
        <v>77.777777777777786</v>
      </c>
      <c r="H431" s="12">
        <f t="shared" si="172"/>
        <v>11.111111111111111</v>
      </c>
      <c r="I431" s="12">
        <f t="shared" si="172"/>
        <v>11.111111111111111</v>
      </c>
      <c r="J431" s="4">
        <f t="shared" si="171"/>
        <v>100.00000000000001</v>
      </c>
      <c r="K431" s="14"/>
      <c r="L431" s="14"/>
      <c r="M431" s="14"/>
      <c r="N431" s="14"/>
      <c r="O431" s="14"/>
    </row>
    <row r="432" spans="2:15" ht="15" customHeight="1" x14ac:dyDescent="0.15">
      <c r="B432" s="257"/>
      <c r="C432" s="81" t="s">
        <v>192</v>
      </c>
      <c r="F432" s="20">
        <f>SUM(G$283:H$283)</f>
        <v>3</v>
      </c>
      <c r="G432" s="12">
        <f t="shared" si="172"/>
        <v>33.333333333333329</v>
      </c>
      <c r="H432" s="12">
        <f t="shared" si="172"/>
        <v>66.666666666666657</v>
      </c>
      <c r="I432" s="12">
        <f t="shared" si="172"/>
        <v>0</v>
      </c>
      <c r="J432" s="4">
        <f t="shared" si="171"/>
        <v>99.999999999999986</v>
      </c>
      <c r="K432" s="14"/>
      <c r="L432" s="14"/>
      <c r="M432" s="14"/>
      <c r="N432" s="14"/>
      <c r="O432" s="14"/>
    </row>
    <row r="433" spans="2:15" ht="15" customHeight="1" x14ac:dyDescent="0.15">
      <c r="B433" s="257"/>
      <c r="C433" s="81" t="s">
        <v>193</v>
      </c>
      <c r="F433" s="20">
        <f>SUM(G$284:H$284)</f>
        <v>16</v>
      </c>
      <c r="G433" s="12">
        <f t="shared" si="172"/>
        <v>56.25</v>
      </c>
      <c r="H433" s="12">
        <f t="shared" si="172"/>
        <v>31.25</v>
      </c>
      <c r="I433" s="12">
        <f t="shared" si="172"/>
        <v>12.5</v>
      </c>
      <c r="J433" s="4">
        <f t="shared" si="171"/>
        <v>100</v>
      </c>
      <c r="K433" s="14"/>
      <c r="L433" s="14"/>
      <c r="M433" s="14"/>
      <c r="N433" s="14"/>
      <c r="O433" s="14"/>
    </row>
    <row r="434" spans="2:15" ht="15" customHeight="1" x14ac:dyDescent="0.15">
      <c r="B434" s="257"/>
      <c r="C434" s="81" t="s">
        <v>194</v>
      </c>
      <c r="F434" s="20">
        <f>SUM(G$285:H$285)</f>
        <v>3</v>
      </c>
      <c r="G434" s="12">
        <f t="shared" si="172"/>
        <v>0</v>
      </c>
      <c r="H434" s="12">
        <f t="shared" si="172"/>
        <v>100</v>
      </c>
      <c r="I434" s="12">
        <f t="shared" si="172"/>
        <v>0</v>
      </c>
      <c r="J434" s="4">
        <f t="shared" si="171"/>
        <v>100</v>
      </c>
      <c r="K434" s="14"/>
      <c r="L434" s="14"/>
      <c r="M434" s="14"/>
      <c r="N434" s="14"/>
      <c r="O434" s="14"/>
    </row>
    <row r="435" spans="2:15" ht="15" customHeight="1" x14ac:dyDescent="0.15">
      <c r="B435" s="259"/>
      <c r="C435" s="69" t="s">
        <v>195</v>
      </c>
      <c r="D435" s="36"/>
      <c r="E435" s="36"/>
      <c r="F435" s="21">
        <f>SUM(G$286:H$286)</f>
        <v>13</v>
      </c>
      <c r="G435" s="13">
        <f t="shared" si="172"/>
        <v>15.384615384615385</v>
      </c>
      <c r="H435" s="13">
        <f t="shared" si="172"/>
        <v>84.615384615384613</v>
      </c>
      <c r="I435" s="13">
        <f t="shared" si="172"/>
        <v>0</v>
      </c>
      <c r="J435" s="5">
        <f t="shared" si="171"/>
        <v>100</v>
      </c>
      <c r="K435" s="14"/>
      <c r="L435" s="14"/>
      <c r="M435" s="14"/>
      <c r="N435" s="14"/>
      <c r="O435" s="14"/>
    </row>
    <row r="436" spans="2:15" ht="15" customHeight="1" x14ac:dyDescent="0.15">
      <c r="B436" s="66"/>
      <c r="C436" s="57"/>
      <c r="D436" s="55"/>
      <c r="E436" s="55"/>
      <c r="F436" s="14"/>
      <c r="G436" s="14"/>
      <c r="H436" s="14"/>
      <c r="I436" s="14"/>
      <c r="J436" s="14"/>
      <c r="K436" s="14"/>
      <c r="L436" s="14"/>
      <c r="M436" s="14"/>
      <c r="N436" s="14"/>
      <c r="O436" s="14"/>
    </row>
    <row r="437" spans="2:15" ht="15" customHeight="1" x14ac:dyDescent="0.15">
      <c r="B437" s="59" t="s">
        <v>257</v>
      </c>
      <c r="C437" s="60"/>
      <c r="D437" s="28"/>
      <c r="E437" s="28"/>
      <c r="F437" s="300"/>
      <c r="G437" s="143" t="s">
        <v>647</v>
      </c>
      <c r="H437" s="142" t="s">
        <v>648</v>
      </c>
      <c r="I437" s="144" t="s">
        <v>373</v>
      </c>
      <c r="J437" s="145" t="s">
        <v>374</v>
      </c>
    </row>
    <row r="438" spans="2:15" ht="15" customHeight="1" x14ac:dyDescent="0.15">
      <c r="B438" s="256" t="s">
        <v>375</v>
      </c>
      <c r="C438" s="68" t="s">
        <v>181</v>
      </c>
      <c r="F438" s="301"/>
      <c r="G438" s="8">
        <v>666</v>
      </c>
      <c r="H438" s="8">
        <v>24</v>
      </c>
      <c r="I438" s="8">
        <v>67</v>
      </c>
      <c r="J438" s="17">
        <f t="shared" ref="J438:J461" si="173">SUM(G438:I438)</f>
        <v>757</v>
      </c>
    </row>
    <row r="439" spans="2:15" ht="15" customHeight="1" x14ac:dyDescent="0.15">
      <c r="B439" s="257"/>
      <c r="C439" s="81" t="s">
        <v>56</v>
      </c>
      <c r="F439" s="301"/>
      <c r="G439" s="9">
        <v>870</v>
      </c>
      <c r="H439" s="9">
        <v>31</v>
      </c>
      <c r="I439" s="9">
        <v>102</v>
      </c>
      <c r="J439" s="18">
        <f t="shared" si="173"/>
        <v>1003</v>
      </c>
    </row>
    <row r="440" spans="2:15" ht="15" customHeight="1" x14ac:dyDescent="0.15">
      <c r="B440" s="257"/>
      <c r="C440" s="81" t="s">
        <v>190</v>
      </c>
      <c r="F440" s="301"/>
      <c r="G440" s="9">
        <v>236</v>
      </c>
      <c r="H440" s="9">
        <v>18</v>
      </c>
      <c r="I440" s="9">
        <v>28</v>
      </c>
      <c r="J440" s="18">
        <f t="shared" si="173"/>
        <v>282</v>
      </c>
    </row>
    <row r="441" spans="2:15" ht="15" customHeight="1" x14ac:dyDescent="0.15">
      <c r="B441" s="257"/>
      <c r="C441" s="81" t="s">
        <v>57</v>
      </c>
      <c r="F441" s="301"/>
      <c r="G441" s="9">
        <v>818</v>
      </c>
      <c r="H441" s="9">
        <v>22</v>
      </c>
      <c r="I441" s="9">
        <v>89</v>
      </c>
      <c r="J441" s="18">
        <f t="shared" si="173"/>
        <v>929</v>
      </c>
    </row>
    <row r="442" spans="2:15" ht="15" customHeight="1" x14ac:dyDescent="0.15">
      <c r="B442" s="257"/>
      <c r="C442" s="81" t="s">
        <v>366</v>
      </c>
      <c r="F442" s="301"/>
      <c r="G442" s="9">
        <v>124</v>
      </c>
      <c r="H442" s="9">
        <v>5</v>
      </c>
      <c r="I442" s="9">
        <v>15</v>
      </c>
      <c r="J442" s="18">
        <f t="shared" si="173"/>
        <v>144</v>
      </c>
    </row>
    <row r="443" spans="2:15" ht="15" customHeight="1" x14ac:dyDescent="0.15">
      <c r="B443" s="258"/>
      <c r="C443" s="81" t="s">
        <v>367</v>
      </c>
      <c r="F443" s="301"/>
      <c r="G443" s="9">
        <v>192</v>
      </c>
      <c r="H443" s="9">
        <v>3</v>
      </c>
      <c r="I443" s="9">
        <v>23</v>
      </c>
      <c r="J443" s="18">
        <f t="shared" si="173"/>
        <v>218</v>
      </c>
    </row>
    <row r="444" spans="2:15" ht="15" customHeight="1" x14ac:dyDescent="0.15">
      <c r="B444" s="257"/>
      <c r="C444" s="81" t="s">
        <v>368</v>
      </c>
      <c r="F444" s="301"/>
      <c r="G444" s="9">
        <v>132</v>
      </c>
      <c r="H444" s="9">
        <v>5</v>
      </c>
      <c r="I444" s="9">
        <v>17</v>
      </c>
      <c r="J444" s="18">
        <f t="shared" si="173"/>
        <v>154</v>
      </c>
    </row>
    <row r="445" spans="2:15" ht="15" customHeight="1" x14ac:dyDescent="0.15">
      <c r="B445" s="257"/>
      <c r="C445" s="81" t="s">
        <v>191</v>
      </c>
      <c r="F445" s="301"/>
      <c r="G445" s="9">
        <v>64</v>
      </c>
      <c r="H445" s="9">
        <v>17</v>
      </c>
      <c r="I445" s="9">
        <v>11</v>
      </c>
      <c r="J445" s="18">
        <f t="shared" si="173"/>
        <v>92</v>
      </c>
    </row>
    <row r="446" spans="2:15" ht="15" customHeight="1" x14ac:dyDescent="0.15">
      <c r="B446" s="257"/>
      <c r="C446" s="81" t="s">
        <v>192</v>
      </c>
      <c r="F446" s="301"/>
      <c r="G446" s="9">
        <v>33</v>
      </c>
      <c r="H446" s="9">
        <v>2</v>
      </c>
      <c r="I446" s="9">
        <v>5</v>
      </c>
      <c r="J446" s="18">
        <f t="shared" si="173"/>
        <v>40</v>
      </c>
      <c r="K446" s="14"/>
      <c r="L446" s="14"/>
      <c r="M446" s="14"/>
      <c r="N446" s="14"/>
      <c r="O446" s="14"/>
    </row>
    <row r="447" spans="2:15" ht="15" customHeight="1" x14ac:dyDescent="0.15">
      <c r="B447" s="257"/>
      <c r="C447" s="81" t="s">
        <v>193</v>
      </c>
      <c r="F447" s="301"/>
      <c r="G447" s="9">
        <v>83</v>
      </c>
      <c r="H447" s="9">
        <v>52</v>
      </c>
      <c r="I447" s="9">
        <v>10</v>
      </c>
      <c r="J447" s="18">
        <f t="shared" si="173"/>
        <v>145</v>
      </c>
      <c r="K447" s="14"/>
      <c r="L447" s="14"/>
      <c r="M447" s="14"/>
      <c r="N447" s="14"/>
      <c r="O447" s="14"/>
    </row>
    <row r="448" spans="2:15" ht="15" customHeight="1" x14ac:dyDescent="0.15">
      <c r="B448" s="257"/>
      <c r="C448" s="81" t="s">
        <v>194</v>
      </c>
      <c r="F448" s="301"/>
      <c r="G448" s="9">
        <v>15</v>
      </c>
      <c r="H448" s="9">
        <v>23</v>
      </c>
      <c r="I448" s="9">
        <v>2</v>
      </c>
      <c r="J448" s="18">
        <f t="shared" si="173"/>
        <v>40</v>
      </c>
      <c r="K448" s="14"/>
      <c r="L448" s="14"/>
      <c r="M448" s="14"/>
      <c r="N448" s="14"/>
      <c r="O448" s="14"/>
    </row>
    <row r="449" spans="1:15" ht="15" customHeight="1" x14ac:dyDescent="0.15">
      <c r="B449" s="259"/>
      <c r="C449" s="69" t="s">
        <v>195</v>
      </c>
      <c r="D449" s="36"/>
      <c r="E449" s="36"/>
      <c r="F449" s="149"/>
      <c r="G449" s="10">
        <v>27</v>
      </c>
      <c r="H449" s="10">
        <v>85</v>
      </c>
      <c r="I449" s="10">
        <v>6</v>
      </c>
      <c r="J449" s="19">
        <f t="shared" si="173"/>
        <v>118</v>
      </c>
      <c r="K449" s="14"/>
      <c r="L449" s="14"/>
      <c r="M449" s="14"/>
      <c r="N449" s="14"/>
      <c r="O449" s="14"/>
    </row>
    <row r="450" spans="1:15" ht="15" customHeight="1" x14ac:dyDescent="0.15">
      <c r="B450" s="256" t="s">
        <v>375</v>
      </c>
      <c r="C450" s="68" t="s">
        <v>181</v>
      </c>
      <c r="F450" s="20">
        <f>SUM(G$302:H$302)</f>
        <v>757</v>
      </c>
      <c r="G450" s="11">
        <f t="shared" ref="G450:I461" si="174">IF($F450=0,0,G438/$F450*100)</f>
        <v>87.978863936591807</v>
      </c>
      <c r="H450" s="11">
        <f t="shared" si="174"/>
        <v>3.1704095112285335</v>
      </c>
      <c r="I450" s="11">
        <f t="shared" si="174"/>
        <v>8.8507265521796565</v>
      </c>
      <c r="J450" s="3">
        <f t="shared" si="173"/>
        <v>99.999999999999986</v>
      </c>
      <c r="K450" s="14"/>
      <c r="L450" s="14"/>
      <c r="M450" s="14"/>
      <c r="N450" s="14"/>
      <c r="O450" s="14"/>
    </row>
    <row r="451" spans="1:15" ht="15" customHeight="1" x14ac:dyDescent="0.15">
      <c r="B451" s="257"/>
      <c r="C451" s="81" t="s">
        <v>56</v>
      </c>
      <c r="F451" s="20">
        <f>SUM(G$303:H$303)</f>
        <v>1003</v>
      </c>
      <c r="G451" s="12">
        <f t="shared" si="174"/>
        <v>86.739780658025921</v>
      </c>
      <c r="H451" s="12">
        <f t="shared" si="174"/>
        <v>3.0907278165503489</v>
      </c>
      <c r="I451" s="12">
        <f t="shared" si="174"/>
        <v>10.16949152542373</v>
      </c>
      <c r="J451" s="4">
        <f t="shared" si="173"/>
        <v>100</v>
      </c>
      <c r="K451" s="14"/>
      <c r="L451" s="14"/>
      <c r="M451" s="14"/>
      <c r="N451" s="14"/>
      <c r="O451" s="14"/>
    </row>
    <row r="452" spans="1:15" ht="15" customHeight="1" x14ac:dyDescent="0.15">
      <c r="B452" s="257"/>
      <c r="C452" s="81" t="s">
        <v>190</v>
      </c>
      <c r="F452" s="20">
        <f>SUM(G$304:H$304)</f>
        <v>282</v>
      </c>
      <c r="G452" s="12">
        <f t="shared" si="174"/>
        <v>83.687943262411352</v>
      </c>
      <c r="H452" s="12">
        <f t="shared" si="174"/>
        <v>6.3829787234042552</v>
      </c>
      <c r="I452" s="12">
        <f t="shared" si="174"/>
        <v>9.9290780141843982</v>
      </c>
      <c r="J452" s="4">
        <f t="shared" si="173"/>
        <v>100</v>
      </c>
      <c r="K452" s="14"/>
      <c r="L452" s="14"/>
      <c r="M452" s="14"/>
      <c r="N452" s="14"/>
      <c r="O452" s="14"/>
    </row>
    <row r="453" spans="1:15" ht="15" customHeight="1" x14ac:dyDescent="0.15">
      <c r="B453" s="257"/>
      <c r="C453" s="81" t="s">
        <v>57</v>
      </c>
      <c r="F453" s="20">
        <f>SUM(G$305:H$305)</f>
        <v>929</v>
      </c>
      <c r="G453" s="12">
        <f t="shared" si="174"/>
        <v>88.051668460710445</v>
      </c>
      <c r="H453" s="12">
        <f t="shared" si="174"/>
        <v>2.3681377825618943</v>
      </c>
      <c r="I453" s="12">
        <f t="shared" si="174"/>
        <v>9.5801937567276649</v>
      </c>
      <c r="J453" s="4">
        <f t="shared" si="173"/>
        <v>100</v>
      </c>
      <c r="K453" s="14"/>
      <c r="L453" s="14"/>
      <c r="M453" s="14"/>
      <c r="N453" s="14"/>
      <c r="O453" s="14"/>
    </row>
    <row r="454" spans="1:15" ht="15" customHeight="1" x14ac:dyDescent="0.15">
      <c r="B454" s="257"/>
      <c r="C454" s="81" t="s">
        <v>366</v>
      </c>
      <c r="F454" s="20">
        <f>SUM(G$306:H$306)</f>
        <v>144</v>
      </c>
      <c r="G454" s="12">
        <f t="shared" si="174"/>
        <v>86.111111111111114</v>
      </c>
      <c r="H454" s="12">
        <f t="shared" si="174"/>
        <v>3.4722222222222223</v>
      </c>
      <c r="I454" s="12">
        <f t="shared" si="174"/>
        <v>10.416666666666668</v>
      </c>
      <c r="J454" s="4">
        <f t="shared" si="173"/>
        <v>100.00000000000001</v>
      </c>
      <c r="K454" s="14"/>
      <c r="L454" s="14"/>
      <c r="M454" s="14"/>
      <c r="N454" s="14"/>
      <c r="O454" s="14"/>
    </row>
    <row r="455" spans="1:15" ht="15" customHeight="1" x14ac:dyDescent="0.15">
      <c r="B455" s="258"/>
      <c r="C455" s="81" t="s">
        <v>367</v>
      </c>
      <c r="F455" s="20">
        <f>SUM(G$307:H$307)</f>
        <v>218</v>
      </c>
      <c r="G455" s="12">
        <f t="shared" si="174"/>
        <v>88.073394495412856</v>
      </c>
      <c r="H455" s="12">
        <f t="shared" si="174"/>
        <v>1.3761467889908259</v>
      </c>
      <c r="I455" s="12">
        <f t="shared" si="174"/>
        <v>10.550458715596331</v>
      </c>
      <c r="J455" s="4">
        <f t="shared" si="173"/>
        <v>100.00000000000001</v>
      </c>
      <c r="K455" s="14"/>
      <c r="L455" s="14"/>
      <c r="M455" s="14"/>
      <c r="N455" s="14"/>
      <c r="O455" s="14"/>
    </row>
    <row r="456" spans="1:15" ht="15" customHeight="1" x14ac:dyDescent="0.15">
      <c r="B456" s="257"/>
      <c r="C456" s="81" t="s">
        <v>368</v>
      </c>
      <c r="F456" s="20">
        <f>SUM(G$308:H$308)</f>
        <v>154</v>
      </c>
      <c r="G456" s="12">
        <f t="shared" si="174"/>
        <v>85.714285714285708</v>
      </c>
      <c r="H456" s="12">
        <f t="shared" si="174"/>
        <v>3.2467532467532463</v>
      </c>
      <c r="I456" s="12">
        <f t="shared" si="174"/>
        <v>11.038961038961039</v>
      </c>
      <c r="J456" s="4">
        <f t="shared" si="173"/>
        <v>99.999999999999986</v>
      </c>
      <c r="K456" s="14"/>
      <c r="L456" s="14"/>
      <c r="M456" s="14"/>
      <c r="N456" s="14"/>
      <c r="O456" s="14"/>
    </row>
    <row r="457" spans="1:15" ht="15" customHeight="1" x14ac:dyDescent="0.15">
      <c r="B457" s="257"/>
      <c r="C457" s="81" t="s">
        <v>191</v>
      </c>
      <c r="F457" s="20">
        <f>SUM(G$309:H$309)</f>
        <v>92</v>
      </c>
      <c r="G457" s="12">
        <f t="shared" si="174"/>
        <v>69.565217391304344</v>
      </c>
      <c r="H457" s="12">
        <f t="shared" si="174"/>
        <v>18.478260869565215</v>
      </c>
      <c r="I457" s="12">
        <f t="shared" si="174"/>
        <v>11.956521739130435</v>
      </c>
      <c r="J457" s="4">
        <f t="shared" si="173"/>
        <v>100</v>
      </c>
      <c r="K457" s="14"/>
      <c r="L457" s="14"/>
      <c r="M457" s="14"/>
      <c r="N457" s="14"/>
      <c r="O457" s="14"/>
    </row>
    <row r="458" spans="1:15" ht="15" customHeight="1" x14ac:dyDescent="0.15">
      <c r="B458" s="257"/>
      <c r="C458" s="81" t="s">
        <v>192</v>
      </c>
      <c r="F458" s="20">
        <f>SUM(G$310:H$310)</f>
        <v>40</v>
      </c>
      <c r="G458" s="12">
        <f t="shared" si="174"/>
        <v>82.5</v>
      </c>
      <c r="H458" s="12">
        <f t="shared" si="174"/>
        <v>5</v>
      </c>
      <c r="I458" s="12">
        <f t="shared" si="174"/>
        <v>12.5</v>
      </c>
      <c r="J458" s="4">
        <f t="shared" si="173"/>
        <v>100</v>
      </c>
      <c r="K458" s="14"/>
      <c r="L458" s="14"/>
      <c r="M458" s="14"/>
      <c r="N458" s="14"/>
      <c r="O458" s="14"/>
    </row>
    <row r="459" spans="1:15" ht="15" customHeight="1" x14ac:dyDescent="0.15">
      <c r="B459" s="257"/>
      <c r="C459" s="81" t="s">
        <v>193</v>
      </c>
      <c r="F459" s="20">
        <f>SUM(G$311:H$311)</f>
        <v>145</v>
      </c>
      <c r="G459" s="12">
        <f t="shared" si="174"/>
        <v>57.241379310344833</v>
      </c>
      <c r="H459" s="12">
        <f t="shared" si="174"/>
        <v>35.862068965517238</v>
      </c>
      <c r="I459" s="12">
        <f t="shared" si="174"/>
        <v>6.8965517241379306</v>
      </c>
      <c r="J459" s="4">
        <f t="shared" si="173"/>
        <v>100</v>
      </c>
      <c r="K459" s="14"/>
      <c r="L459" s="14"/>
      <c r="M459" s="14"/>
      <c r="N459" s="14"/>
      <c r="O459" s="14"/>
    </row>
    <row r="460" spans="1:15" ht="15" customHeight="1" x14ac:dyDescent="0.15">
      <c r="B460" s="257"/>
      <c r="C460" s="81" t="s">
        <v>194</v>
      </c>
      <c r="F460" s="20">
        <f>SUM(G$312:H$312)</f>
        <v>40</v>
      </c>
      <c r="G460" s="12">
        <f t="shared" si="174"/>
        <v>37.5</v>
      </c>
      <c r="H460" s="12">
        <f t="shared" si="174"/>
        <v>57.499999999999993</v>
      </c>
      <c r="I460" s="12">
        <f t="shared" si="174"/>
        <v>5</v>
      </c>
      <c r="J460" s="4">
        <f t="shared" si="173"/>
        <v>100</v>
      </c>
      <c r="K460" s="14"/>
      <c r="L460" s="14"/>
      <c r="M460" s="14"/>
      <c r="N460" s="14"/>
      <c r="O460" s="14"/>
    </row>
    <row r="461" spans="1:15" ht="15" customHeight="1" x14ac:dyDescent="0.15">
      <c r="B461" s="259"/>
      <c r="C461" s="69" t="s">
        <v>195</v>
      </c>
      <c r="D461" s="36"/>
      <c r="E461" s="36"/>
      <c r="F461" s="21">
        <f>SUM(G$313:H$313)</f>
        <v>118</v>
      </c>
      <c r="G461" s="13">
        <f t="shared" si="174"/>
        <v>22.881355932203391</v>
      </c>
      <c r="H461" s="13">
        <f t="shared" si="174"/>
        <v>72.033898305084747</v>
      </c>
      <c r="I461" s="13">
        <f t="shared" si="174"/>
        <v>5.0847457627118651</v>
      </c>
      <c r="J461" s="5">
        <f t="shared" si="173"/>
        <v>100</v>
      </c>
      <c r="K461" s="14"/>
      <c r="L461" s="14"/>
      <c r="M461" s="14"/>
      <c r="N461" s="14"/>
      <c r="O461" s="14"/>
    </row>
    <row r="462" spans="1:15" ht="15" customHeight="1" x14ac:dyDescent="0.15">
      <c r="B462" s="66"/>
      <c r="C462" s="57"/>
      <c r="D462" s="55"/>
      <c r="E462" s="55"/>
      <c r="F462" s="14"/>
      <c r="G462" s="14"/>
      <c r="H462" s="14"/>
      <c r="I462" s="14"/>
      <c r="J462" s="14"/>
      <c r="K462" s="14"/>
      <c r="L462" s="14"/>
      <c r="M462" s="14"/>
      <c r="N462" s="14"/>
      <c r="O462" s="14"/>
    </row>
    <row r="463" spans="1:15" ht="15" customHeight="1" x14ac:dyDescent="0.15">
      <c r="A463" s="77" t="s">
        <v>495</v>
      </c>
      <c r="B463" s="66"/>
      <c r="C463" s="57"/>
      <c r="D463" s="55"/>
      <c r="E463" s="55"/>
      <c r="F463" s="14"/>
      <c r="G463" s="14"/>
      <c r="H463" s="14"/>
      <c r="I463" s="14"/>
      <c r="J463" s="14"/>
      <c r="K463" s="14"/>
      <c r="L463" s="14"/>
      <c r="M463" s="14"/>
      <c r="N463" s="14"/>
      <c r="O463" s="14"/>
    </row>
    <row r="464" spans="1:15" ht="15" customHeight="1" x14ac:dyDescent="0.15">
      <c r="A464" s="1" t="s">
        <v>497</v>
      </c>
      <c r="B464" s="66"/>
      <c r="C464" s="46"/>
      <c r="D464" s="96"/>
      <c r="E464" s="96"/>
      <c r="F464" s="96"/>
      <c r="G464" s="97"/>
      <c r="H464" s="96"/>
    </row>
    <row r="465" spans="2:15" ht="15" customHeight="1" x14ac:dyDescent="0.15">
      <c r="B465" s="59" t="s">
        <v>374</v>
      </c>
      <c r="C465" s="60"/>
      <c r="D465" s="28"/>
      <c r="E465" s="28"/>
      <c r="F465" s="300"/>
      <c r="G465" s="143" t="s">
        <v>376</v>
      </c>
      <c r="H465" s="142" t="s">
        <v>377</v>
      </c>
      <c r="I465" s="86" t="s">
        <v>373</v>
      </c>
      <c r="J465" s="85" t="s">
        <v>374</v>
      </c>
    </row>
    <row r="466" spans="2:15" ht="15" customHeight="1" x14ac:dyDescent="0.15">
      <c r="B466" s="256" t="s">
        <v>375</v>
      </c>
      <c r="C466" s="68" t="s">
        <v>181</v>
      </c>
      <c r="F466" s="301"/>
      <c r="G466" s="8">
        <v>1374</v>
      </c>
      <c r="H466" s="8">
        <v>183</v>
      </c>
      <c r="I466" s="8">
        <v>232</v>
      </c>
      <c r="J466" s="17">
        <f t="shared" ref="J466:J489" si="175">SUM(G466:I466)</f>
        <v>1789</v>
      </c>
    </row>
    <row r="467" spans="2:15" ht="15" customHeight="1" x14ac:dyDescent="0.15">
      <c r="B467" s="257"/>
      <c r="C467" s="81" t="s">
        <v>56</v>
      </c>
      <c r="F467" s="301"/>
      <c r="G467" s="9">
        <v>1235</v>
      </c>
      <c r="H467" s="9">
        <v>776</v>
      </c>
      <c r="I467" s="9">
        <v>345</v>
      </c>
      <c r="J467" s="18">
        <f t="shared" si="175"/>
        <v>2356</v>
      </c>
    </row>
    <row r="468" spans="2:15" ht="15" customHeight="1" x14ac:dyDescent="0.15">
      <c r="B468" s="257"/>
      <c r="C468" s="81" t="s">
        <v>190</v>
      </c>
      <c r="F468" s="301"/>
      <c r="G468" s="9">
        <v>449</v>
      </c>
      <c r="H468" s="9">
        <v>104</v>
      </c>
      <c r="I468" s="9">
        <v>80</v>
      </c>
      <c r="J468" s="18">
        <f t="shared" si="175"/>
        <v>633</v>
      </c>
    </row>
    <row r="469" spans="2:15" ht="15" customHeight="1" x14ac:dyDescent="0.15">
      <c r="B469" s="257"/>
      <c r="C469" s="81" t="s">
        <v>57</v>
      </c>
      <c r="F469" s="301"/>
      <c r="G469" s="9">
        <v>1847</v>
      </c>
      <c r="H469" s="9">
        <v>240</v>
      </c>
      <c r="I469" s="9">
        <v>336</v>
      </c>
      <c r="J469" s="18">
        <f t="shared" si="175"/>
        <v>2423</v>
      </c>
    </row>
    <row r="470" spans="2:15" ht="15" customHeight="1" x14ac:dyDescent="0.15">
      <c r="B470" s="257"/>
      <c r="C470" s="81" t="s">
        <v>366</v>
      </c>
      <c r="F470" s="301"/>
      <c r="G470" s="9">
        <v>322</v>
      </c>
      <c r="H470" s="9">
        <v>54</v>
      </c>
      <c r="I470" s="9">
        <v>65</v>
      </c>
      <c r="J470" s="18">
        <f t="shared" si="175"/>
        <v>441</v>
      </c>
    </row>
    <row r="471" spans="2:15" ht="15" customHeight="1" x14ac:dyDescent="0.15">
      <c r="B471" s="258"/>
      <c r="C471" s="81" t="s">
        <v>367</v>
      </c>
      <c r="F471" s="301"/>
      <c r="G471" s="9">
        <v>348</v>
      </c>
      <c r="H471" s="9">
        <v>50</v>
      </c>
      <c r="I471" s="9">
        <v>51</v>
      </c>
      <c r="J471" s="18">
        <f t="shared" si="175"/>
        <v>449</v>
      </c>
    </row>
    <row r="472" spans="2:15" ht="15" customHeight="1" x14ac:dyDescent="0.15">
      <c r="B472" s="257"/>
      <c r="C472" s="81" t="s">
        <v>368</v>
      </c>
      <c r="F472" s="301"/>
      <c r="G472" s="9">
        <v>137</v>
      </c>
      <c r="H472" s="9">
        <v>46</v>
      </c>
      <c r="I472" s="9">
        <v>34</v>
      </c>
      <c r="J472" s="18">
        <f t="shared" si="175"/>
        <v>217</v>
      </c>
    </row>
    <row r="473" spans="2:15" ht="15" customHeight="1" x14ac:dyDescent="0.15">
      <c r="B473" s="257"/>
      <c r="C473" s="81" t="s">
        <v>191</v>
      </c>
      <c r="F473" s="301"/>
      <c r="G473" s="9">
        <v>188</v>
      </c>
      <c r="H473" s="9">
        <v>11</v>
      </c>
      <c r="I473" s="9">
        <v>46</v>
      </c>
      <c r="J473" s="18">
        <f t="shared" si="175"/>
        <v>245</v>
      </c>
    </row>
    <row r="474" spans="2:15" ht="15" customHeight="1" x14ac:dyDescent="0.15">
      <c r="B474" s="257"/>
      <c r="C474" s="81" t="s">
        <v>192</v>
      </c>
      <c r="F474" s="301"/>
      <c r="G474" s="9">
        <v>90</v>
      </c>
      <c r="H474" s="9">
        <v>3</v>
      </c>
      <c r="I474" s="9">
        <v>9</v>
      </c>
      <c r="J474" s="18">
        <f t="shared" si="175"/>
        <v>102</v>
      </c>
      <c r="K474" s="14"/>
      <c r="L474" s="14"/>
      <c r="M474" s="14"/>
      <c r="N474" s="14"/>
      <c r="O474" s="14"/>
    </row>
    <row r="475" spans="2:15" ht="15" customHeight="1" x14ac:dyDescent="0.15">
      <c r="B475" s="257"/>
      <c r="C475" s="81" t="s">
        <v>193</v>
      </c>
      <c r="F475" s="301"/>
      <c r="G475" s="9">
        <v>280</v>
      </c>
      <c r="H475" s="9">
        <v>29</v>
      </c>
      <c r="I475" s="9">
        <v>42</v>
      </c>
      <c r="J475" s="18">
        <f t="shared" si="175"/>
        <v>351</v>
      </c>
      <c r="K475" s="14"/>
      <c r="L475" s="14"/>
      <c r="M475" s="14"/>
      <c r="N475" s="14"/>
      <c r="O475" s="14"/>
    </row>
    <row r="476" spans="2:15" ht="15" customHeight="1" x14ac:dyDescent="0.15">
      <c r="B476" s="257"/>
      <c r="C476" s="81" t="s">
        <v>194</v>
      </c>
      <c r="F476" s="301"/>
      <c r="G476" s="9">
        <v>84</v>
      </c>
      <c r="H476" s="9">
        <v>8</v>
      </c>
      <c r="I476" s="9">
        <v>15</v>
      </c>
      <c r="J476" s="18">
        <f t="shared" si="175"/>
        <v>107</v>
      </c>
      <c r="K476" s="14"/>
      <c r="L476" s="14"/>
      <c r="M476" s="14"/>
      <c r="N476" s="14"/>
      <c r="O476" s="14"/>
    </row>
    <row r="477" spans="2:15" ht="15" customHeight="1" x14ac:dyDescent="0.15">
      <c r="B477" s="259"/>
      <c r="C477" s="69" t="s">
        <v>195</v>
      </c>
      <c r="D477" s="36"/>
      <c r="E477" s="36"/>
      <c r="F477" s="149"/>
      <c r="G477" s="10">
        <v>229</v>
      </c>
      <c r="H477" s="10">
        <v>10</v>
      </c>
      <c r="I477" s="10">
        <v>41</v>
      </c>
      <c r="J477" s="19">
        <f t="shared" si="175"/>
        <v>280</v>
      </c>
      <c r="K477" s="14"/>
      <c r="L477" s="14"/>
      <c r="M477" s="14"/>
      <c r="N477" s="14"/>
      <c r="O477" s="14"/>
    </row>
    <row r="478" spans="2:15" ht="15" customHeight="1" x14ac:dyDescent="0.15">
      <c r="B478" s="256" t="s">
        <v>375</v>
      </c>
      <c r="C478" s="68" t="s">
        <v>181</v>
      </c>
      <c r="F478" s="20">
        <f>SUM(G$196:H$196)</f>
        <v>1789</v>
      </c>
      <c r="G478" s="11">
        <f t="shared" ref="G478:I489" si="176">IF($F478=0,0,G466/$F478*100)</f>
        <v>76.802683063163784</v>
      </c>
      <c r="H478" s="11">
        <f t="shared" si="176"/>
        <v>10.229178311906093</v>
      </c>
      <c r="I478" s="11">
        <f t="shared" si="176"/>
        <v>12.968138624930129</v>
      </c>
      <c r="J478" s="3">
        <f t="shared" si="175"/>
        <v>100.00000000000001</v>
      </c>
      <c r="K478" s="14"/>
      <c r="L478" s="14"/>
      <c r="M478" s="14"/>
      <c r="N478" s="14"/>
      <c r="O478" s="14"/>
    </row>
    <row r="479" spans="2:15" ht="15" customHeight="1" x14ac:dyDescent="0.15">
      <c r="B479" s="257"/>
      <c r="C479" s="81" t="s">
        <v>56</v>
      </c>
      <c r="F479" s="20">
        <f>SUM(G$197:H$197)</f>
        <v>2356</v>
      </c>
      <c r="G479" s="12">
        <f t="shared" si="176"/>
        <v>52.419354838709673</v>
      </c>
      <c r="H479" s="12">
        <f t="shared" si="176"/>
        <v>32.937181663837009</v>
      </c>
      <c r="I479" s="12">
        <f t="shared" si="176"/>
        <v>14.643463497453309</v>
      </c>
      <c r="J479" s="4">
        <f t="shared" si="175"/>
        <v>99.999999999999986</v>
      </c>
      <c r="K479" s="14"/>
      <c r="L479" s="14"/>
      <c r="M479" s="14"/>
      <c r="N479" s="14"/>
      <c r="O479" s="14"/>
    </row>
    <row r="480" spans="2:15" ht="15" customHeight="1" x14ac:dyDescent="0.15">
      <c r="B480" s="257"/>
      <c r="C480" s="81" t="s">
        <v>190</v>
      </c>
      <c r="F480" s="20">
        <f>SUM(G$198:H$198)</f>
        <v>633</v>
      </c>
      <c r="G480" s="12">
        <f t="shared" si="176"/>
        <v>70.932069510268562</v>
      </c>
      <c r="H480" s="12">
        <f t="shared" si="176"/>
        <v>16.429699842022117</v>
      </c>
      <c r="I480" s="12">
        <f t="shared" si="176"/>
        <v>12.638230647709319</v>
      </c>
      <c r="J480" s="4">
        <f t="shared" si="175"/>
        <v>100</v>
      </c>
      <c r="K480" s="14"/>
      <c r="L480" s="14"/>
      <c r="M480" s="14"/>
      <c r="N480" s="14"/>
      <c r="O480" s="14"/>
    </row>
    <row r="481" spans="2:15" ht="15" customHeight="1" x14ac:dyDescent="0.15">
      <c r="B481" s="257"/>
      <c r="C481" s="81" t="s">
        <v>57</v>
      </c>
      <c r="F481" s="20">
        <f>SUM(G$199:H$199)</f>
        <v>2423</v>
      </c>
      <c r="G481" s="12">
        <f t="shared" si="176"/>
        <v>76.227816756087492</v>
      </c>
      <c r="H481" s="12">
        <f t="shared" si="176"/>
        <v>9.9050763516302105</v>
      </c>
      <c r="I481" s="12">
        <f t="shared" si="176"/>
        <v>13.867106892282294</v>
      </c>
      <c r="J481" s="4">
        <f t="shared" si="175"/>
        <v>100</v>
      </c>
      <c r="K481" s="14"/>
      <c r="L481" s="14"/>
      <c r="M481" s="14"/>
      <c r="N481" s="14"/>
      <c r="O481" s="14"/>
    </row>
    <row r="482" spans="2:15" ht="15" customHeight="1" x14ac:dyDescent="0.15">
      <c r="B482" s="257"/>
      <c r="C482" s="81" t="s">
        <v>366</v>
      </c>
      <c r="F482" s="20">
        <f>SUM(G$200:H$200)</f>
        <v>441</v>
      </c>
      <c r="G482" s="12">
        <f t="shared" si="176"/>
        <v>73.015873015873012</v>
      </c>
      <c r="H482" s="12">
        <f t="shared" si="176"/>
        <v>12.244897959183673</v>
      </c>
      <c r="I482" s="12">
        <f t="shared" si="176"/>
        <v>14.73922902494331</v>
      </c>
      <c r="J482" s="4">
        <f t="shared" si="175"/>
        <v>100</v>
      </c>
      <c r="K482" s="14"/>
      <c r="L482" s="14"/>
      <c r="M482" s="14"/>
      <c r="N482" s="14"/>
      <c r="O482" s="14"/>
    </row>
    <row r="483" spans="2:15" ht="15" customHeight="1" x14ac:dyDescent="0.15">
      <c r="B483" s="258"/>
      <c r="C483" s="81" t="s">
        <v>367</v>
      </c>
      <c r="F483" s="20">
        <f>SUM(G$201:H$201)</f>
        <v>449</v>
      </c>
      <c r="G483" s="12">
        <f t="shared" si="176"/>
        <v>77.505567928730514</v>
      </c>
      <c r="H483" s="12">
        <f t="shared" si="176"/>
        <v>11.1358574610245</v>
      </c>
      <c r="I483" s="12">
        <f t="shared" si="176"/>
        <v>11.358574610244988</v>
      </c>
      <c r="J483" s="4">
        <f t="shared" si="175"/>
        <v>100</v>
      </c>
      <c r="K483" s="14"/>
      <c r="L483" s="14"/>
      <c r="M483" s="14"/>
      <c r="N483" s="14"/>
      <c r="O483" s="14"/>
    </row>
    <row r="484" spans="2:15" ht="15" customHeight="1" x14ac:dyDescent="0.15">
      <c r="B484" s="257"/>
      <c r="C484" s="81" t="s">
        <v>368</v>
      </c>
      <c r="F484" s="20">
        <f>SUM(G$202:H$202)</f>
        <v>217</v>
      </c>
      <c r="G484" s="12">
        <f t="shared" si="176"/>
        <v>63.133640552995395</v>
      </c>
      <c r="H484" s="12">
        <f t="shared" si="176"/>
        <v>21.198156682027651</v>
      </c>
      <c r="I484" s="12">
        <f t="shared" si="176"/>
        <v>15.668202764976957</v>
      </c>
      <c r="J484" s="4">
        <f t="shared" si="175"/>
        <v>100</v>
      </c>
      <c r="K484" s="14"/>
      <c r="L484" s="14"/>
      <c r="M484" s="14"/>
      <c r="N484" s="14"/>
      <c r="O484" s="14"/>
    </row>
    <row r="485" spans="2:15" ht="15" customHeight="1" x14ac:dyDescent="0.15">
      <c r="B485" s="257"/>
      <c r="C485" s="81" t="s">
        <v>191</v>
      </c>
      <c r="F485" s="20">
        <f>SUM(G$203:H$203)</f>
        <v>245</v>
      </c>
      <c r="G485" s="12">
        <f t="shared" si="176"/>
        <v>76.734693877551024</v>
      </c>
      <c r="H485" s="12">
        <f t="shared" si="176"/>
        <v>4.4897959183673466</v>
      </c>
      <c r="I485" s="12">
        <f t="shared" si="176"/>
        <v>18.775510204081634</v>
      </c>
      <c r="J485" s="4">
        <f t="shared" si="175"/>
        <v>100</v>
      </c>
      <c r="K485" s="14"/>
      <c r="L485" s="14"/>
      <c r="M485" s="14"/>
      <c r="N485" s="14"/>
      <c r="O485" s="14"/>
    </row>
    <row r="486" spans="2:15" ht="15" customHeight="1" x14ac:dyDescent="0.15">
      <c r="B486" s="257"/>
      <c r="C486" s="81" t="s">
        <v>192</v>
      </c>
      <c r="F486" s="20">
        <f>SUM(G$204:H$204)</f>
        <v>102</v>
      </c>
      <c r="G486" s="12">
        <f t="shared" si="176"/>
        <v>88.235294117647058</v>
      </c>
      <c r="H486" s="12">
        <f t="shared" si="176"/>
        <v>2.9411764705882351</v>
      </c>
      <c r="I486" s="12">
        <f t="shared" si="176"/>
        <v>8.8235294117647065</v>
      </c>
      <c r="J486" s="4">
        <f t="shared" si="175"/>
        <v>100</v>
      </c>
      <c r="K486" s="14"/>
      <c r="L486" s="14"/>
      <c r="M486" s="14"/>
      <c r="N486" s="14"/>
      <c r="O486" s="14"/>
    </row>
    <row r="487" spans="2:15" ht="15" customHeight="1" x14ac:dyDescent="0.15">
      <c r="B487" s="257"/>
      <c r="C487" s="81" t="s">
        <v>193</v>
      </c>
      <c r="F487" s="20">
        <f>SUM(G$205:H$205)</f>
        <v>351</v>
      </c>
      <c r="G487" s="12">
        <f t="shared" si="176"/>
        <v>79.772079772079778</v>
      </c>
      <c r="H487" s="12">
        <f t="shared" si="176"/>
        <v>8.2621082621082618</v>
      </c>
      <c r="I487" s="12">
        <f t="shared" si="176"/>
        <v>11.965811965811966</v>
      </c>
      <c r="J487" s="4">
        <f t="shared" si="175"/>
        <v>100</v>
      </c>
      <c r="K487" s="14"/>
      <c r="L487" s="14"/>
      <c r="M487" s="14"/>
      <c r="N487" s="14"/>
      <c r="O487" s="14"/>
    </row>
    <row r="488" spans="2:15" ht="15" customHeight="1" x14ac:dyDescent="0.15">
      <c r="B488" s="257"/>
      <c r="C488" s="81" t="s">
        <v>194</v>
      </c>
      <c r="F488" s="20">
        <f>SUM(G$206:H$206)</f>
        <v>107</v>
      </c>
      <c r="G488" s="12">
        <f t="shared" si="176"/>
        <v>78.504672897196258</v>
      </c>
      <c r="H488" s="12">
        <f t="shared" si="176"/>
        <v>7.4766355140186906</v>
      </c>
      <c r="I488" s="12">
        <f t="shared" si="176"/>
        <v>14.018691588785046</v>
      </c>
      <c r="J488" s="4">
        <f t="shared" si="175"/>
        <v>100</v>
      </c>
      <c r="K488" s="14"/>
      <c r="L488" s="14"/>
      <c r="M488" s="14"/>
      <c r="N488" s="14"/>
      <c r="O488" s="14"/>
    </row>
    <row r="489" spans="2:15" ht="15" customHeight="1" x14ac:dyDescent="0.15">
      <c r="B489" s="259"/>
      <c r="C489" s="69" t="s">
        <v>195</v>
      </c>
      <c r="D489" s="36"/>
      <c r="E489" s="36"/>
      <c r="F489" s="21">
        <f>SUM(G$207:H$207)</f>
        <v>280</v>
      </c>
      <c r="G489" s="13">
        <f t="shared" si="176"/>
        <v>81.785714285714278</v>
      </c>
      <c r="H489" s="13">
        <f t="shared" si="176"/>
        <v>3.5714285714285712</v>
      </c>
      <c r="I489" s="13">
        <f t="shared" si="176"/>
        <v>14.642857142857144</v>
      </c>
      <c r="J489" s="5">
        <f t="shared" si="175"/>
        <v>99.999999999999986</v>
      </c>
      <c r="K489" s="14"/>
      <c r="L489" s="14"/>
      <c r="M489" s="14"/>
      <c r="N489" s="14"/>
      <c r="O489" s="14"/>
    </row>
    <row r="490" spans="2:15" ht="15" customHeight="1" x14ac:dyDescent="0.15">
      <c r="J490" s="14"/>
      <c r="K490" s="14"/>
      <c r="L490" s="14"/>
      <c r="M490" s="14"/>
      <c r="N490" s="14"/>
      <c r="O490" s="14"/>
    </row>
    <row r="491" spans="2:15" ht="15" customHeight="1" x14ac:dyDescent="0.15">
      <c r="B491" s="59" t="s">
        <v>254</v>
      </c>
      <c r="C491" s="60"/>
      <c r="D491" s="28"/>
      <c r="E491" s="28"/>
      <c r="F491" s="300"/>
      <c r="G491" s="143" t="s">
        <v>376</v>
      </c>
      <c r="H491" s="142" t="s">
        <v>377</v>
      </c>
      <c r="I491" s="86" t="s">
        <v>373</v>
      </c>
      <c r="J491" s="85" t="s">
        <v>374</v>
      </c>
    </row>
    <row r="492" spans="2:15" ht="15" customHeight="1" x14ac:dyDescent="0.15">
      <c r="B492" s="256" t="s">
        <v>375</v>
      </c>
      <c r="C492" s="68" t="s">
        <v>181</v>
      </c>
      <c r="F492" s="301"/>
      <c r="G492" s="8">
        <v>137</v>
      </c>
      <c r="H492" s="8">
        <v>22</v>
      </c>
      <c r="I492" s="8">
        <v>28</v>
      </c>
      <c r="J492" s="17">
        <f t="shared" ref="J492:J515" si="177">SUM(G492:I492)</f>
        <v>187</v>
      </c>
    </row>
    <row r="493" spans="2:15" ht="15" customHeight="1" x14ac:dyDescent="0.15">
      <c r="B493" s="257"/>
      <c r="C493" s="81" t="s">
        <v>56</v>
      </c>
      <c r="F493" s="301"/>
      <c r="G493" s="9">
        <v>74</v>
      </c>
      <c r="H493" s="9">
        <v>22</v>
      </c>
      <c r="I493" s="9">
        <v>14</v>
      </c>
      <c r="J493" s="18">
        <f t="shared" si="177"/>
        <v>110</v>
      </c>
    </row>
    <row r="494" spans="2:15" ht="15" customHeight="1" x14ac:dyDescent="0.15">
      <c r="B494" s="257"/>
      <c r="C494" s="81" t="s">
        <v>190</v>
      </c>
      <c r="F494" s="301"/>
      <c r="G494" s="9">
        <v>38</v>
      </c>
      <c r="H494" s="9">
        <v>5</v>
      </c>
      <c r="I494" s="9">
        <v>2</v>
      </c>
      <c r="J494" s="18">
        <f t="shared" si="177"/>
        <v>45</v>
      </c>
    </row>
    <row r="495" spans="2:15" ht="15" customHeight="1" x14ac:dyDescent="0.15">
      <c r="B495" s="257"/>
      <c r="C495" s="81" t="s">
        <v>57</v>
      </c>
      <c r="F495" s="301"/>
      <c r="G495" s="9">
        <v>192</v>
      </c>
      <c r="H495" s="9">
        <v>35</v>
      </c>
      <c r="I495" s="9">
        <v>26</v>
      </c>
      <c r="J495" s="18">
        <f t="shared" si="177"/>
        <v>253</v>
      </c>
    </row>
    <row r="496" spans="2:15" ht="15" customHeight="1" x14ac:dyDescent="0.15">
      <c r="B496" s="257"/>
      <c r="C496" s="81" t="s">
        <v>366</v>
      </c>
      <c r="F496" s="301"/>
      <c r="G496" s="9">
        <v>102</v>
      </c>
      <c r="H496" s="9">
        <v>27</v>
      </c>
      <c r="I496" s="9">
        <v>21</v>
      </c>
      <c r="J496" s="18">
        <f t="shared" si="177"/>
        <v>150</v>
      </c>
    </row>
    <row r="497" spans="2:15" ht="15" customHeight="1" x14ac:dyDescent="0.15">
      <c r="B497" s="258"/>
      <c r="C497" s="81" t="s">
        <v>367</v>
      </c>
      <c r="F497" s="301"/>
      <c r="G497" s="9">
        <v>21</v>
      </c>
      <c r="H497" s="9">
        <v>17</v>
      </c>
      <c r="I497" s="9">
        <v>6</v>
      </c>
      <c r="J497" s="18">
        <f t="shared" si="177"/>
        <v>44</v>
      </c>
    </row>
    <row r="498" spans="2:15" ht="15" customHeight="1" x14ac:dyDescent="0.15">
      <c r="B498" s="257"/>
      <c r="C498" s="81" t="s">
        <v>368</v>
      </c>
      <c r="F498" s="301"/>
      <c r="G498" s="9">
        <v>4</v>
      </c>
      <c r="H498" s="9">
        <v>3</v>
      </c>
      <c r="I498" s="9">
        <v>1</v>
      </c>
      <c r="J498" s="18">
        <f t="shared" si="177"/>
        <v>8</v>
      </c>
    </row>
    <row r="499" spans="2:15" ht="15" customHeight="1" x14ac:dyDescent="0.15">
      <c r="B499" s="257"/>
      <c r="C499" s="81" t="s">
        <v>191</v>
      </c>
      <c r="F499" s="301"/>
      <c r="G499" s="9">
        <v>45</v>
      </c>
      <c r="H499" s="9">
        <v>4</v>
      </c>
      <c r="I499" s="9">
        <v>5</v>
      </c>
      <c r="J499" s="18">
        <f t="shared" si="177"/>
        <v>54</v>
      </c>
    </row>
    <row r="500" spans="2:15" ht="15" customHeight="1" x14ac:dyDescent="0.15">
      <c r="B500" s="257"/>
      <c r="C500" s="81" t="s">
        <v>192</v>
      </c>
      <c r="F500" s="301"/>
      <c r="G500" s="9">
        <v>22</v>
      </c>
      <c r="H500" s="9">
        <v>3</v>
      </c>
      <c r="I500" s="9">
        <v>1</v>
      </c>
      <c r="J500" s="18">
        <f t="shared" si="177"/>
        <v>26</v>
      </c>
      <c r="K500" s="14"/>
      <c r="L500" s="14"/>
      <c r="M500" s="14"/>
      <c r="N500" s="14"/>
      <c r="O500" s="14"/>
    </row>
    <row r="501" spans="2:15" ht="15" customHeight="1" x14ac:dyDescent="0.15">
      <c r="B501" s="257"/>
      <c r="C501" s="81" t="s">
        <v>193</v>
      </c>
      <c r="F501" s="301"/>
      <c r="G501" s="9">
        <v>65</v>
      </c>
      <c r="H501" s="9">
        <v>11</v>
      </c>
      <c r="I501" s="9">
        <v>11</v>
      </c>
      <c r="J501" s="18">
        <f t="shared" si="177"/>
        <v>87</v>
      </c>
      <c r="K501" s="14"/>
      <c r="L501" s="14"/>
      <c r="M501" s="14"/>
      <c r="N501" s="14"/>
      <c r="O501" s="14"/>
    </row>
    <row r="502" spans="2:15" ht="15" customHeight="1" x14ac:dyDescent="0.15">
      <c r="B502" s="257"/>
      <c r="C502" s="81" t="s">
        <v>194</v>
      </c>
      <c r="F502" s="301"/>
      <c r="G502" s="9">
        <v>24</v>
      </c>
      <c r="H502" s="9">
        <v>1</v>
      </c>
      <c r="I502" s="9">
        <v>1</v>
      </c>
      <c r="J502" s="18">
        <f t="shared" si="177"/>
        <v>26</v>
      </c>
      <c r="K502" s="14"/>
      <c r="L502" s="14"/>
      <c r="M502" s="14"/>
      <c r="N502" s="14"/>
      <c r="O502" s="14"/>
    </row>
    <row r="503" spans="2:15" ht="15" customHeight="1" x14ac:dyDescent="0.15">
      <c r="B503" s="259"/>
      <c r="C503" s="69" t="s">
        <v>195</v>
      </c>
      <c r="D503" s="36"/>
      <c r="E503" s="36"/>
      <c r="F503" s="149"/>
      <c r="G503" s="10">
        <v>37</v>
      </c>
      <c r="H503" s="10">
        <v>1</v>
      </c>
      <c r="I503" s="10">
        <v>4</v>
      </c>
      <c r="J503" s="19">
        <f t="shared" si="177"/>
        <v>42</v>
      </c>
      <c r="K503" s="14"/>
      <c r="L503" s="14"/>
      <c r="M503" s="14"/>
      <c r="N503" s="14"/>
      <c r="O503" s="14"/>
    </row>
    <row r="504" spans="2:15" ht="15" customHeight="1" x14ac:dyDescent="0.15">
      <c r="B504" s="256" t="s">
        <v>375</v>
      </c>
      <c r="C504" s="68" t="s">
        <v>181</v>
      </c>
      <c r="F504" s="20">
        <f>SUM(G$222:H$222)</f>
        <v>187</v>
      </c>
      <c r="G504" s="11">
        <f t="shared" ref="G504:I515" si="178">IF($F504=0,0,G492/$F504*100)</f>
        <v>73.262032085561501</v>
      </c>
      <c r="H504" s="11">
        <f t="shared" si="178"/>
        <v>11.76470588235294</v>
      </c>
      <c r="I504" s="11">
        <f t="shared" si="178"/>
        <v>14.973262032085561</v>
      </c>
      <c r="J504" s="3">
        <f t="shared" si="177"/>
        <v>100</v>
      </c>
      <c r="K504" s="14"/>
      <c r="L504" s="14"/>
      <c r="M504" s="14"/>
      <c r="N504" s="14"/>
      <c r="O504" s="14"/>
    </row>
    <row r="505" spans="2:15" ht="15" customHeight="1" x14ac:dyDescent="0.15">
      <c r="B505" s="257"/>
      <c r="C505" s="81" t="s">
        <v>56</v>
      </c>
      <c r="F505" s="20">
        <f>SUM(G$223:H$223)</f>
        <v>110</v>
      </c>
      <c r="G505" s="12">
        <f t="shared" si="178"/>
        <v>67.272727272727266</v>
      </c>
      <c r="H505" s="12">
        <f t="shared" si="178"/>
        <v>20</v>
      </c>
      <c r="I505" s="12">
        <f t="shared" si="178"/>
        <v>12.727272727272727</v>
      </c>
      <c r="J505" s="4">
        <f t="shared" si="177"/>
        <v>100</v>
      </c>
      <c r="K505" s="14"/>
      <c r="L505" s="14"/>
      <c r="M505" s="14"/>
      <c r="N505" s="14"/>
      <c r="O505" s="14"/>
    </row>
    <row r="506" spans="2:15" ht="15" customHeight="1" x14ac:dyDescent="0.15">
      <c r="B506" s="257"/>
      <c r="C506" s="81" t="s">
        <v>190</v>
      </c>
      <c r="F506" s="20">
        <f>SUM(G$224:H$224)</f>
        <v>45</v>
      </c>
      <c r="G506" s="12">
        <f t="shared" si="178"/>
        <v>84.444444444444443</v>
      </c>
      <c r="H506" s="12">
        <f t="shared" si="178"/>
        <v>11.111111111111111</v>
      </c>
      <c r="I506" s="12">
        <f t="shared" si="178"/>
        <v>4.4444444444444446</v>
      </c>
      <c r="J506" s="4">
        <f t="shared" si="177"/>
        <v>100</v>
      </c>
      <c r="K506" s="14"/>
      <c r="L506" s="14"/>
      <c r="M506" s="14"/>
      <c r="N506" s="14"/>
      <c r="O506" s="14"/>
    </row>
    <row r="507" spans="2:15" ht="15" customHeight="1" x14ac:dyDescent="0.15">
      <c r="B507" s="257"/>
      <c r="C507" s="81" t="s">
        <v>57</v>
      </c>
      <c r="F507" s="20">
        <f>SUM(G$225:H$225)</f>
        <v>253</v>
      </c>
      <c r="G507" s="12">
        <f t="shared" si="178"/>
        <v>75.889328063241095</v>
      </c>
      <c r="H507" s="12">
        <f t="shared" si="178"/>
        <v>13.83399209486166</v>
      </c>
      <c r="I507" s="12">
        <f t="shared" si="178"/>
        <v>10.276679841897234</v>
      </c>
      <c r="J507" s="4">
        <f t="shared" si="177"/>
        <v>99.999999999999986</v>
      </c>
      <c r="K507" s="14"/>
      <c r="L507" s="14"/>
      <c r="M507" s="14"/>
      <c r="N507" s="14"/>
      <c r="O507" s="14"/>
    </row>
    <row r="508" spans="2:15" ht="15" customHeight="1" x14ac:dyDescent="0.15">
      <c r="B508" s="257"/>
      <c r="C508" s="81" t="s">
        <v>366</v>
      </c>
      <c r="F508" s="20">
        <f>SUM(G$226:H$226)</f>
        <v>150</v>
      </c>
      <c r="G508" s="12">
        <f t="shared" si="178"/>
        <v>68</v>
      </c>
      <c r="H508" s="12">
        <f t="shared" si="178"/>
        <v>18</v>
      </c>
      <c r="I508" s="12">
        <f t="shared" si="178"/>
        <v>14.000000000000002</v>
      </c>
      <c r="J508" s="4">
        <f t="shared" si="177"/>
        <v>100</v>
      </c>
      <c r="K508" s="14"/>
      <c r="L508" s="14"/>
      <c r="M508" s="14"/>
      <c r="N508" s="14"/>
      <c r="O508" s="14"/>
    </row>
    <row r="509" spans="2:15" ht="15" customHeight="1" x14ac:dyDescent="0.15">
      <c r="B509" s="258"/>
      <c r="C509" s="81" t="s">
        <v>367</v>
      </c>
      <c r="F509" s="20">
        <f>SUM(G$227:H$227)</f>
        <v>44</v>
      </c>
      <c r="G509" s="12">
        <f t="shared" si="178"/>
        <v>47.727272727272727</v>
      </c>
      <c r="H509" s="12">
        <f t="shared" si="178"/>
        <v>38.636363636363633</v>
      </c>
      <c r="I509" s="12">
        <f t="shared" si="178"/>
        <v>13.636363636363635</v>
      </c>
      <c r="J509" s="4">
        <f t="shared" si="177"/>
        <v>100</v>
      </c>
      <c r="K509" s="14"/>
      <c r="L509" s="14"/>
      <c r="M509" s="14"/>
      <c r="N509" s="14"/>
      <c r="O509" s="14"/>
    </row>
    <row r="510" spans="2:15" ht="15" customHeight="1" x14ac:dyDescent="0.15">
      <c r="B510" s="257"/>
      <c r="C510" s="81" t="s">
        <v>368</v>
      </c>
      <c r="F510" s="20">
        <f>SUM(G$228:H$228)</f>
        <v>8</v>
      </c>
      <c r="G510" s="12">
        <f t="shared" si="178"/>
        <v>50</v>
      </c>
      <c r="H510" s="12">
        <f t="shared" si="178"/>
        <v>37.5</v>
      </c>
      <c r="I510" s="12">
        <f t="shared" si="178"/>
        <v>12.5</v>
      </c>
      <c r="J510" s="4">
        <f t="shared" si="177"/>
        <v>100</v>
      </c>
      <c r="K510" s="14"/>
      <c r="L510" s="14"/>
      <c r="M510" s="14"/>
      <c r="N510" s="14"/>
      <c r="O510" s="14"/>
    </row>
    <row r="511" spans="2:15" ht="15" customHeight="1" x14ac:dyDescent="0.15">
      <c r="B511" s="257"/>
      <c r="C511" s="81" t="s">
        <v>191</v>
      </c>
      <c r="F511" s="20">
        <f>SUM(G$229:H$229)</f>
        <v>54</v>
      </c>
      <c r="G511" s="12">
        <f t="shared" si="178"/>
        <v>83.333333333333343</v>
      </c>
      <c r="H511" s="12">
        <f t="shared" si="178"/>
        <v>7.4074074074074066</v>
      </c>
      <c r="I511" s="12">
        <f t="shared" si="178"/>
        <v>9.2592592592592595</v>
      </c>
      <c r="J511" s="4">
        <f t="shared" si="177"/>
        <v>100</v>
      </c>
      <c r="K511" s="14"/>
      <c r="L511" s="14"/>
      <c r="M511" s="14"/>
      <c r="N511" s="14"/>
      <c r="O511" s="14"/>
    </row>
    <row r="512" spans="2:15" ht="15" customHeight="1" x14ac:dyDescent="0.15">
      <c r="B512" s="257"/>
      <c r="C512" s="81" t="s">
        <v>192</v>
      </c>
      <c r="F512" s="20">
        <f>SUM(G$230:H$230)</f>
        <v>26</v>
      </c>
      <c r="G512" s="12">
        <f t="shared" si="178"/>
        <v>84.615384615384613</v>
      </c>
      <c r="H512" s="12">
        <f t="shared" si="178"/>
        <v>11.538461538461538</v>
      </c>
      <c r="I512" s="12">
        <f t="shared" si="178"/>
        <v>3.8461538461538463</v>
      </c>
      <c r="J512" s="4">
        <f t="shared" si="177"/>
        <v>99.999999999999986</v>
      </c>
      <c r="K512" s="14"/>
      <c r="L512" s="14"/>
      <c r="M512" s="14"/>
      <c r="N512" s="14"/>
      <c r="O512" s="14"/>
    </row>
    <row r="513" spans="1:15" ht="15" customHeight="1" x14ac:dyDescent="0.15">
      <c r="B513" s="257"/>
      <c r="C513" s="81" t="s">
        <v>193</v>
      </c>
      <c r="F513" s="20">
        <f>SUM(G$231:H$231)</f>
        <v>87</v>
      </c>
      <c r="G513" s="12">
        <f t="shared" si="178"/>
        <v>74.712643678160916</v>
      </c>
      <c r="H513" s="12">
        <f t="shared" si="178"/>
        <v>12.643678160919542</v>
      </c>
      <c r="I513" s="12">
        <f t="shared" si="178"/>
        <v>12.643678160919542</v>
      </c>
      <c r="J513" s="4">
        <f t="shared" si="177"/>
        <v>100</v>
      </c>
      <c r="K513" s="14"/>
      <c r="L513" s="14"/>
      <c r="M513" s="14"/>
      <c r="N513" s="14"/>
      <c r="O513" s="14"/>
    </row>
    <row r="514" spans="1:15" ht="15" customHeight="1" x14ac:dyDescent="0.15">
      <c r="B514" s="257"/>
      <c r="C514" s="81" t="s">
        <v>194</v>
      </c>
      <c r="F514" s="20">
        <f>SUM(G$232:H$232)</f>
        <v>26</v>
      </c>
      <c r="G514" s="12">
        <f t="shared" si="178"/>
        <v>92.307692307692307</v>
      </c>
      <c r="H514" s="12">
        <f t="shared" si="178"/>
        <v>3.8461538461538463</v>
      </c>
      <c r="I514" s="12">
        <f t="shared" si="178"/>
        <v>3.8461538461538463</v>
      </c>
      <c r="J514" s="4">
        <f t="shared" si="177"/>
        <v>99.999999999999986</v>
      </c>
      <c r="K514" s="14"/>
      <c r="L514" s="14"/>
      <c r="M514" s="14"/>
      <c r="N514" s="14"/>
      <c r="O514" s="14"/>
    </row>
    <row r="515" spans="1:15" ht="15" customHeight="1" x14ac:dyDescent="0.15">
      <c r="B515" s="259"/>
      <c r="C515" s="69" t="s">
        <v>195</v>
      </c>
      <c r="D515" s="36"/>
      <c r="E515" s="36"/>
      <c r="F515" s="21">
        <f>SUM(G$233:H$233)</f>
        <v>42</v>
      </c>
      <c r="G515" s="13">
        <f t="shared" si="178"/>
        <v>88.095238095238088</v>
      </c>
      <c r="H515" s="13">
        <f t="shared" si="178"/>
        <v>2.3809523809523809</v>
      </c>
      <c r="I515" s="13">
        <f t="shared" si="178"/>
        <v>9.5238095238095237</v>
      </c>
      <c r="J515" s="5">
        <f t="shared" si="177"/>
        <v>99.999999999999986</v>
      </c>
      <c r="K515" s="14"/>
      <c r="L515" s="14"/>
      <c r="M515" s="14"/>
      <c r="N515" s="14"/>
      <c r="O515" s="14"/>
    </row>
    <row r="516" spans="1:15" ht="15" customHeight="1" x14ac:dyDescent="0.15">
      <c r="B516" s="66"/>
      <c r="C516" s="57"/>
      <c r="D516" s="55"/>
      <c r="E516" s="55"/>
      <c r="F516" s="14"/>
      <c r="G516" s="14"/>
      <c r="H516" s="14"/>
      <c r="I516" s="14"/>
      <c r="J516" s="14"/>
      <c r="K516" s="14"/>
      <c r="L516" s="14"/>
      <c r="M516" s="14"/>
      <c r="N516" s="14"/>
      <c r="O516" s="14"/>
    </row>
    <row r="517" spans="1:15" ht="15" customHeight="1" x14ac:dyDescent="0.15">
      <c r="A517" s="77" t="s">
        <v>495</v>
      </c>
      <c r="B517" s="66"/>
      <c r="C517" s="57"/>
      <c r="D517" s="55"/>
      <c r="E517" s="55"/>
      <c r="F517" s="14"/>
      <c r="G517" s="14"/>
      <c r="H517" s="14"/>
      <c r="I517" s="14"/>
      <c r="J517" s="14"/>
      <c r="K517" s="14"/>
      <c r="L517" s="14"/>
      <c r="M517" s="14"/>
      <c r="N517" s="14"/>
      <c r="O517" s="14"/>
    </row>
    <row r="518" spans="1:15" ht="15" customHeight="1" x14ac:dyDescent="0.15">
      <c r="A518" s="1" t="s">
        <v>497</v>
      </c>
      <c r="B518" s="66"/>
      <c r="C518" s="46"/>
      <c r="D518" s="96"/>
      <c r="E518" s="96"/>
      <c r="F518" s="96"/>
      <c r="G518" s="97"/>
      <c r="H518" s="96"/>
    </row>
    <row r="519" spans="1:15" ht="15" customHeight="1" x14ac:dyDescent="0.15">
      <c r="B519" s="59" t="s">
        <v>255</v>
      </c>
      <c r="C519" s="60"/>
      <c r="D519" s="28"/>
      <c r="E519" s="28"/>
      <c r="F519" s="300"/>
      <c r="G519" s="143" t="s">
        <v>376</v>
      </c>
      <c r="H519" s="142" t="s">
        <v>377</v>
      </c>
      <c r="I519" s="86" t="s">
        <v>373</v>
      </c>
      <c r="J519" s="85" t="s">
        <v>374</v>
      </c>
    </row>
    <row r="520" spans="1:15" ht="15" customHeight="1" x14ac:dyDescent="0.15">
      <c r="B520" s="256" t="s">
        <v>375</v>
      </c>
      <c r="C520" s="68" t="s">
        <v>181</v>
      </c>
      <c r="F520" s="301"/>
      <c r="G520" s="8">
        <v>583</v>
      </c>
      <c r="H520" s="8">
        <v>109</v>
      </c>
      <c r="I520" s="8">
        <v>116</v>
      </c>
      <c r="J520" s="17">
        <f t="shared" ref="J520:J543" si="179">SUM(G520:I520)</f>
        <v>808</v>
      </c>
    </row>
    <row r="521" spans="1:15" ht="15" customHeight="1" x14ac:dyDescent="0.15">
      <c r="B521" s="257"/>
      <c r="C521" s="81" t="s">
        <v>56</v>
      </c>
      <c r="F521" s="301"/>
      <c r="G521" s="9">
        <v>545</v>
      </c>
      <c r="H521" s="9">
        <v>463</v>
      </c>
      <c r="I521" s="9">
        <v>210</v>
      </c>
      <c r="J521" s="18">
        <f t="shared" si="179"/>
        <v>1218</v>
      </c>
    </row>
    <row r="522" spans="1:15" ht="15" customHeight="1" x14ac:dyDescent="0.15">
      <c r="B522" s="257"/>
      <c r="C522" s="81" t="s">
        <v>190</v>
      </c>
      <c r="F522" s="301"/>
      <c r="G522" s="9">
        <v>178</v>
      </c>
      <c r="H522" s="9">
        <v>71</v>
      </c>
      <c r="I522" s="9">
        <v>43</v>
      </c>
      <c r="J522" s="18">
        <f t="shared" si="179"/>
        <v>292</v>
      </c>
    </row>
    <row r="523" spans="1:15" ht="15" customHeight="1" x14ac:dyDescent="0.15">
      <c r="B523" s="257"/>
      <c r="C523" s="81" t="s">
        <v>57</v>
      </c>
      <c r="F523" s="301"/>
      <c r="G523" s="9">
        <v>869</v>
      </c>
      <c r="H523" s="9">
        <v>134</v>
      </c>
      <c r="I523" s="9">
        <v>195</v>
      </c>
      <c r="J523" s="18">
        <f t="shared" si="179"/>
        <v>1198</v>
      </c>
    </row>
    <row r="524" spans="1:15" ht="15" customHeight="1" x14ac:dyDescent="0.15">
      <c r="B524" s="257"/>
      <c r="C524" s="81" t="s">
        <v>366</v>
      </c>
      <c r="F524" s="301"/>
      <c r="G524" s="9">
        <v>90</v>
      </c>
      <c r="H524" s="9">
        <v>14</v>
      </c>
      <c r="I524" s="9">
        <v>22</v>
      </c>
      <c r="J524" s="18">
        <f t="shared" si="179"/>
        <v>126</v>
      </c>
    </row>
    <row r="525" spans="1:15" ht="15" customHeight="1" x14ac:dyDescent="0.15">
      <c r="B525" s="258"/>
      <c r="C525" s="81" t="s">
        <v>367</v>
      </c>
      <c r="F525" s="301"/>
      <c r="G525" s="9">
        <v>138</v>
      </c>
      <c r="H525" s="9">
        <v>19</v>
      </c>
      <c r="I525" s="9">
        <v>19</v>
      </c>
      <c r="J525" s="18">
        <f t="shared" si="179"/>
        <v>176</v>
      </c>
    </row>
    <row r="526" spans="1:15" ht="15" customHeight="1" x14ac:dyDescent="0.15">
      <c r="B526" s="257"/>
      <c r="C526" s="81" t="s">
        <v>368</v>
      </c>
      <c r="F526" s="301"/>
      <c r="G526" s="9">
        <v>27</v>
      </c>
      <c r="H526" s="9">
        <v>13</v>
      </c>
      <c r="I526" s="9">
        <v>11</v>
      </c>
      <c r="J526" s="18">
        <f t="shared" si="179"/>
        <v>51</v>
      </c>
    </row>
    <row r="527" spans="1:15" ht="15" customHeight="1" x14ac:dyDescent="0.15">
      <c r="B527" s="257"/>
      <c r="C527" s="81" t="s">
        <v>191</v>
      </c>
      <c r="F527" s="301"/>
      <c r="G527" s="9">
        <v>67</v>
      </c>
      <c r="H527" s="9">
        <v>3</v>
      </c>
      <c r="I527" s="9">
        <v>20</v>
      </c>
      <c r="J527" s="18">
        <f t="shared" si="179"/>
        <v>90</v>
      </c>
    </row>
    <row r="528" spans="1:15" ht="15" customHeight="1" x14ac:dyDescent="0.15">
      <c r="B528" s="257"/>
      <c r="C528" s="81" t="s">
        <v>192</v>
      </c>
      <c r="F528" s="301"/>
      <c r="G528" s="9">
        <v>31</v>
      </c>
      <c r="H528" s="9">
        <v>0</v>
      </c>
      <c r="I528" s="9">
        <v>2</v>
      </c>
      <c r="J528" s="18">
        <f t="shared" si="179"/>
        <v>33</v>
      </c>
      <c r="K528" s="14"/>
      <c r="L528" s="14"/>
      <c r="M528" s="14"/>
      <c r="N528" s="14"/>
      <c r="O528" s="14"/>
    </row>
    <row r="529" spans="2:15" ht="15" customHeight="1" x14ac:dyDescent="0.15">
      <c r="B529" s="257"/>
      <c r="C529" s="81" t="s">
        <v>193</v>
      </c>
      <c r="F529" s="301"/>
      <c r="G529" s="9">
        <v>80</v>
      </c>
      <c r="H529" s="9">
        <v>6</v>
      </c>
      <c r="I529" s="9">
        <v>17</v>
      </c>
      <c r="J529" s="18">
        <f t="shared" si="179"/>
        <v>103</v>
      </c>
      <c r="K529" s="14"/>
      <c r="L529" s="14"/>
      <c r="M529" s="14"/>
      <c r="N529" s="14"/>
      <c r="O529" s="14"/>
    </row>
    <row r="530" spans="2:15" ht="15" customHeight="1" x14ac:dyDescent="0.15">
      <c r="B530" s="257"/>
      <c r="C530" s="81" t="s">
        <v>194</v>
      </c>
      <c r="F530" s="301"/>
      <c r="G530" s="9">
        <v>28</v>
      </c>
      <c r="H530" s="9">
        <v>2</v>
      </c>
      <c r="I530" s="9">
        <v>8</v>
      </c>
      <c r="J530" s="18">
        <f t="shared" si="179"/>
        <v>38</v>
      </c>
      <c r="K530" s="14"/>
      <c r="L530" s="14"/>
      <c r="M530" s="14"/>
      <c r="N530" s="14"/>
      <c r="O530" s="14"/>
    </row>
    <row r="531" spans="2:15" ht="15" customHeight="1" x14ac:dyDescent="0.15">
      <c r="B531" s="259"/>
      <c r="C531" s="69" t="s">
        <v>195</v>
      </c>
      <c r="D531" s="36"/>
      <c r="E531" s="36"/>
      <c r="F531" s="149"/>
      <c r="G531" s="10">
        <v>82</v>
      </c>
      <c r="H531" s="10">
        <v>5</v>
      </c>
      <c r="I531" s="10">
        <v>20</v>
      </c>
      <c r="J531" s="19">
        <f t="shared" si="179"/>
        <v>107</v>
      </c>
      <c r="K531" s="14"/>
      <c r="L531" s="14"/>
      <c r="M531" s="14"/>
      <c r="N531" s="14"/>
      <c r="O531" s="14"/>
    </row>
    <row r="532" spans="2:15" ht="15" customHeight="1" x14ac:dyDescent="0.15">
      <c r="B532" s="256" t="s">
        <v>375</v>
      </c>
      <c r="C532" s="68" t="s">
        <v>181</v>
      </c>
      <c r="F532" s="20">
        <f>SUM(G$249:H$249)</f>
        <v>808</v>
      </c>
      <c r="G532" s="11">
        <f t="shared" ref="G532:I543" si="180">IF($F532=0,0,G520/$F532*100)</f>
        <v>72.153465346534645</v>
      </c>
      <c r="H532" s="11">
        <f t="shared" si="180"/>
        <v>13.490099009900991</v>
      </c>
      <c r="I532" s="11">
        <f t="shared" si="180"/>
        <v>14.356435643564355</v>
      </c>
      <c r="J532" s="3">
        <f t="shared" si="179"/>
        <v>99.999999999999986</v>
      </c>
      <c r="K532" s="14"/>
      <c r="L532" s="14"/>
      <c r="M532" s="14"/>
      <c r="N532" s="14"/>
      <c r="O532" s="14"/>
    </row>
    <row r="533" spans="2:15" ht="15" customHeight="1" x14ac:dyDescent="0.15">
      <c r="B533" s="257"/>
      <c r="C533" s="81" t="s">
        <v>56</v>
      </c>
      <c r="F533" s="20">
        <f>SUM(G$250:H$250)</f>
        <v>1218</v>
      </c>
      <c r="G533" s="12">
        <f t="shared" si="180"/>
        <v>44.745484400656814</v>
      </c>
      <c r="H533" s="12">
        <f t="shared" si="180"/>
        <v>38.013136288998354</v>
      </c>
      <c r="I533" s="12">
        <f t="shared" si="180"/>
        <v>17.241379310344829</v>
      </c>
      <c r="J533" s="4">
        <f t="shared" si="179"/>
        <v>100</v>
      </c>
      <c r="K533" s="14"/>
      <c r="L533" s="14"/>
      <c r="M533" s="14"/>
      <c r="N533" s="14"/>
      <c r="O533" s="14"/>
    </row>
    <row r="534" spans="2:15" ht="15" customHeight="1" x14ac:dyDescent="0.15">
      <c r="B534" s="257"/>
      <c r="C534" s="81" t="s">
        <v>190</v>
      </c>
      <c r="F534" s="20">
        <f>SUM(G$251:H$251)</f>
        <v>292</v>
      </c>
      <c r="G534" s="12">
        <f t="shared" si="180"/>
        <v>60.958904109589042</v>
      </c>
      <c r="H534" s="12">
        <f t="shared" si="180"/>
        <v>24.315068493150687</v>
      </c>
      <c r="I534" s="12">
        <f t="shared" si="180"/>
        <v>14.726027397260275</v>
      </c>
      <c r="J534" s="4">
        <f t="shared" si="179"/>
        <v>100</v>
      </c>
      <c r="K534" s="14"/>
      <c r="L534" s="14"/>
      <c r="M534" s="14"/>
      <c r="N534" s="14"/>
      <c r="O534" s="14"/>
    </row>
    <row r="535" spans="2:15" ht="15" customHeight="1" x14ac:dyDescent="0.15">
      <c r="B535" s="257"/>
      <c r="C535" s="81" t="s">
        <v>57</v>
      </c>
      <c r="F535" s="20">
        <f>SUM(G$252:H$252)</f>
        <v>1198</v>
      </c>
      <c r="G535" s="12">
        <f t="shared" si="180"/>
        <v>72.537562604340565</v>
      </c>
      <c r="H535" s="12">
        <f t="shared" si="180"/>
        <v>11.185308848080133</v>
      </c>
      <c r="I535" s="12">
        <f t="shared" si="180"/>
        <v>16.277128547579299</v>
      </c>
      <c r="J535" s="4">
        <f t="shared" si="179"/>
        <v>99.999999999999986</v>
      </c>
      <c r="K535" s="14"/>
      <c r="L535" s="14"/>
      <c r="M535" s="14"/>
      <c r="N535" s="14"/>
      <c r="O535" s="14"/>
    </row>
    <row r="536" spans="2:15" ht="15" customHeight="1" x14ac:dyDescent="0.15">
      <c r="B536" s="257"/>
      <c r="C536" s="81" t="s">
        <v>366</v>
      </c>
      <c r="F536" s="20">
        <f>SUM(G$253:H$253)</f>
        <v>126</v>
      </c>
      <c r="G536" s="12">
        <f t="shared" si="180"/>
        <v>71.428571428571431</v>
      </c>
      <c r="H536" s="12">
        <f t="shared" si="180"/>
        <v>11.111111111111111</v>
      </c>
      <c r="I536" s="12">
        <f t="shared" si="180"/>
        <v>17.460317460317459</v>
      </c>
      <c r="J536" s="4">
        <f t="shared" si="179"/>
        <v>100</v>
      </c>
      <c r="K536" s="14"/>
      <c r="L536" s="14"/>
      <c r="M536" s="14"/>
      <c r="N536" s="14"/>
      <c r="O536" s="14"/>
    </row>
    <row r="537" spans="2:15" ht="15" customHeight="1" x14ac:dyDescent="0.15">
      <c r="B537" s="258"/>
      <c r="C537" s="81" t="s">
        <v>367</v>
      </c>
      <c r="F537" s="20">
        <f>SUM(G$254:H$254)</f>
        <v>176</v>
      </c>
      <c r="G537" s="12">
        <f t="shared" si="180"/>
        <v>78.409090909090907</v>
      </c>
      <c r="H537" s="12">
        <f t="shared" si="180"/>
        <v>10.795454545454545</v>
      </c>
      <c r="I537" s="12">
        <f t="shared" si="180"/>
        <v>10.795454545454545</v>
      </c>
      <c r="J537" s="4">
        <f t="shared" si="179"/>
        <v>100</v>
      </c>
      <c r="K537" s="14"/>
      <c r="L537" s="14"/>
      <c r="M537" s="14"/>
      <c r="N537" s="14"/>
      <c r="O537" s="14"/>
    </row>
    <row r="538" spans="2:15" ht="15" customHeight="1" x14ac:dyDescent="0.15">
      <c r="B538" s="257"/>
      <c r="C538" s="81" t="s">
        <v>368</v>
      </c>
      <c r="F538" s="20">
        <f>SUM(G$255:H$255)</f>
        <v>51</v>
      </c>
      <c r="G538" s="12">
        <f t="shared" si="180"/>
        <v>52.941176470588239</v>
      </c>
      <c r="H538" s="12">
        <f t="shared" si="180"/>
        <v>25.490196078431371</v>
      </c>
      <c r="I538" s="12">
        <f t="shared" si="180"/>
        <v>21.568627450980394</v>
      </c>
      <c r="J538" s="4">
        <f t="shared" si="179"/>
        <v>100</v>
      </c>
      <c r="K538" s="14"/>
      <c r="L538" s="14"/>
      <c r="M538" s="14"/>
      <c r="N538" s="14"/>
      <c r="O538" s="14"/>
    </row>
    <row r="539" spans="2:15" ht="15" customHeight="1" x14ac:dyDescent="0.15">
      <c r="B539" s="257"/>
      <c r="C539" s="81" t="s">
        <v>191</v>
      </c>
      <c r="F539" s="20">
        <f>SUM(G$256:H$256)</f>
        <v>90</v>
      </c>
      <c r="G539" s="12">
        <f t="shared" si="180"/>
        <v>74.444444444444443</v>
      </c>
      <c r="H539" s="12">
        <f t="shared" si="180"/>
        <v>3.3333333333333335</v>
      </c>
      <c r="I539" s="12">
        <f t="shared" si="180"/>
        <v>22.222222222222221</v>
      </c>
      <c r="J539" s="4">
        <f t="shared" si="179"/>
        <v>100</v>
      </c>
      <c r="K539" s="14"/>
      <c r="L539" s="14"/>
      <c r="M539" s="14"/>
      <c r="N539" s="14"/>
      <c r="O539" s="14"/>
    </row>
    <row r="540" spans="2:15" ht="15" customHeight="1" x14ac:dyDescent="0.15">
      <c r="B540" s="257"/>
      <c r="C540" s="81" t="s">
        <v>192</v>
      </c>
      <c r="F540" s="20">
        <f>SUM(G$257:H$257)</f>
        <v>33</v>
      </c>
      <c r="G540" s="12">
        <f t="shared" si="180"/>
        <v>93.939393939393938</v>
      </c>
      <c r="H540" s="12">
        <f t="shared" si="180"/>
        <v>0</v>
      </c>
      <c r="I540" s="12">
        <f t="shared" si="180"/>
        <v>6.0606060606060606</v>
      </c>
      <c r="J540" s="4">
        <f t="shared" si="179"/>
        <v>100</v>
      </c>
      <c r="K540" s="14"/>
      <c r="L540" s="14"/>
      <c r="M540" s="14"/>
      <c r="N540" s="14"/>
      <c r="O540" s="14"/>
    </row>
    <row r="541" spans="2:15" ht="15" customHeight="1" x14ac:dyDescent="0.15">
      <c r="B541" s="257"/>
      <c r="C541" s="81" t="s">
        <v>193</v>
      </c>
      <c r="F541" s="20">
        <f>SUM(G$258:H$258)</f>
        <v>103</v>
      </c>
      <c r="G541" s="12">
        <f t="shared" si="180"/>
        <v>77.669902912621353</v>
      </c>
      <c r="H541" s="12">
        <f t="shared" si="180"/>
        <v>5.825242718446602</v>
      </c>
      <c r="I541" s="12">
        <f t="shared" si="180"/>
        <v>16.50485436893204</v>
      </c>
      <c r="J541" s="4">
        <f t="shared" si="179"/>
        <v>100</v>
      </c>
      <c r="K541" s="14"/>
      <c r="L541" s="14"/>
      <c r="M541" s="14"/>
      <c r="N541" s="14"/>
      <c r="O541" s="14"/>
    </row>
    <row r="542" spans="2:15" ht="15" customHeight="1" x14ac:dyDescent="0.15">
      <c r="B542" s="257"/>
      <c r="C542" s="81" t="s">
        <v>194</v>
      </c>
      <c r="F542" s="20">
        <f>SUM(G$259:H$259)</f>
        <v>38</v>
      </c>
      <c r="G542" s="12">
        <f t="shared" si="180"/>
        <v>73.68421052631578</v>
      </c>
      <c r="H542" s="12">
        <f t="shared" si="180"/>
        <v>5.2631578947368416</v>
      </c>
      <c r="I542" s="12">
        <f t="shared" si="180"/>
        <v>21.052631578947366</v>
      </c>
      <c r="J542" s="4">
        <f t="shared" si="179"/>
        <v>99.999999999999986</v>
      </c>
      <c r="K542" s="14"/>
      <c r="L542" s="14"/>
      <c r="M542" s="14"/>
      <c r="N542" s="14"/>
      <c r="O542" s="14"/>
    </row>
    <row r="543" spans="2:15" ht="15" customHeight="1" x14ac:dyDescent="0.15">
      <c r="B543" s="259"/>
      <c r="C543" s="69" t="s">
        <v>195</v>
      </c>
      <c r="D543" s="36"/>
      <c r="E543" s="36"/>
      <c r="F543" s="21">
        <f>SUM(G$260:H$260)</f>
        <v>107</v>
      </c>
      <c r="G543" s="13">
        <f t="shared" si="180"/>
        <v>76.63551401869158</v>
      </c>
      <c r="H543" s="13">
        <f t="shared" si="180"/>
        <v>4.6728971962616823</v>
      </c>
      <c r="I543" s="13">
        <f t="shared" si="180"/>
        <v>18.691588785046729</v>
      </c>
      <c r="J543" s="5">
        <f t="shared" si="179"/>
        <v>100</v>
      </c>
      <c r="K543" s="14"/>
      <c r="L543" s="14"/>
      <c r="M543" s="14"/>
      <c r="N543" s="14"/>
      <c r="O543" s="14"/>
    </row>
    <row r="544" spans="2:15" ht="15" customHeight="1" x14ac:dyDescent="0.15">
      <c r="B544" s="66"/>
      <c r="C544" s="57"/>
      <c r="D544" s="55"/>
      <c r="E544" s="55"/>
      <c r="F544" s="14"/>
      <c r="G544" s="14"/>
      <c r="H544" s="14"/>
      <c r="I544" s="14"/>
      <c r="J544" s="14"/>
      <c r="K544" s="14"/>
      <c r="L544" s="14"/>
      <c r="M544" s="14"/>
      <c r="N544" s="14"/>
      <c r="O544" s="14"/>
    </row>
    <row r="545" spans="2:15" ht="15" customHeight="1" x14ac:dyDescent="0.15">
      <c r="B545" s="59" t="s">
        <v>256</v>
      </c>
      <c r="C545" s="60"/>
      <c r="D545" s="28"/>
      <c r="E545" s="28"/>
      <c r="F545" s="300"/>
      <c r="G545" s="143" t="s">
        <v>376</v>
      </c>
      <c r="H545" s="142" t="s">
        <v>377</v>
      </c>
      <c r="I545" s="86" t="s">
        <v>373</v>
      </c>
      <c r="J545" s="85" t="s">
        <v>374</v>
      </c>
    </row>
    <row r="546" spans="2:15" ht="15" customHeight="1" x14ac:dyDescent="0.15">
      <c r="B546" s="256" t="s">
        <v>375</v>
      </c>
      <c r="C546" s="68" t="s">
        <v>181</v>
      </c>
      <c r="F546" s="301"/>
      <c r="G546" s="8">
        <v>29</v>
      </c>
      <c r="H546" s="8">
        <v>2</v>
      </c>
      <c r="I546" s="8">
        <v>5</v>
      </c>
      <c r="J546" s="17">
        <f t="shared" ref="J546:J569" si="181">SUM(G546:I546)</f>
        <v>36</v>
      </c>
    </row>
    <row r="547" spans="2:15" ht="15" customHeight="1" x14ac:dyDescent="0.15">
      <c r="B547" s="257"/>
      <c r="C547" s="81" t="s">
        <v>56</v>
      </c>
      <c r="F547" s="301"/>
      <c r="G547" s="9">
        <v>14</v>
      </c>
      <c r="H547" s="9">
        <v>6</v>
      </c>
      <c r="I547" s="9">
        <v>4</v>
      </c>
      <c r="J547" s="18">
        <f t="shared" si="181"/>
        <v>24</v>
      </c>
    </row>
    <row r="548" spans="2:15" ht="15" customHeight="1" x14ac:dyDescent="0.15">
      <c r="B548" s="257"/>
      <c r="C548" s="81" t="s">
        <v>190</v>
      </c>
      <c r="F548" s="301"/>
      <c r="G548" s="9">
        <v>10</v>
      </c>
      <c r="H548" s="9">
        <v>0</v>
      </c>
      <c r="I548" s="9">
        <v>3</v>
      </c>
      <c r="J548" s="18">
        <f t="shared" si="181"/>
        <v>13</v>
      </c>
    </row>
    <row r="549" spans="2:15" ht="15" customHeight="1" x14ac:dyDescent="0.15">
      <c r="B549" s="257"/>
      <c r="C549" s="81" t="s">
        <v>57</v>
      </c>
      <c r="F549" s="301"/>
      <c r="G549" s="9">
        <v>35</v>
      </c>
      <c r="H549" s="9">
        <v>4</v>
      </c>
      <c r="I549" s="9">
        <v>4</v>
      </c>
      <c r="J549" s="18">
        <f t="shared" si="181"/>
        <v>43</v>
      </c>
    </row>
    <row r="550" spans="2:15" ht="15" customHeight="1" x14ac:dyDescent="0.15">
      <c r="B550" s="257"/>
      <c r="C550" s="81" t="s">
        <v>366</v>
      </c>
      <c r="F550" s="301"/>
      <c r="G550" s="9">
        <v>16</v>
      </c>
      <c r="H550" s="9">
        <v>2</v>
      </c>
      <c r="I550" s="9">
        <v>2</v>
      </c>
      <c r="J550" s="18">
        <f t="shared" si="181"/>
        <v>20</v>
      </c>
    </row>
    <row r="551" spans="2:15" ht="15" customHeight="1" x14ac:dyDescent="0.15">
      <c r="B551" s="258"/>
      <c r="C551" s="81" t="s">
        <v>367</v>
      </c>
      <c r="F551" s="301"/>
      <c r="G551" s="9">
        <v>8</v>
      </c>
      <c r="H551" s="9">
        <v>1</v>
      </c>
      <c r="I551" s="9">
        <v>2</v>
      </c>
      <c r="J551" s="18">
        <f t="shared" si="181"/>
        <v>11</v>
      </c>
    </row>
    <row r="552" spans="2:15" ht="15" customHeight="1" x14ac:dyDescent="0.15">
      <c r="B552" s="257"/>
      <c r="C552" s="81" t="s">
        <v>368</v>
      </c>
      <c r="F552" s="301"/>
      <c r="G552" s="9">
        <v>2</v>
      </c>
      <c r="H552" s="9">
        <v>1</v>
      </c>
      <c r="I552" s="9">
        <v>1</v>
      </c>
      <c r="J552" s="18">
        <f t="shared" si="181"/>
        <v>4</v>
      </c>
    </row>
    <row r="553" spans="2:15" ht="15" customHeight="1" x14ac:dyDescent="0.15">
      <c r="B553" s="257"/>
      <c r="C553" s="81" t="s">
        <v>191</v>
      </c>
      <c r="F553" s="301"/>
      <c r="G553" s="9">
        <v>6</v>
      </c>
      <c r="H553" s="9">
        <v>1</v>
      </c>
      <c r="I553" s="9">
        <v>2</v>
      </c>
      <c r="J553" s="18">
        <f t="shared" si="181"/>
        <v>9</v>
      </c>
    </row>
    <row r="554" spans="2:15" ht="15" customHeight="1" x14ac:dyDescent="0.15">
      <c r="B554" s="257"/>
      <c r="C554" s="81" t="s">
        <v>192</v>
      </c>
      <c r="F554" s="301"/>
      <c r="G554" s="9">
        <v>2</v>
      </c>
      <c r="H554" s="9">
        <v>0</v>
      </c>
      <c r="I554" s="9">
        <v>1</v>
      </c>
      <c r="J554" s="18">
        <f t="shared" si="181"/>
        <v>3</v>
      </c>
      <c r="K554" s="14"/>
      <c r="L554" s="14"/>
      <c r="M554" s="14"/>
      <c r="N554" s="14"/>
      <c r="O554" s="14"/>
    </row>
    <row r="555" spans="2:15" ht="15" customHeight="1" x14ac:dyDescent="0.15">
      <c r="B555" s="257"/>
      <c r="C555" s="81" t="s">
        <v>193</v>
      </c>
      <c r="F555" s="301"/>
      <c r="G555" s="9">
        <v>11</v>
      </c>
      <c r="H555" s="9">
        <v>2</v>
      </c>
      <c r="I555" s="9">
        <v>3</v>
      </c>
      <c r="J555" s="18">
        <f t="shared" si="181"/>
        <v>16</v>
      </c>
      <c r="K555" s="14"/>
      <c r="L555" s="14"/>
      <c r="M555" s="14"/>
      <c r="N555" s="14"/>
      <c r="O555" s="14"/>
    </row>
    <row r="556" spans="2:15" ht="15" customHeight="1" x14ac:dyDescent="0.15">
      <c r="B556" s="257"/>
      <c r="C556" s="81" t="s">
        <v>194</v>
      </c>
      <c r="F556" s="301"/>
      <c r="G556" s="9">
        <v>2</v>
      </c>
      <c r="H556" s="9">
        <v>1</v>
      </c>
      <c r="I556" s="9">
        <v>0</v>
      </c>
      <c r="J556" s="18">
        <f t="shared" si="181"/>
        <v>3</v>
      </c>
      <c r="K556" s="14"/>
      <c r="L556" s="14"/>
      <c r="M556" s="14"/>
      <c r="N556" s="14"/>
      <c r="O556" s="14"/>
    </row>
    <row r="557" spans="2:15" ht="15" customHeight="1" x14ac:dyDescent="0.15">
      <c r="B557" s="259"/>
      <c r="C557" s="69" t="s">
        <v>195</v>
      </c>
      <c r="D557" s="36"/>
      <c r="E557" s="36"/>
      <c r="F557" s="149"/>
      <c r="G557" s="10">
        <v>10</v>
      </c>
      <c r="H557" s="10">
        <v>1</v>
      </c>
      <c r="I557" s="10">
        <v>2</v>
      </c>
      <c r="J557" s="19">
        <f t="shared" si="181"/>
        <v>13</v>
      </c>
      <c r="K557" s="14"/>
      <c r="L557" s="14"/>
      <c r="M557" s="14"/>
      <c r="N557" s="14"/>
      <c r="O557" s="14"/>
    </row>
    <row r="558" spans="2:15" ht="15" customHeight="1" x14ac:dyDescent="0.15">
      <c r="B558" s="256" t="s">
        <v>375</v>
      </c>
      <c r="C558" s="68" t="s">
        <v>181</v>
      </c>
      <c r="F558" s="20">
        <f>SUM(G$275:H$275)</f>
        <v>36</v>
      </c>
      <c r="G558" s="11">
        <f t="shared" ref="G558:I569" si="182">IF($F558=0,0,G546/$F558*100)</f>
        <v>80.555555555555557</v>
      </c>
      <c r="H558" s="11">
        <f t="shared" si="182"/>
        <v>5.5555555555555554</v>
      </c>
      <c r="I558" s="11">
        <f t="shared" si="182"/>
        <v>13.888888888888889</v>
      </c>
      <c r="J558" s="3">
        <f t="shared" si="181"/>
        <v>100</v>
      </c>
      <c r="K558" s="14"/>
      <c r="L558" s="14"/>
      <c r="M558" s="14"/>
      <c r="N558" s="14"/>
      <c r="O558" s="14"/>
    </row>
    <row r="559" spans="2:15" ht="15" customHeight="1" x14ac:dyDescent="0.15">
      <c r="B559" s="257"/>
      <c r="C559" s="81" t="s">
        <v>56</v>
      </c>
      <c r="F559" s="20">
        <f>SUM(G$276:H$276)</f>
        <v>24</v>
      </c>
      <c r="G559" s="12">
        <f t="shared" si="182"/>
        <v>58.333333333333336</v>
      </c>
      <c r="H559" s="12">
        <f t="shared" si="182"/>
        <v>25</v>
      </c>
      <c r="I559" s="12">
        <f t="shared" si="182"/>
        <v>16.666666666666664</v>
      </c>
      <c r="J559" s="4">
        <f t="shared" si="181"/>
        <v>100</v>
      </c>
      <c r="K559" s="14"/>
      <c r="L559" s="14"/>
      <c r="M559" s="14"/>
      <c r="N559" s="14"/>
      <c r="O559" s="14"/>
    </row>
    <row r="560" spans="2:15" ht="15" customHeight="1" x14ac:dyDescent="0.15">
      <c r="B560" s="257"/>
      <c r="C560" s="81" t="s">
        <v>190</v>
      </c>
      <c r="F560" s="20">
        <f>SUM(G$277:H$277)</f>
        <v>13</v>
      </c>
      <c r="G560" s="12">
        <f t="shared" si="182"/>
        <v>76.923076923076934</v>
      </c>
      <c r="H560" s="12">
        <f t="shared" si="182"/>
        <v>0</v>
      </c>
      <c r="I560" s="12">
        <f t="shared" si="182"/>
        <v>23.076923076923077</v>
      </c>
      <c r="J560" s="4">
        <f t="shared" si="181"/>
        <v>100.00000000000001</v>
      </c>
      <c r="K560" s="14"/>
      <c r="L560" s="14"/>
      <c r="M560" s="14"/>
      <c r="N560" s="14"/>
      <c r="O560" s="14"/>
    </row>
    <row r="561" spans="1:15" ht="15" customHeight="1" x14ac:dyDescent="0.15">
      <c r="B561" s="257"/>
      <c r="C561" s="81" t="s">
        <v>57</v>
      </c>
      <c r="F561" s="20">
        <f>SUM(G$278:H$278)</f>
        <v>43</v>
      </c>
      <c r="G561" s="12">
        <f t="shared" si="182"/>
        <v>81.395348837209298</v>
      </c>
      <c r="H561" s="12">
        <f t="shared" si="182"/>
        <v>9.3023255813953494</v>
      </c>
      <c r="I561" s="12">
        <f t="shared" si="182"/>
        <v>9.3023255813953494</v>
      </c>
      <c r="J561" s="4">
        <f t="shared" si="181"/>
        <v>100</v>
      </c>
      <c r="K561" s="14"/>
      <c r="L561" s="14"/>
      <c r="M561" s="14"/>
      <c r="N561" s="14"/>
      <c r="O561" s="14"/>
    </row>
    <row r="562" spans="1:15" ht="15" customHeight="1" x14ac:dyDescent="0.15">
      <c r="B562" s="257"/>
      <c r="C562" s="81" t="s">
        <v>366</v>
      </c>
      <c r="F562" s="20">
        <f>SUM(G$279:H$279)</f>
        <v>20</v>
      </c>
      <c r="G562" s="12">
        <f t="shared" si="182"/>
        <v>80</v>
      </c>
      <c r="H562" s="12">
        <f t="shared" si="182"/>
        <v>10</v>
      </c>
      <c r="I562" s="12">
        <f t="shared" si="182"/>
        <v>10</v>
      </c>
      <c r="J562" s="4">
        <f t="shared" si="181"/>
        <v>100</v>
      </c>
      <c r="K562" s="14"/>
      <c r="L562" s="14"/>
      <c r="M562" s="14"/>
      <c r="N562" s="14"/>
      <c r="O562" s="14"/>
    </row>
    <row r="563" spans="1:15" ht="15" customHeight="1" x14ac:dyDescent="0.15">
      <c r="B563" s="258"/>
      <c r="C563" s="81" t="s">
        <v>367</v>
      </c>
      <c r="F563" s="20">
        <f>SUM(G$280:H$280)</f>
        <v>11</v>
      </c>
      <c r="G563" s="12">
        <f t="shared" si="182"/>
        <v>72.727272727272734</v>
      </c>
      <c r="H563" s="12">
        <f t="shared" si="182"/>
        <v>9.0909090909090917</v>
      </c>
      <c r="I563" s="12">
        <f t="shared" si="182"/>
        <v>18.181818181818183</v>
      </c>
      <c r="J563" s="4">
        <f t="shared" si="181"/>
        <v>100.00000000000001</v>
      </c>
      <c r="K563" s="14"/>
      <c r="L563" s="14"/>
      <c r="M563" s="14"/>
      <c r="N563" s="14"/>
      <c r="O563" s="14"/>
    </row>
    <row r="564" spans="1:15" ht="15" customHeight="1" x14ac:dyDescent="0.15">
      <c r="B564" s="257"/>
      <c r="C564" s="81" t="s">
        <v>368</v>
      </c>
      <c r="F564" s="20">
        <f>SUM(G$281:H$281)</f>
        <v>4</v>
      </c>
      <c r="G564" s="12">
        <f t="shared" si="182"/>
        <v>50</v>
      </c>
      <c r="H564" s="12">
        <f t="shared" si="182"/>
        <v>25</v>
      </c>
      <c r="I564" s="12">
        <f t="shared" si="182"/>
        <v>25</v>
      </c>
      <c r="J564" s="4">
        <f t="shared" si="181"/>
        <v>100</v>
      </c>
      <c r="K564" s="14"/>
      <c r="L564" s="14"/>
      <c r="M564" s="14"/>
      <c r="N564" s="14"/>
      <c r="O564" s="14"/>
    </row>
    <row r="565" spans="1:15" ht="15" customHeight="1" x14ac:dyDescent="0.15">
      <c r="B565" s="257"/>
      <c r="C565" s="81" t="s">
        <v>191</v>
      </c>
      <c r="F565" s="20">
        <f>SUM(G$282:H$282)</f>
        <v>9</v>
      </c>
      <c r="G565" s="12">
        <f t="shared" si="182"/>
        <v>66.666666666666657</v>
      </c>
      <c r="H565" s="12">
        <f t="shared" si="182"/>
        <v>11.111111111111111</v>
      </c>
      <c r="I565" s="12">
        <f t="shared" si="182"/>
        <v>22.222222222222221</v>
      </c>
      <c r="J565" s="4">
        <f t="shared" si="181"/>
        <v>100</v>
      </c>
      <c r="K565" s="14"/>
      <c r="L565" s="14"/>
      <c r="M565" s="14"/>
      <c r="N565" s="14"/>
      <c r="O565" s="14"/>
    </row>
    <row r="566" spans="1:15" ht="15" customHeight="1" x14ac:dyDescent="0.15">
      <c r="B566" s="257"/>
      <c r="C566" s="81" t="s">
        <v>192</v>
      </c>
      <c r="F566" s="20">
        <f>SUM(G$283:H$283)</f>
        <v>3</v>
      </c>
      <c r="G566" s="12">
        <f t="shared" si="182"/>
        <v>66.666666666666657</v>
      </c>
      <c r="H566" s="12">
        <f t="shared" si="182"/>
        <v>0</v>
      </c>
      <c r="I566" s="12">
        <f t="shared" si="182"/>
        <v>33.333333333333329</v>
      </c>
      <c r="J566" s="4">
        <f t="shared" si="181"/>
        <v>99.999999999999986</v>
      </c>
      <c r="K566" s="14"/>
      <c r="L566" s="14"/>
      <c r="M566" s="14"/>
      <c r="N566" s="14"/>
      <c r="O566" s="14"/>
    </row>
    <row r="567" spans="1:15" ht="15" customHeight="1" x14ac:dyDescent="0.15">
      <c r="B567" s="257"/>
      <c r="C567" s="81" t="s">
        <v>193</v>
      </c>
      <c r="F567" s="20">
        <f>SUM(G$284:H$284)</f>
        <v>16</v>
      </c>
      <c r="G567" s="12">
        <f t="shared" si="182"/>
        <v>68.75</v>
      </c>
      <c r="H567" s="12">
        <f t="shared" si="182"/>
        <v>12.5</v>
      </c>
      <c r="I567" s="12">
        <f t="shared" si="182"/>
        <v>18.75</v>
      </c>
      <c r="J567" s="4">
        <f t="shared" si="181"/>
        <v>100</v>
      </c>
      <c r="K567" s="14"/>
      <c r="L567" s="14"/>
      <c r="M567" s="14"/>
      <c r="N567" s="14"/>
      <c r="O567" s="14"/>
    </row>
    <row r="568" spans="1:15" ht="15" customHeight="1" x14ac:dyDescent="0.15">
      <c r="B568" s="257"/>
      <c r="C568" s="81" t="s">
        <v>194</v>
      </c>
      <c r="F568" s="20">
        <f>SUM(G$285:H$285)</f>
        <v>3</v>
      </c>
      <c r="G568" s="12">
        <f t="shared" si="182"/>
        <v>66.666666666666657</v>
      </c>
      <c r="H568" s="12">
        <f t="shared" si="182"/>
        <v>33.333333333333329</v>
      </c>
      <c r="I568" s="12">
        <f t="shared" si="182"/>
        <v>0</v>
      </c>
      <c r="J568" s="4">
        <f t="shared" si="181"/>
        <v>99.999999999999986</v>
      </c>
      <c r="K568" s="14"/>
      <c r="L568" s="14"/>
      <c r="M568" s="14"/>
      <c r="N568" s="14"/>
      <c r="O568" s="14"/>
    </row>
    <row r="569" spans="1:15" ht="15" customHeight="1" x14ac:dyDescent="0.15">
      <c r="B569" s="259"/>
      <c r="C569" s="69" t="s">
        <v>195</v>
      </c>
      <c r="D569" s="36"/>
      <c r="E569" s="36"/>
      <c r="F569" s="21">
        <f>SUM(G$286:H$286)</f>
        <v>13</v>
      </c>
      <c r="G569" s="13">
        <f t="shared" si="182"/>
        <v>76.923076923076934</v>
      </c>
      <c r="H569" s="13">
        <f t="shared" si="182"/>
        <v>7.6923076923076925</v>
      </c>
      <c r="I569" s="13">
        <f t="shared" si="182"/>
        <v>15.384615384615385</v>
      </c>
      <c r="J569" s="5">
        <f t="shared" si="181"/>
        <v>100.00000000000001</v>
      </c>
      <c r="K569" s="14"/>
      <c r="L569" s="14"/>
      <c r="M569" s="14"/>
      <c r="N569" s="14"/>
      <c r="O569" s="14"/>
    </row>
    <row r="570" spans="1:15" ht="15" customHeight="1" x14ac:dyDescent="0.15">
      <c r="B570" s="66"/>
      <c r="C570" s="57"/>
      <c r="D570" s="55"/>
      <c r="E570" s="55"/>
      <c r="F570" s="14"/>
      <c r="G570" s="14"/>
      <c r="H570" s="14"/>
      <c r="I570" s="14"/>
      <c r="J570" s="14"/>
      <c r="K570" s="14"/>
      <c r="L570" s="14"/>
      <c r="M570" s="14"/>
      <c r="N570" s="14"/>
      <c r="O570" s="14"/>
    </row>
    <row r="571" spans="1:15" ht="15" customHeight="1" x14ac:dyDescent="0.15">
      <c r="A571" s="77" t="s">
        <v>495</v>
      </c>
      <c r="B571" s="66"/>
      <c r="C571" s="57"/>
      <c r="D571" s="55"/>
      <c r="E571" s="55"/>
      <c r="F571" s="14"/>
      <c r="G571" s="14"/>
      <c r="H571" s="14"/>
      <c r="I571" s="14"/>
      <c r="J571" s="14"/>
      <c r="K571" s="14"/>
      <c r="L571" s="14"/>
      <c r="M571" s="14"/>
      <c r="N571" s="14"/>
      <c r="O571" s="14"/>
    </row>
    <row r="572" spans="1:15" ht="15" customHeight="1" x14ac:dyDescent="0.15">
      <c r="A572" s="1" t="s">
        <v>497</v>
      </c>
      <c r="B572" s="66"/>
      <c r="C572" s="46"/>
      <c r="D572" s="96"/>
      <c r="E572" s="96"/>
      <c r="F572" s="96"/>
      <c r="G572" s="97"/>
      <c r="H572" s="96"/>
    </row>
    <row r="573" spans="1:15" ht="15" customHeight="1" x14ac:dyDescent="0.15">
      <c r="B573" s="59" t="s">
        <v>257</v>
      </c>
      <c r="C573" s="60"/>
      <c r="D573" s="28"/>
      <c r="E573" s="28"/>
      <c r="F573" s="300"/>
      <c r="G573" s="143" t="s">
        <v>376</v>
      </c>
      <c r="H573" s="142" t="s">
        <v>377</v>
      </c>
      <c r="I573" s="86" t="s">
        <v>373</v>
      </c>
      <c r="J573" s="85" t="s">
        <v>374</v>
      </c>
    </row>
    <row r="574" spans="1:15" ht="15" customHeight="1" x14ac:dyDescent="0.15">
      <c r="B574" s="256" t="s">
        <v>375</v>
      </c>
      <c r="C574" s="68" t="s">
        <v>181</v>
      </c>
      <c r="F574" s="301"/>
      <c r="G574" s="8">
        <v>625</v>
      </c>
      <c r="H574" s="8">
        <v>50</v>
      </c>
      <c r="I574" s="8">
        <v>82</v>
      </c>
      <c r="J574" s="17">
        <f t="shared" ref="J574:J597" si="183">SUM(G574:I574)</f>
        <v>757</v>
      </c>
    </row>
    <row r="575" spans="1:15" ht="15" customHeight="1" x14ac:dyDescent="0.15">
      <c r="B575" s="257"/>
      <c r="C575" s="81" t="s">
        <v>56</v>
      </c>
      <c r="F575" s="301"/>
      <c r="G575" s="9">
        <v>602</v>
      </c>
      <c r="H575" s="9">
        <v>285</v>
      </c>
      <c r="I575" s="9">
        <v>116</v>
      </c>
      <c r="J575" s="18">
        <f t="shared" si="183"/>
        <v>1003</v>
      </c>
    </row>
    <row r="576" spans="1:15" ht="15" customHeight="1" x14ac:dyDescent="0.15">
      <c r="B576" s="257"/>
      <c r="C576" s="81" t="s">
        <v>190</v>
      </c>
      <c r="F576" s="301"/>
      <c r="G576" s="9">
        <v>223</v>
      </c>
      <c r="H576" s="9">
        <v>28</v>
      </c>
      <c r="I576" s="9">
        <v>31</v>
      </c>
      <c r="J576" s="18">
        <f t="shared" si="183"/>
        <v>282</v>
      </c>
    </row>
    <row r="577" spans="2:15" ht="15" customHeight="1" x14ac:dyDescent="0.15">
      <c r="B577" s="257"/>
      <c r="C577" s="81" t="s">
        <v>57</v>
      </c>
      <c r="F577" s="301"/>
      <c r="G577" s="9">
        <v>751</v>
      </c>
      <c r="H577" s="9">
        <v>67</v>
      </c>
      <c r="I577" s="9">
        <v>111</v>
      </c>
      <c r="J577" s="18">
        <f t="shared" si="183"/>
        <v>929</v>
      </c>
    </row>
    <row r="578" spans="2:15" ht="15" customHeight="1" x14ac:dyDescent="0.15">
      <c r="B578" s="257"/>
      <c r="C578" s="81" t="s">
        <v>366</v>
      </c>
      <c r="F578" s="301"/>
      <c r="G578" s="9">
        <v>114</v>
      </c>
      <c r="H578" s="9">
        <v>11</v>
      </c>
      <c r="I578" s="9">
        <v>19</v>
      </c>
      <c r="J578" s="18">
        <f t="shared" si="183"/>
        <v>144</v>
      </c>
    </row>
    <row r="579" spans="2:15" ht="15" customHeight="1" x14ac:dyDescent="0.15">
      <c r="B579" s="258"/>
      <c r="C579" s="81" t="s">
        <v>367</v>
      </c>
      <c r="F579" s="301"/>
      <c r="G579" s="9">
        <v>181</v>
      </c>
      <c r="H579" s="9">
        <v>13</v>
      </c>
      <c r="I579" s="9">
        <v>24</v>
      </c>
      <c r="J579" s="18">
        <f t="shared" si="183"/>
        <v>218</v>
      </c>
    </row>
    <row r="580" spans="2:15" ht="15" customHeight="1" x14ac:dyDescent="0.15">
      <c r="B580" s="257"/>
      <c r="C580" s="81" t="s">
        <v>368</v>
      </c>
      <c r="F580" s="301"/>
      <c r="G580" s="9">
        <v>104</v>
      </c>
      <c r="H580" s="9">
        <v>29</v>
      </c>
      <c r="I580" s="9">
        <v>21</v>
      </c>
      <c r="J580" s="18">
        <f t="shared" si="183"/>
        <v>154</v>
      </c>
    </row>
    <row r="581" spans="2:15" ht="15" customHeight="1" x14ac:dyDescent="0.15">
      <c r="B581" s="257"/>
      <c r="C581" s="81" t="s">
        <v>191</v>
      </c>
      <c r="F581" s="301"/>
      <c r="G581" s="9">
        <v>70</v>
      </c>
      <c r="H581" s="9">
        <v>3</v>
      </c>
      <c r="I581" s="9">
        <v>19</v>
      </c>
      <c r="J581" s="18">
        <f t="shared" si="183"/>
        <v>92</v>
      </c>
    </row>
    <row r="582" spans="2:15" ht="15" customHeight="1" x14ac:dyDescent="0.15">
      <c r="B582" s="257"/>
      <c r="C582" s="81" t="s">
        <v>192</v>
      </c>
      <c r="F582" s="301"/>
      <c r="G582" s="9">
        <v>35</v>
      </c>
      <c r="H582" s="9">
        <v>0</v>
      </c>
      <c r="I582" s="9">
        <v>5</v>
      </c>
      <c r="J582" s="18">
        <f t="shared" si="183"/>
        <v>40</v>
      </c>
      <c r="K582" s="14"/>
      <c r="L582" s="14"/>
      <c r="M582" s="14"/>
      <c r="N582" s="14"/>
      <c r="O582" s="14"/>
    </row>
    <row r="583" spans="2:15" ht="15" customHeight="1" x14ac:dyDescent="0.15">
      <c r="B583" s="257"/>
      <c r="C583" s="81" t="s">
        <v>193</v>
      </c>
      <c r="F583" s="301"/>
      <c r="G583" s="9">
        <v>124</v>
      </c>
      <c r="H583" s="9">
        <v>10</v>
      </c>
      <c r="I583" s="9">
        <v>11</v>
      </c>
      <c r="J583" s="18">
        <f t="shared" si="183"/>
        <v>145</v>
      </c>
      <c r="K583" s="14"/>
      <c r="L583" s="14"/>
      <c r="M583" s="14"/>
      <c r="N583" s="14"/>
      <c r="O583" s="14"/>
    </row>
    <row r="584" spans="2:15" ht="15" customHeight="1" x14ac:dyDescent="0.15">
      <c r="B584" s="257"/>
      <c r="C584" s="81" t="s">
        <v>194</v>
      </c>
      <c r="F584" s="301"/>
      <c r="G584" s="9">
        <v>30</v>
      </c>
      <c r="H584" s="9">
        <v>4</v>
      </c>
      <c r="I584" s="9">
        <v>6</v>
      </c>
      <c r="J584" s="18">
        <f t="shared" si="183"/>
        <v>40</v>
      </c>
      <c r="K584" s="14"/>
      <c r="L584" s="14"/>
      <c r="M584" s="14"/>
      <c r="N584" s="14"/>
      <c r="O584" s="14"/>
    </row>
    <row r="585" spans="2:15" ht="15" customHeight="1" x14ac:dyDescent="0.15">
      <c r="B585" s="259"/>
      <c r="C585" s="69" t="s">
        <v>195</v>
      </c>
      <c r="D585" s="36"/>
      <c r="E585" s="36"/>
      <c r="F585" s="149"/>
      <c r="G585" s="10">
        <v>100</v>
      </c>
      <c r="H585" s="10">
        <v>3</v>
      </c>
      <c r="I585" s="10">
        <v>15</v>
      </c>
      <c r="J585" s="19">
        <f t="shared" si="183"/>
        <v>118</v>
      </c>
      <c r="K585" s="14"/>
      <c r="L585" s="14"/>
      <c r="M585" s="14"/>
      <c r="N585" s="14"/>
      <c r="O585" s="14"/>
    </row>
    <row r="586" spans="2:15" ht="15" customHeight="1" x14ac:dyDescent="0.15">
      <c r="B586" s="256" t="s">
        <v>375</v>
      </c>
      <c r="C586" s="68" t="s">
        <v>181</v>
      </c>
      <c r="F586" s="20">
        <f>SUM(G$302:H$302)</f>
        <v>757</v>
      </c>
      <c r="G586" s="11">
        <f t="shared" ref="G586:I597" si="184">IF($F586=0,0,G574/$F586*100)</f>
        <v>82.562747688243064</v>
      </c>
      <c r="H586" s="11">
        <f t="shared" si="184"/>
        <v>6.6050198150594461</v>
      </c>
      <c r="I586" s="11">
        <f t="shared" si="184"/>
        <v>10.83223249669749</v>
      </c>
      <c r="J586" s="3">
        <f t="shared" si="183"/>
        <v>100</v>
      </c>
      <c r="K586" s="14"/>
      <c r="L586" s="14"/>
      <c r="M586" s="14"/>
      <c r="N586" s="14"/>
      <c r="O586" s="14"/>
    </row>
    <row r="587" spans="2:15" ht="15" customHeight="1" x14ac:dyDescent="0.15">
      <c r="B587" s="257"/>
      <c r="C587" s="81" t="s">
        <v>56</v>
      </c>
      <c r="F587" s="20">
        <f>SUM(G$303:H$303)</f>
        <v>1003</v>
      </c>
      <c r="G587" s="12">
        <f t="shared" si="184"/>
        <v>60.019940179461614</v>
      </c>
      <c r="H587" s="12">
        <f t="shared" si="184"/>
        <v>28.414755732801595</v>
      </c>
      <c r="I587" s="12">
        <f t="shared" si="184"/>
        <v>11.56530408773679</v>
      </c>
      <c r="J587" s="4">
        <f t="shared" si="183"/>
        <v>100</v>
      </c>
      <c r="K587" s="14"/>
      <c r="L587" s="14"/>
      <c r="M587" s="14"/>
      <c r="N587" s="14"/>
      <c r="O587" s="14"/>
    </row>
    <row r="588" spans="2:15" ht="15" customHeight="1" x14ac:dyDescent="0.15">
      <c r="B588" s="257"/>
      <c r="C588" s="81" t="s">
        <v>190</v>
      </c>
      <c r="F588" s="20">
        <f>SUM(G$304:H$304)</f>
        <v>282</v>
      </c>
      <c r="G588" s="12">
        <f t="shared" si="184"/>
        <v>79.078014184397162</v>
      </c>
      <c r="H588" s="12">
        <f t="shared" si="184"/>
        <v>9.9290780141843982</v>
      </c>
      <c r="I588" s="12">
        <f t="shared" si="184"/>
        <v>10.99290780141844</v>
      </c>
      <c r="J588" s="4">
        <f t="shared" si="183"/>
        <v>100</v>
      </c>
      <c r="K588" s="14"/>
      <c r="L588" s="14"/>
      <c r="M588" s="14"/>
      <c r="N588" s="14"/>
      <c r="O588" s="14"/>
    </row>
    <row r="589" spans="2:15" ht="15" customHeight="1" x14ac:dyDescent="0.15">
      <c r="B589" s="257"/>
      <c r="C589" s="81" t="s">
        <v>57</v>
      </c>
      <c r="F589" s="20">
        <f>SUM(G$305:H$305)</f>
        <v>929</v>
      </c>
      <c r="G589" s="12">
        <f t="shared" si="184"/>
        <v>80.839612486544681</v>
      </c>
      <c r="H589" s="12">
        <f t="shared" si="184"/>
        <v>7.2120559741657697</v>
      </c>
      <c r="I589" s="12">
        <f t="shared" si="184"/>
        <v>11.948331539289558</v>
      </c>
      <c r="J589" s="4">
        <f t="shared" si="183"/>
        <v>100</v>
      </c>
      <c r="K589" s="14"/>
      <c r="L589" s="14"/>
      <c r="M589" s="14"/>
      <c r="N589" s="14"/>
      <c r="O589" s="14"/>
    </row>
    <row r="590" spans="2:15" ht="15" customHeight="1" x14ac:dyDescent="0.15">
      <c r="B590" s="257"/>
      <c r="C590" s="81" t="s">
        <v>366</v>
      </c>
      <c r="F590" s="20">
        <f>SUM(G$306:H$306)</f>
        <v>144</v>
      </c>
      <c r="G590" s="12">
        <f t="shared" si="184"/>
        <v>79.166666666666657</v>
      </c>
      <c r="H590" s="12">
        <f t="shared" si="184"/>
        <v>7.6388888888888893</v>
      </c>
      <c r="I590" s="12">
        <f t="shared" si="184"/>
        <v>13.194444444444445</v>
      </c>
      <c r="J590" s="4">
        <f t="shared" si="183"/>
        <v>99.999999999999986</v>
      </c>
      <c r="K590" s="14"/>
      <c r="L590" s="14"/>
      <c r="M590" s="14"/>
      <c r="N590" s="14"/>
      <c r="O590" s="14"/>
    </row>
    <row r="591" spans="2:15" ht="15" customHeight="1" x14ac:dyDescent="0.15">
      <c r="B591" s="258"/>
      <c r="C591" s="81" t="s">
        <v>367</v>
      </c>
      <c r="F591" s="20">
        <f>SUM(G$307:H$307)</f>
        <v>218</v>
      </c>
      <c r="G591" s="12">
        <f t="shared" si="184"/>
        <v>83.027522935779814</v>
      </c>
      <c r="H591" s="12">
        <f t="shared" si="184"/>
        <v>5.9633027522935782</v>
      </c>
      <c r="I591" s="12">
        <f t="shared" si="184"/>
        <v>11.009174311926607</v>
      </c>
      <c r="J591" s="4">
        <f t="shared" si="183"/>
        <v>100</v>
      </c>
      <c r="K591" s="14"/>
      <c r="L591" s="14"/>
      <c r="M591" s="14"/>
      <c r="N591" s="14"/>
      <c r="O591" s="14"/>
    </row>
    <row r="592" spans="2:15" ht="15" customHeight="1" x14ac:dyDescent="0.15">
      <c r="B592" s="257"/>
      <c r="C592" s="81" t="s">
        <v>368</v>
      </c>
      <c r="F592" s="20">
        <f>SUM(G$308:H$308)</f>
        <v>154</v>
      </c>
      <c r="G592" s="12">
        <f t="shared" si="184"/>
        <v>67.532467532467535</v>
      </c>
      <c r="H592" s="12">
        <f t="shared" si="184"/>
        <v>18.831168831168831</v>
      </c>
      <c r="I592" s="12">
        <f t="shared" si="184"/>
        <v>13.636363636363635</v>
      </c>
      <c r="J592" s="4">
        <f t="shared" si="183"/>
        <v>100.00000000000001</v>
      </c>
      <c r="K592" s="14"/>
      <c r="L592" s="14"/>
      <c r="M592" s="14"/>
      <c r="N592" s="14"/>
      <c r="O592" s="14"/>
    </row>
    <row r="593" spans="1:15" ht="15" customHeight="1" x14ac:dyDescent="0.15">
      <c r="B593" s="257"/>
      <c r="C593" s="81" t="s">
        <v>191</v>
      </c>
      <c r="F593" s="20">
        <f>SUM(G$309:H$309)</f>
        <v>92</v>
      </c>
      <c r="G593" s="12">
        <f t="shared" si="184"/>
        <v>76.08695652173914</v>
      </c>
      <c r="H593" s="12">
        <f t="shared" si="184"/>
        <v>3.2608695652173911</v>
      </c>
      <c r="I593" s="12">
        <f t="shared" si="184"/>
        <v>20.652173913043477</v>
      </c>
      <c r="J593" s="4">
        <f t="shared" si="183"/>
        <v>100</v>
      </c>
      <c r="K593" s="14"/>
      <c r="L593" s="14"/>
      <c r="M593" s="14"/>
      <c r="N593" s="14"/>
      <c r="O593" s="14"/>
    </row>
    <row r="594" spans="1:15" ht="15" customHeight="1" x14ac:dyDescent="0.15">
      <c r="B594" s="257"/>
      <c r="C594" s="81" t="s">
        <v>192</v>
      </c>
      <c r="F594" s="20">
        <f>SUM(G$310:H$310)</f>
        <v>40</v>
      </c>
      <c r="G594" s="12">
        <f t="shared" si="184"/>
        <v>87.5</v>
      </c>
      <c r="H594" s="12">
        <f t="shared" si="184"/>
        <v>0</v>
      </c>
      <c r="I594" s="12">
        <f t="shared" si="184"/>
        <v>12.5</v>
      </c>
      <c r="J594" s="4">
        <f t="shared" si="183"/>
        <v>100</v>
      </c>
      <c r="K594" s="14"/>
      <c r="L594" s="14"/>
      <c r="M594" s="14"/>
      <c r="N594" s="14"/>
      <c r="O594" s="14"/>
    </row>
    <row r="595" spans="1:15" ht="15" customHeight="1" x14ac:dyDescent="0.15">
      <c r="B595" s="257"/>
      <c r="C595" s="81" t="s">
        <v>193</v>
      </c>
      <c r="F595" s="20">
        <f>SUM(G$311:H$311)</f>
        <v>145</v>
      </c>
      <c r="G595" s="12">
        <f t="shared" si="184"/>
        <v>85.517241379310349</v>
      </c>
      <c r="H595" s="12">
        <f t="shared" si="184"/>
        <v>6.8965517241379306</v>
      </c>
      <c r="I595" s="12">
        <f t="shared" si="184"/>
        <v>7.5862068965517242</v>
      </c>
      <c r="J595" s="4">
        <f t="shared" si="183"/>
        <v>100.00000000000001</v>
      </c>
      <c r="K595" s="14"/>
      <c r="L595" s="14"/>
      <c r="M595" s="14"/>
      <c r="N595" s="14"/>
      <c r="O595" s="14"/>
    </row>
    <row r="596" spans="1:15" ht="15" customHeight="1" x14ac:dyDescent="0.15">
      <c r="B596" s="257"/>
      <c r="C596" s="81" t="s">
        <v>194</v>
      </c>
      <c r="F596" s="20">
        <f>SUM(G$312:H$312)</f>
        <v>40</v>
      </c>
      <c r="G596" s="12">
        <f t="shared" si="184"/>
        <v>75</v>
      </c>
      <c r="H596" s="12">
        <f t="shared" si="184"/>
        <v>10</v>
      </c>
      <c r="I596" s="12">
        <f t="shared" si="184"/>
        <v>15</v>
      </c>
      <c r="J596" s="4">
        <f t="shared" si="183"/>
        <v>100</v>
      </c>
      <c r="K596" s="14"/>
      <c r="L596" s="14"/>
      <c r="M596" s="14"/>
      <c r="N596" s="14"/>
      <c r="O596" s="14"/>
    </row>
    <row r="597" spans="1:15" ht="15" customHeight="1" x14ac:dyDescent="0.15">
      <c r="B597" s="259"/>
      <c r="C597" s="69" t="s">
        <v>195</v>
      </c>
      <c r="D597" s="36"/>
      <c r="E597" s="36"/>
      <c r="F597" s="21">
        <f>SUM(G$313:H$313)</f>
        <v>118</v>
      </c>
      <c r="G597" s="13">
        <f t="shared" si="184"/>
        <v>84.745762711864401</v>
      </c>
      <c r="H597" s="13">
        <f t="shared" si="184"/>
        <v>2.5423728813559325</v>
      </c>
      <c r="I597" s="13">
        <f t="shared" si="184"/>
        <v>12.711864406779661</v>
      </c>
      <c r="J597" s="5">
        <f t="shared" si="183"/>
        <v>100</v>
      </c>
      <c r="K597" s="14"/>
      <c r="L597" s="14"/>
      <c r="M597" s="14"/>
      <c r="N597" s="14"/>
      <c r="O597" s="14"/>
    </row>
    <row r="598" spans="1:15" ht="15" customHeight="1" x14ac:dyDescent="0.15">
      <c r="B598" s="66"/>
      <c r="C598" s="57"/>
      <c r="D598" s="55"/>
      <c r="E598" s="14"/>
      <c r="F598" s="14"/>
      <c r="G598" s="14"/>
      <c r="H598" s="14"/>
      <c r="I598" s="14"/>
      <c r="J598" s="14"/>
      <c r="K598" s="14"/>
      <c r="L598" s="14"/>
      <c r="M598" s="14"/>
      <c r="N598" s="14"/>
      <c r="O598" s="14"/>
    </row>
    <row r="599" spans="1:15" ht="15" customHeight="1" x14ac:dyDescent="0.15">
      <c r="A599" s="1" t="s">
        <v>514</v>
      </c>
      <c r="B599" s="22"/>
      <c r="I599" s="7"/>
      <c r="J599" s="7"/>
      <c r="K599" s="7"/>
      <c r="L599" s="7"/>
      <c r="M599" s="7"/>
      <c r="N599" s="7"/>
      <c r="O599" s="7"/>
    </row>
    <row r="600" spans="1:15" ht="13.5" customHeight="1" x14ac:dyDescent="0.15">
      <c r="B600" s="68"/>
      <c r="C600" s="33"/>
      <c r="D600" s="33"/>
      <c r="E600" s="33"/>
      <c r="F600" s="83"/>
      <c r="G600" s="91"/>
      <c r="H600" s="88" t="s">
        <v>258</v>
      </c>
      <c r="I600" s="91"/>
      <c r="J600" s="91"/>
      <c r="K600" s="115"/>
      <c r="L600" s="91"/>
      <c r="M600" s="88" t="s">
        <v>259</v>
      </c>
      <c r="N600" s="91"/>
      <c r="O600" s="89"/>
    </row>
    <row r="601" spans="1:15" ht="22.5" customHeight="1" x14ac:dyDescent="0.15">
      <c r="B601" s="34"/>
      <c r="F601" s="102" t="s">
        <v>4</v>
      </c>
      <c r="G601" s="102" t="s">
        <v>254</v>
      </c>
      <c r="H601" s="102" t="s">
        <v>255</v>
      </c>
      <c r="I601" s="102" t="s">
        <v>256</v>
      </c>
      <c r="J601" s="109" t="s">
        <v>257</v>
      </c>
      <c r="K601" s="112" t="s">
        <v>4</v>
      </c>
      <c r="L601" s="102" t="s">
        <v>254</v>
      </c>
      <c r="M601" s="102" t="s">
        <v>255</v>
      </c>
      <c r="N601" s="102" t="s">
        <v>256</v>
      </c>
      <c r="O601" s="102" t="s">
        <v>257</v>
      </c>
    </row>
    <row r="602" spans="1:15" ht="12" customHeight="1" x14ac:dyDescent="0.15">
      <c r="B602" s="35"/>
      <c r="C602" s="36"/>
      <c r="D602" s="36"/>
      <c r="E602" s="36"/>
      <c r="F602" s="37"/>
      <c r="G602" s="37"/>
      <c r="H602" s="37"/>
      <c r="I602" s="37"/>
      <c r="J602" s="70"/>
      <c r="K602" s="116">
        <f>E$48</f>
        <v>5887</v>
      </c>
      <c r="L602" s="2">
        <f>F$48</f>
        <v>1501</v>
      </c>
      <c r="M602" s="2">
        <f>G$48</f>
        <v>2489</v>
      </c>
      <c r="N602" s="2">
        <f>H$48</f>
        <v>130</v>
      </c>
      <c r="O602" s="2">
        <f>I$48</f>
        <v>1766</v>
      </c>
    </row>
    <row r="603" spans="1:15" ht="15" customHeight="1" x14ac:dyDescent="0.15">
      <c r="B603" s="34" t="s">
        <v>302</v>
      </c>
      <c r="F603" s="17">
        <v>630</v>
      </c>
      <c r="G603" s="17">
        <v>279</v>
      </c>
      <c r="H603" s="17">
        <v>159</v>
      </c>
      <c r="I603" s="17">
        <v>8</v>
      </c>
      <c r="J603" s="110">
        <v>184</v>
      </c>
      <c r="K603" s="117">
        <f t="shared" ref="K603:O609" si="185">F603/J$40*100</f>
        <v>10.701545778834721</v>
      </c>
      <c r="L603" s="3">
        <f t="shared" si="185"/>
        <v>18.587608261159229</v>
      </c>
      <c r="M603" s="3">
        <f t="shared" si="185"/>
        <v>6.388107673764563</v>
      </c>
      <c r="N603" s="3">
        <f t="shared" si="185"/>
        <v>6.1538461538461542</v>
      </c>
      <c r="O603" s="3">
        <f t="shared" si="185"/>
        <v>10.419026047565119</v>
      </c>
    </row>
    <row r="604" spans="1:15" ht="15" customHeight="1" x14ac:dyDescent="0.15">
      <c r="B604" s="34" t="s">
        <v>303</v>
      </c>
      <c r="F604" s="18">
        <v>841</v>
      </c>
      <c r="G604" s="18">
        <v>495</v>
      </c>
      <c r="H604" s="18">
        <v>208</v>
      </c>
      <c r="I604" s="18">
        <v>14</v>
      </c>
      <c r="J604" s="71">
        <v>124</v>
      </c>
      <c r="K604" s="118">
        <f t="shared" si="185"/>
        <v>14.285714285714285</v>
      </c>
      <c r="L604" s="4">
        <f t="shared" si="185"/>
        <v>32.978014656895404</v>
      </c>
      <c r="M604" s="4">
        <f t="shared" si="185"/>
        <v>8.3567697870630777</v>
      </c>
      <c r="N604" s="4">
        <f t="shared" si="185"/>
        <v>10.76923076923077</v>
      </c>
      <c r="O604" s="4">
        <f t="shared" si="185"/>
        <v>7.0215175537938848</v>
      </c>
    </row>
    <row r="605" spans="1:15" ht="15" customHeight="1" x14ac:dyDescent="0.15">
      <c r="B605" s="34" t="s">
        <v>304</v>
      </c>
      <c r="F605" s="18">
        <v>30</v>
      </c>
      <c r="G605" s="18">
        <v>25</v>
      </c>
      <c r="H605" s="18">
        <v>4</v>
      </c>
      <c r="I605" s="18">
        <v>0</v>
      </c>
      <c r="J605" s="71">
        <v>1</v>
      </c>
      <c r="K605" s="118">
        <f t="shared" si="185"/>
        <v>0.50959741803974856</v>
      </c>
      <c r="L605" s="4">
        <f t="shared" si="185"/>
        <v>1.6655562958027983</v>
      </c>
      <c r="M605" s="4">
        <f t="shared" si="185"/>
        <v>0.16070711128967458</v>
      </c>
      <c r="N605" s="4">
        <f t="shared" si="185"/>
        <v>0</v>
      </c>
      <c r="O605" s="4">
        <f t="shared" si="185"/>
        <v>5.6625141562853913E-2</v>
      </c>
    </row>
    <row r="606" spans="1:15" ht="15" customHeight="1" x14ac:dyDescent="0.15">
      <c r="B606" s="34" t="s">
        <v>305</v>
      </c>
      <c r="F606" s="18">
        <v>4755</v>
      </c>
      <c r="G606" s="18">
        <v>1187</v>
      </c>
      <c r="H606" s="18">
        <v>1998</v>
      </c>
      <c r="I606" s="18">
        <v>107</v>
      </c>
      <c r="J606" s="71">
        <v>1462</v>
      </c>
      <c r="K606" s="118">
        <f t="shared" si="185"/>
        <v>80.771190759300154</v>
      </c>
      <c r="L606" s="4">
        <f t="shared" si="185"/>
        <v>79.08061292471686</v>
      </c>
      <c r="M606" s="4">
        <f t="shared" si="185"/>
        <v>80.273202089192438</v>
      </c>
      <c r="N606" s="4">
        <f t="shared" si="185"/>
        <v>82.307692307692307</v>
      </c>
      <c r="O606" s="4">
        <f t="shared" si="185"/>
        <v>82.785956964892421</v>
      </c>
    </row>
    <row r="607" spans="1:15" ht="15" customHeight="1" x14ac:dyDescent="0.15">
      <c r="B607" s="34" t="s">
        <v>369</v>
      </c>
      <c r="F607" s="18">
        <v>656</v>
      </c>
      <c r="G607" s="18">
        <v>124</v>
      </c>
      <c r="H607" s="18">
        <v>351</v>
      </c>
      <c r="I607" s="18">
        <v>16</v>
      </c>
      <c r="J607" s="71">
        <v>164</v>
      </c>
      <c r="K607" s="118">
        <f t="shared" si="185"/>
        <v>11.143196874469169</v>
      </c>
      <c r="L607" s="4">
        <f t="shared" si="185"/>
        <v>8.2611592271818779</v>
      </c>
      <c r="M607" s="4">
        <f t="shared" si="185"/>
        <v>14.102049015668944</v>
      </c>
      <c r="N607" s="4">
        <f t="shared" si="185"/>
        <v>12.307692307692308</v>
      </c>
      <c r="O607" s="4">
        <f t="shared" si="185"/>
        <v>9.2865232163080407</v>
      </c>
    </row>
    <row r="608" spans="1:15" ht="15" customHeight="1" x14ac:dyDescent="0.15">
      <c r="B608" s="34" t="s">
        <v>52</v>
      </c>
      <c r="F608" s="18">
        <v>86</v>
      </c>
      <c r="G608" s="18">
        <v>19</v>
      </c>
      <c r="H608" s="18">
        <v>41</v>
      </c>
      <c r="I608" s="18">
        <v>1</v>
      </c>
      <c r="J608" s="71">
        <v>25</v>
      </c>
      <c r="K608" s="118">
        <f t="shared" si="185"/>
        <v>1.4608459317139459</v>
      </c>
      <c r="L608" s="4">
        <f t="shared" si="185"/>
        <v>1.2658227848101267</v>
      </c>
      <c r="M608" s="4">
        <f t="shared" si="185"/>
        <v>1.6472478907191643</v>
      </c>
      <c r="N608" s="4">
        <f t="shared" si="185"/>
        <v>0.76923076923076927</v>
      </c>
      <c r="O608" s="4">
        <f t="shared" si="185"/>
        <v>1.4156285390713477</v>
      </c>
    </row>
    <row r="609" spans="1:15" ht="15" customHeight="1" x14ac:dyDescent="0.15">
      <c r="B609" s="35" t="s">
        <v>0</v>
      </c>
      <c r="C609" s="36"/>
      <c r="D609" s="36"/>
      <c r="E609" s="36"/>
      <c r="F609" s="19">
        <v>83</v>
      </c>
      <c r="G609" s="19">
        <v>17</v>
      </c>
      <c r="H609" s="19">
        <v>41</v>
      </c>
      <c r="I609" s="19">
        <v>2</v>
      </c>
      <c r="J609" s="76">
        <v>23</v>
      </c>
      <c r="K609" s="129">
        <f t="shared" si="185"/>
        <v>1.4098861899099713</v>
      </c>
      <c r="L609" s="5">
        <f t="shared" si="185"/>
        <v>1.1325782811459029</v>
      </c>
      <c r="M609" s="5">
        <f t="shared" si="185"/>
        <v>1.6472478907191643</v>
      </c>
      <c r="N609" s="5">
        <f t="shared" si="185"/>
        <v>1.5384615384615385</v>
      </c>
      <c r="O609" s="5">
        <f t="shared" si="185"/>
        <v>1.3023782559456398</v>
      </c>
    </row>
    <row r="610" spans="1:15" ht="15" customHeight="1" x14ac:dyDescent="0.15">
      <c r="B610" s="39" t="s">
        <v>1</v>
      </c>
      <c r="C610" s="28"/>
      <c r="D610" s="28"/>
      <c r="E610" s="28"/>
      <c r="F610" s="40">
        <f t="shared" ref="F610:J610" si="186">SUM(F603:F609)</f>
        <v>7081</v>
      </c>
      <c r="G610" s="40">
        <f t="shared" si="186"/>
        <v>2146</v>
      </c>
      <c r="H610" s="40">
        <f t="shared" si="186"/>
        <v>2802</v>
      </c>
      <c r="I610" s="40">
        <f t="shared" si="186"/>
        <v>148</v>
      </c>
      <c r="J610" s="72">
        <f t="shared" si="186"/>
        <v>1983</v>
      </c>
      <c r="K610" s="119" t="str">
        <f>IF(SUM(K603:K609)&gt;100,"－",SUM(K603:K609))</f>
        <v>－</v>
      </c>
      <c r="L610" s="6" t="str">
        <f t="shared" ref="L610:O610" si="187">IF(SUM(L603:L609)&gt;100,"－",SUM(L603:L609))</f>
        <v>－</v>
      </c>
      <c r="M610" s="6" t="str">
        <f t="shared" si="187"/>
        <v>－</v>
      </c>
      <c r="N610" s="6" t="str">
        <f t="shared" si="187"/>
        <v>－</v>
      </c>
      <c r="O610" s="6" t="str">
        <f t="shared" si="187"/>
        <v>－</v>
      </c>
    </row>
    <row r="611" spans="1:15" ht="15" customHeight="1" x14ac:dyDescent="0.15">
      <c r="B611" s="22"/>
      <c r="C611" s="1"/>
      <c r="E611" s="1"/>
      <c r="F611" s="1"/>
      <c r="G611" s="1"/>
      <c r="H611" s="1"/>
    </row>
    <row r="612" spans="1:15" ht="15" customHeight="1" x14ac:dyDescent="0.15">
      <c r="A612" s="1" t="s">
        <v>498</v>
      </c>
      <c r="B612" s="22"/>
      <c r="F612" s="1"/>
      <c r="G612" s="1"/>
      <c r="K612" s="7"/>
      <c r="N612" s="7"/>
    </row>
    <row r="613" spans="1:15" ht="13.5" customHeight="1" x14ac:dyDescent="0.15">
      <c r="B613" s="68"/>
      <c r="C613" s="33"/>
      <c r="D613" s="33"/>
      <c r="E613" s="83"/>
      <c r="F613" s="91"/>
      <c r="G613" s="88" t="s">
        <v>258</v>
      </c>
      <c r="H613" s="91"/>
      <c r="I613" s="91"/>
      <c r="J613" s="115"/>
      <c r="K613" s="91"/>
      <c r="L613" s="88" t="s">
        <v>259</v>
      </c>
      <c r="M613" s="91"/>
      <c r="N613" s="89"/>
    </row>
    <row r="614" spans="1:15" ht="22.5" customHeight="1" x14ac:dyDescent="0.15">
      <c r="B614" s="34"/>
      <c r="D614" s="79"/>
      <c r="E614" s="102" t="s">
        <v>4</v>
      </c>
      <c r="F614" s="102" t="s">
        <v>254</v>
      </c>
      <c r="G614" s="102" t="s">
        <v>255</v>
      </c>
      <c r="H614" s="102" t="s">
        <v>256</v>
      </c>
      <c r="I614" s="109" t="s">
        <v>257</v>
      </c>
      <c r="J614" s="112" t="s">
        <v>4</v>
      </c>
      <c r="K614" s="102" t="s">
        <v>254</v>
      </c>
      <c r="L614" s="102" t="s">
        <v>255</v>
      </c>
      <c r="M614" s="102" t="s">
        <v>256</v>
      </c>
      <c r="N614" s="102" t="s">
        <v>257</v>
      </c>
    </row>
    <row r="615" spans="1:15" ht="12" customHeight="1" x14ac:dyDescent="0.15">
      <c r="B615" s="35"/>
      <c r="C615" s="36"/>
      <c r="D615" s="80"/>
      <c r="E615" s="37"/>
      <c r="F615" s="37"/>
      <c r="G615" s="37"/>
      <c r="H615" s="37"/>
      <c r="I615" s="70"/>
      <c r="J615" s="116">
        <f>E$48</f>
        <v>5887</v>
      </c>
      <c r="K615" s="2">
        <f t="shared" ref="K615" si="188">F$48</f>
        <v>1501</v>
      </c>
      <c r="L615" s="2">
        <f t="shared" ref="L615" si="189">G$48</f>
        <v>2489</v>
      </c>
      <c r="M615" s="2">
        <f t="shared" ref="M615" si="190">H$48</f>
        <v>130</v>
      </c>
      <c r="N615" s="2">
        <f t="shared" ref="N615" si="191">I$48</f>
        <v>1766</v>
      </c>
    </row>
    <row r="616" spans="1:15" ht="15" customHeight="1" x14ac:dyDescent="0.15">
      <c r="B616" s="34" t="s">
        <v>470</v>
      </c>
      <c r="E616" s="18">
        <v>675</v>
      </c>
      <c r="F616" s="18">
        <v>41</v>
      </c>
      <c r="G616" s="18">
        <v>634</v>
      </c>
      <c r="H616" s="18">
        <v>0</v>
      </c>
      <c r="I616" s="71">
        <v>0</v>
      </c>
      <c r="J616" s="118">
        <f t="shared" ref="J616:J621" si="192">E616/J$40*100</f>
        <v>11.465941905894343</v>
      </c>
      <c r="K616" s="24">
        <f t="shared" ref="K616:K621" si="193">F616/K$40*100</f>
        <v>2.7315123251165891</v>
      </c>
      <c r="L616" s="4">
        <f t="shared" ref="L616:L621" si="194">G616/L$40*100</f>
        <v>25.472077139413418</v>
      </c>
      <c r="M616" s="4">
        <f t="shared" ref="M616:M621" si="195">H616/M$40*100</f>
        <v>0</v>
      </c>
      <c r="N616" s="4">
        <f t="shared" ref="N616:N621" si="196">I616/N$40*100</f>
        <v>0</v>
      </c>
    </row>
    <row r="617" spans="1:15" ht="15" customHeight="1" x14ac:dyDescent="0.15">
      <c r="B617" s="34" t="s">
        <v>306</v>
      </c>
      <c r="E617" s="18">
        <v>1292</v>
      </c>
      <c r="F617" s="18">
        <v>430</v>
      </c>
      <c r="G617" s="18">
        <v>862</v>
      </c>
      <c r="H617" s="18">
        <v>0</v>
      </c>
      <c r="I617" s="71">
        <v>0</v>
      </c>
      <c r="J617" s="118">
        <f t="shared" ref="J617" si="197">E617/J$40*100</f>
        <v>21.94666213691184</v>
      </c>
      <c r="K617" s="24">
        <f t="shared" ref="K617" si="198">F617/K$40*100</f>
        <v>28.647568287808127</v>
      </c>
      <c r="L617" s="4">
        <f t="shared" ref="L617" si="199">G617/L$40*100</f>
        <v>34.632382482924868</v>
      </c>
      <c r="M617" s="4">
        <f t="shared" ref="M617" si="200">H617/M$40*100</f>
        <v>0</v>
      </c>
      <c r="N617" s="4">
        <f t="shared" ref="N617" si="201">I617/N$40*100</f>
        <v>0</v>
      </c>
    </row>
    <row r="618" spans="1:15" ht="15" customHeight="1" x14ac:dyDescent="0.15">
      <c r="B618" s="34" t="s">
        <v>307</v>
      </c>
      <c r="E618" s="18">
        <v>2652</v>
      </c>
      <c r="F618" s="18">
        <v>814</v>
      </c>
      <c r="G618" s="18">
        <v>519</v>
      </c>
      <c r="H618" s="18">
        <v>104</v>
      </c>
      <c r="I618" s="71">
        <v>1214</v>
      </c>
      <c r="J618" s="118">
        <f t="shared" si="192"/>
        <v>45.048411754713776</v>
      </c>
      <c r="K618" s="24">
        <f t="shared" si="193"/>
        <v>54.230512991339111</v>
      </c>
      <c r="L618" s="4">
        <f t="shared" si="194"/>
        <v>20.851747689835275</v>
      </c>
      <c r="M618" s="4">
        <f t="shared" si="195"/>
        <v>80</v>
      </c>
      <c r="N618" s="4">
        <f t="shared" si="196"/>
        <v>68.742921857304637</v>
      </c>
    </row>
    <row r="619" spans="1:15" ht="15" customHeight="1" x14ac:dyDescent="0.15">
      <c r="B619" s="34" t="s">
        <v>308</v>
      </c>
      <c r="E619" s="18">
        <v>420</v>
      </c>
      <c r="F619" s="18">
        <v>54</v>
      </c>
      <c r="G619" s="18">
        <v>52</v>
      </c>
      <c r="H619" s="18">
        <v>10</v>
      </c>
      <c r="I619" s="71">
        <v>304</v>
      </c>
      <c r="J619" s="118">
        <f t="shared" si="192"/>
        <v>7.1343638525564801</v>
      </c>
      <c r="K619" s="24">
        <f t="shared" si="193"/>
        <v>3.5976015989340442</v>
      </c>
      <c r="L619" s="4">
        <f t="shared" si="194"/>
        <v>2.0891924467657694</v>
      </c>
      <c r="M619" s="4">
        <f t="shared" si="195"/>
        <v>7.6923076923076925</v>
      </c>
      <c r="N619" s="4">
        <f t="shared" si="196"/>
        <v>17.214043035107586</v>
      </c>
    </row>
    <row r="620" spans="1:15" ht="15" customHeight="1" x14ac:dyDescent="0.15">
      <c r="B620" s="34" t="s">
        <v>309</v>
      </c>
      <c r="E620" s="18">
        <v>300</v>
      </c>
      <c r="F620" s="18">
        <v>85</v>
      </c>
      <c r="G620" s="18">
        <v>79</v>
      </c>
      <c r="H620" s="18">
        <v>6</v>
      </c>
      <c r="I620" s="71">
        <v>130</v>
      </c>
      <c r="J620" s="118">
        <f t="shared" si="192"/>
        <v>5.0959741803974863</v>
      </c>
      <c r="K620" s="24">
        <f t="shared" si="193"/>
        <v>5.6628914057295132</v>
      </c>
      <c r="L620" s="4">
        <f t="shared" si="194"/>
        <v>3.1739654479710731</v>
      </c>
      <c r="M620" s="4">
        <f t="shared" si="195"/>
        <v>4.6153846153846159</v>
      </c>
      <c r="N620" s="4">
        <f t="shared" si="196"/>
        <v>7.3612684031710076</v>
      </c>
    </row>
    <row r="621" spans="1:15" ht="15" customHeight="1" x14ac:dyDescent="0.15">
      <c r="B621" s="35" t="s">
        <v>174</v>
      </c>
      <c r="C621" s="36"/>
      <c r="D621" s="36"/>
      <c r="E621" s="19">
        <v>548</v>
      </c>
      <c r="F621" s="19">
        <v>77</v>
      </c>
      <c r="G621" s="19">
        <v>343</v>
      </c>
      <c r="H621" s="19">
        <v>10</v>
      </c>
      <c r="I621" s="76">
        <v>118</v>
      </c>
      <c r="J621" s="129">
        <f t="shared" si="192"/>
        <v>9.3086461695260745</v>
      </c>
      <c r="K621" s="26">
        <f t="shared" si="193"/>
        <v>5.1299133910726189</v>
      </c>
      <c r="L621" s="5">
        <f t="shared" si="194"/>
        <v>13.780634793089593</v>
      </c>
      <c r="M621" s="5">
        <f t="shared" si="195"/>
        <v>7.6923076923076925</v>
      </c>
      <c r="N621" s="5">
        <f t="shared" si="196"/>
        <v>6.681766704416761</v>
      </c>
    </row>
    <row r="622" spans="1:15" ht="15" customHeight="1" x14ac:dyDescent="0.15">
      <c r="B622" s="39" t="s">
        <v>1</v>
      </c>
      <c r="C622" s="28"/>
      <c r="D622" s="29"/>
      <c r="E622" s="40">
        <f t="shared" ref="E622:N622" si="202">SUM(E616:E621)</f>
        <v>5887</v>
      </c>
      <c r="F622" s="40">
        <f t="shared" si="202"/>
        <v>1501</v>
      </c>
      <c r="G622" s="40">
        <f t="shared" si="202"/>
        <v>2489</v>
      </c>
      <c r="H622" s="40">
        <f t="shared" si="202"/>
        <v>130</v>
      </c>
      <c r="I622" s="72">
        <f t="shared" si="202"/>
        <v>1766</v>
      </c>
      <c r="J622" s="119">
        <f t="shared" si="202"/>
        <v>100</v>
      </c>
      <c r="K622" s="25">
        <f t="shared" si="202"/>
        <v>100.00000000000001</v>
      </c>
      <c r="L622" s="6">
        <f t="shared" si="202"/>
        <v>99.999999999999986</v>
      </c>
      <c r="M622" s="6">
        <f t="shared" si="202"/>
        <v>100</v>
      </c>
      <c r="N622" s="6">
        <f t="shared" si="202"/>
        <v>100</v>
      </c>
    </row>
    <row r="623" spans="1:15" ht="15" customHeight="1" x14ac:dyDescent="0.15">
      <c r="B623" s="39" t="s">
        <v>310</v>
      </c>
      <c r="C623" s="28"/>
      <c r="D623" s="29"/>
      <c r="E623" s="41">
        <v>18.645391552725297</v>
      </c>
      <c r="F623" s="41">
        <v>19.2351610955056</v>
      </c>
      <c r="G623" s="41">
        <v>15.645759599254417</v>
      </c>
      <c r="H623" s="41">
        <v>20.228666666666676</v>
      </c>
      <c r="I623" s="41">
        <v>21.925677184465961</v>
      </c>
    </row>
    <row r="624" spans="1:15" ht="15" customHeight="1" x14ac:dyDescent="0.15">
      <c r="B624" s="39" t="s">
        <v>311</v>
      </c>
      <c r="C624" s="28"/>
      <c r="D624" s="29"/>
      <c r="E624" s="75">
        <v>92.62</v>
      </c>
      <c r="F624" s="75">
        <v>70.819999999999993</v>
      </c>
      <c r="G624" s="75">
        <v>90</v>
      </c>
      <c r="H624" s="75">
        <v>40.36</v>
      </c>
      <c r="I624" s="75">
        <v>92.62</v>
      </c>
    </row>
    <row r="625" spans="1:15" ht="15" customHeight="1" x14ac:dyDescent="0.15">
      <c r="B625" s="39" t="s">
        <v>312</v>
      </c>
      <c r="C625" s="28"/>
      <c r="D625" s="29"/>
      <c r="E625" s="75">
        <v>3.3</v>
      </c>
      <c r="F625" s="75">
        <v>8.3699999999999992</v>
      </c>
      <c r="G625" s="75">
        <v>3.3</v>
      </c>
      <c r="H625" s="75">
        <v>18</v>
      </c>
      <c r="I625" s="75">
        <v>18</v>
      </c>
    </row>
    <row r="626" spans="1:15" ht="15" customHeight="1" x14ac:dyDescent="0.15">
      <c r="B626" s="66"/>
      <c r="C626" s="46"/>
      <c r="D626" s="46"/>
      <c r="E626" s="127"/>
      <c r="F626" s="30"/>
      <c r="G626" s="30"/>
      <c r="H626" s="127"/>
      <c r="I626" s="30"/>
      <c r="J626" s="30"/>
      <c r="K626" s="127"/>
      <c r="L626" s="30"/>
      <c r="M626" s="30"/>
      <c r="N626" s="127"/>
      <c r="O626" s="30"/>
    </row>
    <row r="627" spans="1:15" ht="15" customHeight="1" x14ac:dyDescent="0.15">
      <c r="A627" s="77" t="s">
        <v>499</v>
      </c>
      <c r="B627" s="73"/>
      <c r="C627" s="46"/>
      <c r="D627" s="46"/>
      <c r="E627" s="96"/>
      <c r="F627" s="96"/>
      <c r="G627" s="96"/>
      <c r="H627" s="96"/>
      <c r="I627" s="96"/>
      <c r="J627" s="96"/>
      <c r="K627" s="47"/>
      <c r="L627" s="97"/>
      <c r="M627" s="97"/>
    </row>
    <row r="628" spans="1:15" ht="15" customHeight="1" x14ac:dyDescent="0.15">
      <c r="A628" s="1" t="s">
        <v>500</v>
      </c>
      <c r="B628" s="22"/>
      <c r="K628" s="7"/>
    </row>
    <row r="629" spans="1:15" ht="13.5" customHeight="1" x14ac:dyDescent="0.15">
      <c r="B629" s="68"/>
      <c r="C629" s="33"/>
      <c r="D629" s="33"/>
      <c r="E629" s="83"/>
      <c r="F629" s="91"/>
      <c r="G629" s="88" t="s">
        <v>258</v>
      </c>
      <c r="H629" s="91"/>
      <c r="I629" s="91"/>
      <c r="J629" s="115"/>
      <c r="K629" s="91"/>
      <c r="L629" s="88" t="s">
        <v>259</v>
      </c>
      <c r="M629" s="91"/>
      <c r="N629" s="89"/>
    </row>
    <row r="630" spans="1:15" ht="22.5" customHeight="1" x14ac:dyDescent="0.15">
      <c r="B630" s="34"/>
      <c r="D630" s="79"/>
      <c r="E630" s="102" t="s">
        <v>4</v>
      </c>
      <c r="F630" s="102" t="s">
        <v>254</v>
      </c>
      <c r="G630" s="102" t="s">
        <v>255</v>
      </c>
      <c r="H630" s="102" t="s">
        <v>256</v>
      </c>
      <c r="I630" s="109" t="s">
        <v>257</v>
      </c>
      <c r="J630" s="112" t="s">
        <v>4</v>
      </c>
      <c r="K630" s="102" t="s">
        <v>254</v>
      </c>
      <c r="L630" s="102" t="s">
        <v>255</v>
      </c>
      <c r="M630" s="102" t="s">
        <v>256</v>
      </c>
      <c r="N630" s="102" t="s">
        <v>257</v>
      </c>
    </row>
    <row r="631" spans="1:15" ht="12" customHeight="1" x14ac:dyDescent="0.15">
      <c r="B631" s="35"/>
      <c r="C631" s="36"/>
      <c r="D631" s="80"/>
      <c r="E631" s="37"/>
      <c r="F631" s="37"/>
      <c r="G631" s="37"/>
      <c r="H631" s="37"/>
      <c r="I631" s="70"/>
      <c r="J631" s="116">
        <f>E$642</f>
        <v>5887</v>
      </c>
      <c r="K631" s="2">
        <f t="shared" ref="K631:N631" si="203">F$642</f>
        <v>1501</v>
      </c>
      <c r="L631" s="2">
        <f t="shared" si="203"/>
        <v>2489</v>
      </c>
      <c r="M631" s="2">
        <f t="shared" si="203"/>
        <v>130</v>
      </c>
      <c r="N631" s="2">
        <f t="shared" si="203"/>
        <v>1766</v>
      </c>
    </row>
    <row r="632" spans="1:15" ht="15" customHeight="1" x14ac:dyDescent="0.15">
      <c r="B632" s="34" t="s">
        <v>346</v>
      </c>
      <c r="E632" s="17">
        <v>805</v>
      </c>
      <c r="F632" s="17">
        <v>45</v>
      </c>
      <c r="G632" s="17">
        <v>615</v>
      </c>
      <c r="H632" s="17">
        <v>7</v>
      </c>
      <c r="I632" s="110">
        <v>137</v>
      </c>
      <c r="J632" s="117">
        <f>E632/J$631*100</f>
        <v>13.674197384066588</v>
      </c>
      <c r="K632" s="104">
        <f t="shared" ref="K632:K641" si="204">F632/K$631*100</f>
        <v>2.9980013324450367</v>
      </c>
      <c r="L632" s="3">
        <f t="shared" ref="L632:L641" si="205">G632/L$631*100</f>
        <v>24.708718360787465</v>
      </c>
      <c r="M632" s="3">
        <f t="shared" ref="M632:M641" si="206">H632/M$631*100</f>
        <v>5.384615384615385</v>
      </c>
      <c r="N632" s="3">
        <f t="shared" ref="N632:N641" si="207">I632/N$631*100</f>
        <v>7.7576443941109847</v>
      </c>
    </row>
    <row r="633" spans="1:15" ht="15" customHeight="1" x14ac:dyDescent="0.15">
      <c r="B633" s="34" t="s">
        <v>348</v>
      </c>
      <c r="E633" s="18">
        <v>555</v>
      </c>
      <c r="F633" s="18">
        <v>44</v>
      </c>
      <c r="G633" s="18">
        <v>297</v>
      </c>
      <c r="H633" s="18">
        <v>10</v>
      </c>
      <c r="I633" s="71">
        <v>204</v>
      </c>
      <c r="J633" s="118">
        <f t="shared" ref="J633:J641" si="208">E633/J$631*100</f>
        <v>9.4275522337353497</v>
      </c>
      <c r="K633" s="24">
        <f t="shared" si="204"/>
        <v>2.9313790806129245</v>
      </c>
      <c r="L633" s="4">
        <f t="shared" si="205"/>
        <v>11.932503013258337</v>
      </c>
      <c r="M633" s="4">
        <f t="shared" si="206"/>
        <v>7.6923076923076925</v>
      </c>
      <c r="N633" s="4">
        <f t="shared" si="207"/>
        <v>11.551528878822197</v>
      </c>
    </row>
    <row r="634" spans="1:15" ht="15" customHeight="1" x14ac:dyDescent="0.15">
      <c r="B634" s="34" t="s">
        <v>349</v>
      </c>
      <c r="E634" s="18">
        <v>560</v>
      </c>
      <c r="F634" s="18">
        <v>69</v>
      </c>
      <c r="G634" s="18">
        <v>206</v>
      </c>
      <c r="H634" s="18">
        <v>14</v>
      </c>
      <c r="I634" s="71">
        <v>271</v>
      </c>
      <c r="J634" s="118">
        <f t="shared" si="208"/>
        <v>9.512485136741974</v>
      </c>
      <c r="K634" s="24">
        <f t="shared" si="204"/>
        <v>4.5969353764157228</v>
      </c>
      <c r="L634" s="4">
        <f t="shared" si="205"/>
        <v>8.2764162314182403</v>
      </c>
      <c r="M634" s="4">
        <f t="shared" si="206"/>
        <v>10.76923076923077</v>
      </c>
      <c r="N634" s="4">
        <f t="shared" si="207"/>
        <v>15.345413363533408</v>
      </c>
    </row>
    <row r="635" spans="1:15" ht="15" customHeight="1" x14ac:dyDescent="0.15">
      <c r="B635" s="34" t="s">
        <v>350</v>
      </c>
      <c r="E635" s="18">
        <v>415</v>
      </c>
      <c r="F635" s="18">
        <v>112</v>
      </c>
      <c r="G635" s="18">
        <v>103</v>
      </c>
      <c r="H635" s="18">
        <v>16</v>
      </c>
      <c r="I635" s="71">
        <v>184</v>
      </c>
      <c r="J635" s="118">
        <f t="shared" si="208"/>
        <v>7.0494309495498548</v>
      </c>
      <c r="K635" s="24">
        <f t="shared" si="204"/>
        <v>7.4616922051965346</v>
      </c>
      <c r="L635" s="4">
        <f t="shared" si="205"/>
        <v>4.1382081157091202</v>
      </c>
      <c r="M635" s="4">
        <f t="shared" si="206"/>
        <v>12.307692307692308</v>
      </c>
      <c r="N635" s="4">
        <f t="shared" si="207"/>
        <v>10.419026047565119</v>
      </c>
    </row>
    <row r="636" spans="1:15" ht="15" customHeight="1" x14ac:dyDescent="0.15">
      <c r="B636" s="34" t="s">
        <v>351</v>
      </c>
      <c r="E636" s="18">
        <v>299</v>
      </c>
      <c r="F636" s="18">
        <v>122</v>
      </c>
      <c r="G636" s="18">
        <v>41</v>
      </c>
      <c r="H636" s="18">
        <v>12</v>
      </c>
      <c r="I636" s="71">
        <v>124</v>
      </c>
      <c r="J636" s="118">
        <f t="shared" si="208"/>
        <v>5.0789875997961609</v>
      </c>
      <c r="K636" s="24">
        <f t="shared" si="204"/>
        <v>8.1279147235176552</v>
      </c>
      <c r="L636" s="4">
        <f t="shared" si="205"/>
        <v>1.6472478907191643</v>
      </c>
      <c r="M636" s="4">
        <f t="shared" si="206"/>
        <v>9.2307692307692317</v>
      </c>
      <c r="N636" s="4">
        <f t="shared" si="207"/>
        <v>7.0215175537938848</v>
      </c>
    </row>
    <row r="637" spans="1:15" ht="15" customHeight="1" x14ac:dyDescent="0.15">
      <c r="B637" s="34" t="s">
        <v>352</v>
      </c>
      <c r="E637" s="18">
        <v>213</v>
      </c>
      <c r="F637" s="18">
        <v>96</v>
      </c>
      <c r="G637" s="18">
        <v>31</v>
      </c>
      <c r="H637" s="18">
        <v>7</v>
      </c>
      <c r="I637" s="71">
        <v>79</v>
      </c>
      <c r="J637" s="118">
        <f t="shared" si="208"/>
        <v>3.6181416680822149</v>
      </c>
      <c r="K637" s="24">
        <f t="shared" si="204"/>
        <v>6.3957361758827451</v>
      </c>
      <c r="L637" s="4">
        <f t="shared" si="205"/>
        <v>1.2454801124949779</v>
      </c>
      <c r="M637" s="4">
        <f t="shared" si="206"/>
        <v>5.384615384615385</v>
      </c>
      <c r="N637" s="4">
        <f t="shared" si="207"/>
        <v>4.4733861834654585</v>
      </c>
    </row>
    <row r="638" spans="1:15" ht="15" customHeight="1" x14ac:dyDescent="0.15">
      <c r="B638" s="34" t="s">
        <v>353</v>
      </c>
      <c r="E638" s="18">
        <v>255</v>
      </c>
      <c r="F638" s="18">
        <v>151</v>
      </c>
      <c r="G638" s="18">
        <v>45</v>
      </c>
      <c r="H638" s="18">
        <v>5</v>
      </c>
      <c r="I638" s="71">
        <v>54</v>
      </c>
      <c r="J638" s="118">
        <f t="shared" ref="J638:J639" si="209">E638/J$631*100</f>
        <v>4.3315780533378634</v>
      </c>
      <c r="K638" s="24">
        <f t="shared" ref="K638:K639" si="210">F638/K$631*100</f>
        <v>10.0599600266489</v>
      </c>
      <c r="L638" s="4">
        <f t="shared" ref="L638:L639" si="211">G638/L$631*100</f>
        <v>1.8079550020088389</v>
      </c>
      <c r="M638" s="4">
        <f t="shared" ref="M638:M639" si="212">H638/M$631*100</f>
        <v>3.8461538461538463</v>
      </c>
      <c r="N638" s="4">
        <f t="shared" ref="N638:N639" si="213">I638/N$631*100</f>
        <v>3.057757644394111</v>
      </c>
    </row>
    <row r="639" spans="1:15" ht="15" customHeight="1" x14ac:dyDescent="0.15">
      <c r="B639" s="34" t="s">
        <v>354</v>
      </c>
      <c r="E639" s="18">
        <v>175</v>
      </c>
      <c r="F639" s="18">
        <v>139</v>
      </c>
      <c r="G639" s="18">
        <v>20</v>
      </c>
      <c r="H639" s="18">
        <v>4</v>
      </c>
      <c r="I639" s="71">
        <v>12</v>
      </c>
      <c r="J639" s="118">
        <f t="shared" si="209"/>
        <v>2.9726516052318668</v>
      </c>
      <c r="K639" s="24">
        <f t="shared" si="210"/>
        <v>9.260493004663557</v>
      </c>
      <c r="L639" s="4">
        <f t="shared" si="211"/>
        <v>0.80353555644837282</v>
      </c>
      <c r="M639" s="4">
        <f t="shared" si="212"/>
        <v>3.0769230769230771</v>
      </c>
      <c r="N639" s="4">
        <f t="shared" si="213"/>
        <v>0.67950169875424693</v>
      </c>
    </row>
    <row r="640" spans="1:15" ht="15" customHeight="1" x14ac:dyDescent="0.15">
      <c r="B640" s="34" t="s">
        <v>347</v>
      </c>
      <c r="E640" s="18">
        <v>342</v>
      </c>
      <c r="F640" s="18">
        <v>287</v>
      </c>
      <c r="G640" s="18">
        <v>45</v>
      </c>
      <c r="H640" s="18">
        <v>2</v>
      </c>
      <c r="I640" s="71">
        <v>8</v>
      </c>
      <c r="J640" s="118">
        <f t="shared" si="208"/>
        <v>5.8094105656531347</v>
      </c>
      <c r="K640" s="24">
        <f t="shared" si="204"/>
        <v>19.120586275816123</v>
      </c>
      <c r="L640" s="4">
        <f t="shared" si="205"/>
        <v>1.8079550020088389</v>
      </c>
      <c r="M640" s="4">
        <f t="shared" si="206"/>
        <v>1.5384615384615385</v>
      </c>
      <c r="N640" s="4">
        <f t="shared" si="207"/>
        <v>0.45300113250283131</v>
      </c>
    </row>
    <row r="641" spans="1:15" ht="15" customHeight="1" x14ac:dyDescent="0.15">
      <c r="B641" s="34" t="s">
        <v>174</v>
      </c>
      <c r="E641" s="18">
        <v>2268</v>
      </c>
      <c r="F641" s="18">
        <v>436</v>
      </c>
      <c r="G641" s="18">
        <v>1086</v>
      </c>
      <c r="H641" s="18">
        <v>53</v>
      </c>
      <c r="I641" s="71">
        <v>693</v>
      </c>
      <c r="J641" s="118">
        <f t="shared" si="208"/>
        <v>38.525564803804997</v>
      </c>
      <c r="K641" s="24">
        <f t="shared" si="204"/>
        <v>29.047301798800802</v>
      </c>
      <c r="L641" s="4">
        <f t="shared" si="205"/>
        <v>43.631980715146646</v>
      </c>
      <c r="M641" s="4">
        <f t="shared" si="206"/>
        <v>40.769230769230766</v>
      </c>
      <c r="N641" s="4">
        <f t="shared" si="207"/>
        <v>39.241223103057763</v>
      </c>
    </row>
    <row r="642" spans="1:15" ht="15" customHeight="1" x14ac:dyDescent="0.15">
      <c r="B642" s="39" t="s">
        <v>1</v>
      </c>
      <c r="C642" s="28"/>
      <c r="D642" s="29"/>
      <c r="E642" s="40">
        <f t="shared" ref="E642:N642" si="214">SUM(E632:E641)</f>
        <v>5887</v>
      </c>
      <c r="F642" s="40">
        <f t="shared" si="214"/>
        <v>1501</v>
      </c>
      <c r="G642" s="40">
        <f t="shared" si="214"/>
        <v>2489</v>
      </c>
      <c r="H642" s="40">
        <f t="shared" si="214"/>
        <v>130</v>
      </c>
      <c r="I642" s="72">
        <f t="shared" si="214"/>
        <v>1766</v>
      </c>
      <c r="J642" s="119">
        <f t="shared" si="214"/>
        <v>100</v>
      </c>
      <c r="K642" s="25">
        <f t="shared" si="214"/>
        <v>100.00000000000001</v>
      </c>
      <c r="L642" s="6">
        <f t="shared" si="214"/>
        <v>100</v>
      </c>
      <c r="M642" s="6">
        <f t="shared" si="214"/>
        <v>100</v>
      </c>
      <c r="N642" s="6">
        <f t="shared" si="214"/>
        <v>100</v>
      </c>
    </row>
    <row r="643" spans="1:15" ht="15" customHeight="1" x14ac:dyDescent="0.15">
      <c r="B643" s="39" t="s">
        <v>334</v>
      </c>
      <c r="C643" s="28"/>
      <c r="D643" s="29"/>
      <c r="E643" s="40">
        <v>169892.92618390245</v>
      </c>
      <c r="F643" s="48">
        <v>262515.20020355063</v>
      </c>
      <c r="G643" s="48">
        <v>122202.46555598767</v>
      </c>
      <c r="H643" s="48">
        <v>157950.46176046177</v>
      </c>
      <c r="I643" s="48">
        <v>141259.24222940774</v>
      </c>
    </row>
    <row r="644" spans="1:15" ht="15" customHeight="1" x14ac:dyDescent="0.15">
      <c r="B644" s="39" t="s">
        <v>480</v>
      </c>
      <c r="C644" s="28"/>
      <c r="D644" s="29"/>
      <c r="E644" s="40">
        <v>157849.99653111779</v>
      </c>
      <c r="F644" s="48">
        <v>244358.22796226668</v>
      </c>
      <c r="G644" s="48">
        <v>115030.22441060492</v>
      </c>
      <c r="H644" s="48">
        <v>156213.67407407408</v>
      </c>
      <c r="I644" s="48">
        <v>138673.88749694094</v>
      </c>
    </row>
    <row r="645" spans="1:15" ht="15" customHeight="1" x14ac:dyDescent="0.15">
      <c r="B645" s="39" t="s">
        <v>335</v>
      </c>
      <c r="C645" s="28"/>
      <c r="D645" s="29"/>
      <c r="E645" s="332">
        <v>3473644.6666666665</v>
      </c>
      <c r="F645" s="332">
        <v>3473644.6666666665</v>
      </c>
      <c r="G645" s="332">
        <v>1138800</v>
      </c>
      <c r="H645" s="332">
        <v>370160</v>
      </c>
      <c r="I645" s="332">
        <v>697000</v>
      </c>
    </row>
    <row r="646" spans="1:15" ht="15" customHeight="1" x14ac:dyDescent="0.15">
      <c r="B646" s="39" t="s">
        <v>336</v>
      </c>
      <c r="C646" s="28"/>
      <c r="D646" s="29"/>
      <c r="E646" s="48">
        <v>18215</v>
      </c>
      <c r="F646" s="48">
        <v>66600</v>
      </c>
      <c r="G646" s="48">
        <v>18215</v>
      </c>
      <c r="H646" s="48">
        <v>76000</v>
      </c>
      <c r="I646" s="48">
        <v>50000</v>
      </c>
    </row>
    <row r="647" spans="1:15" ht="15" customHeight="1" x14ac:dyDescent="0.15">
      <c r="B647" s="66"/>
      <c r="C647" s="46"/>
      <c r="D647" s="46"/>
      <c r="E647" s="127"/>
      <c r="F647" s="30"/>
      <c r="G647" s="30"/>
      <c r="H647" s="127"/>
      <c r="I647" s="30"/>
      <c r="J647" s="30"/>
      <c r="K647" s="127"/>
      <c r="L647" s="30"/>
      <c r="M647" s="30"/>
      <c r="N647" s="127"/>
      <c r="O647" s="30"/>
    </row>
    <row r="648" spans="1:15" ht="15" customHeight="1" x14ac:dyDescent="0.15">
      <c r="A648" s="77" t="s">
        <v>499</v>
      </c>
      <c r="B648" s="73"/>
      <c r="C648" s="46"/>
      <c r="D648" s="46"/>
      <c r="E648" s="96"/>
      <c r="F648" s="96"/>
      <c r="G648" s="96"/>
      <c r="H648" s="96"/>
      <c r="I648" s="96"/>
      <c r="J648" s="96"/>
      <c r="K648" s="47"/>
      <c r="L648" s="97"/>
      <c r="M648" s="97"/>
    </row>
    <row r="649" spans="1:15" ht="15" customHeight="1" x14ac:dyDescent="0.15">
      <c r="A649" s="77" t="s">
        <v>501</v>
      </c>
      <c r="B649" s="255"/>
      <c r="C649" s="128"/>
      <c r="D649" s="128"/>
    </row>
    <row r="650" spans="1:15" ht="13.5" customHeight="1" x14ac:dyDescent="0.15">
      <c r="B650" s="68"/>
      <c r="C650" s="33"/>
      <c r="D650" s="33"/>
      <c r="E650" s="83"/>
      <c r="F650" s="91"/>
      <c r="G650" s="88" t="s">
        <v>258</v>
      </c>
      <c r="H650" s="91"/>
      <c r="I650" s="91"/>
      <c r="J650" s="115"/>
      <c r="K650" s="91"/>
      <c r="L650" s="88" t="s">
        <v>259</v>
      </c>
      <c r="M650" s="91"/>
      <c r="N650" s="89"/>
    </row>
    <row r="651" spans="1:15" ht="22.5" customHeight="1" x14ac:dyDescent="0.15">
      <c r="B651" s="34"/>
      <c r="D651" s="79"/>
      <c r="E651" s="102" t="s">
        <v>4</v>
      </c>
      <c r="F651" s="102" t="s">
        <v>254</v>
      </c>
      <c r="G651" s="102" t="s">
        <v>255</v>
      </c>
      <c r="H651" s="102" t="s">
        <v>256</v>
      </c>
      <c r="I651" s="109" t="s">
        <v>257</v>
      </c>
      <c r="J651" s="112" t="s">
        <v>4</v>
      </c>
      <c r="K651" s="102" t="s">
        <v>254</v>
      </c>
      <c r="L651" s="102" t="s">
        <v>255</v>
      </c>
      <c r="M651" s="102" t="s">
        <v>256</v>
      </c>
      <c r="N651" s="102" t="s">
        <v>257</v>
      </c>
    </row>
    <row r="652" spans="1:15" ht="12" customHeight="1" x14ac:dyDescent="0.15">
      <c r="B652" s="35"/>
      <c r="C652" s="36"/>
      <c r="D652" s="80"/>
      <c r="E652" s="37"/>
      <c r="F652" s="37"/>
      <c r="G652" s="37"/>
      <c r="H652" s="37"/>
      <c r="I652" s="70"/>
      <c r="J652" s="116">
        <f>E$642</f>
        <v>5887</v>
      </c>
      <c r="K652" s="2">
        <f t="shared" ref="K652" si="215">F$642</f>
        <v>1501</v>
      </c>
      <c r="L652" s="2">
        <f t="shared" ref="L652" si="216">G$642</f>
        <v>2489</v>
      </c>
      <c r="M652" s="2">
        <f t="shared" ref="M652" si="217">H$642</f>
        <v>130</v>
      </c>
      <c r="N652" s="2">
        <f t="shared" ref="N652" si="218">I$642</f>
        <v>1766</v>
      </c>
    </row>
    <row r="653" spans="1:15" ht="15" customHeight="1" x14ac:dyDescent="0.15">
      <c r="B653" s="34" t="s">
        <v>338</v>
      </c>
      <c r="E653" s="17">
        <v>489</v>
      </c>
      <c r="F653" s="17">
        <v>29</v>
      </c>
      <c r="G653" s="17">
        <v>398</v>
      </c>
      <c r="H653" s="17">
        <v>3</v>
      </c>
      <c r="I653" s="110">
        <v>59</v>
      </c>
      <c r="J653" s="117">
        <f t="shared" ref="J653:J663" si="219">E653/J$652*100</f>
        <v>8.306437914047903</v>
      </c>
      <c r="K653" s="104">
        <f t="shared" ref="K653:K663" si="220">F653/K$652*100</f>
        <v>1.9320453031312457</v>
      </c>
      <c r="L653" s="3">
        <f t="shared" ref="L653:L663" si="221">G653/L$652*100</f>
        <v>15.990357573322619</v>
      </c>
      <c r="M653" s="3">
        <f t="shared" ref="M653:M663" si="222">H653/M$652*100</f>
        <v>2.3076923076923079</v>
      </c>
      <c r="N653" s="3">
        <f t="shared" ref="N653:N663" si="223">I653/N$652*100</f>
        <v>3.3408833522083805</v>
      </c>
    </row>
    <row r="654" spans="1:15" ht="15" customHeight="1" x14ac:dyDescent="0.15">
      <c r="B654" s="34" t="s">
        <v>315</v>
      </c>
      <c r="E654" s="18">
        <v>679</v>
      </c>
      <c r="F654" s="18">
        <v>52</v>
      </c>
      <c r="G654" s="18">
        <v>477</v>
      </c>
      <c r="H654" s="18">
        <v>8</v>
      </c>
      <c r="I654" s="71">
        <v>141</v>
      </c>
      <c r="J654" s="118">
        <f t="shared" si="219"/>
        <v>11.533888228299643</v>
      </c>
      <c r="K654" s="24">
        <f t="shared" si="220"/>
        <v>3.4643570952698202</v>
      </c>
      <c r="L654" s="4">
        <f t="shared" si="221"/>
        <v>19.16432302129369</v>
      </c>
      <c r="M654" s="4">
        <f t="shared" si="222"/>
        <v>6.1538461538461542</v>
      </c>
      <c r="N654" s="4">
        <f t="shared" si="223"/>
        <v>7.9841449603624008</v>
      </c>
    </row>
    <row r="655" spans="1:15" ht="15" customHeight="1" x14ac:dyDescent="0.15">
      <c r="B655" s="34" t="s">
        <v>316</v>
      </c>
      <c r="E655" s="18">
        <v>697</v>
      </c>
      <c r="F655" s="18">
        <v>69</v>
      </c>
      <c r="G655" s="18">
        <v>334</v>
      </c>
      <c r="H655" s="18">
        <v>17</v>
      </c>
      <c r="I655" s="71">
        <v>277</v>
      </c>
      <c r="J655" s="118">
        <f t="shared" si="219"/>
        <v>11.839646679123494</v>
      </c>
      <c r="K655" s="24">
        <f t="shared" si="220"/>
        <v>4.5969353764157228</v>
      </c>
      <c r="L655" s="4">
        <f t="shared" si="221"/>
        <v>13.419043792687827</v>
      </c>
      <c r="M655" s="4">
        <f t="shared" si="222"/>
        <v>13.076923076923078</v>
      </c>
      <c r="N655" s="4">
        <f t="shared" si="223"/>
        <v>15.685164212910532</v>
      </c>
    </row>
    <row r="656" spans="1:15" ht="15" customHeight="1" x14ac:dyDescent="0.15">
      <c r="B656" s="34" t="s">
        <v>317</v>
      </c>
      <c r="E656" s="18">
        <v>479</v>
      </c>
      <c r="F656" s="18">
        <v>74</v>
      </c>
      <c r="G656" s="18">
        <v>144</v>
      </c>
      <c r="H656" s="18">
        <v>15</v>
      </c>
      <c r="I656" s="71">
        <v>246</v>
      </c>
      <c r="J656" s="118">
        <f t="shared" si="219"/>
        <v>8.1365721080346525</v>
      </c>
      <c r="K656" s="24">
        <f t="shared" si="220"/>
        <v>4.9300466355762822</v>
      </c>
      <c r="L656" s="4">
        <f t="shared" si="221"/>
        <v>5.7854560064282845</v>
      </c>
      <c r="M656" s="4">
        <f t="shared" si="222"/>
        <v>11.538461538461538</v>
      </c>
      <c r="N656" s="4">
        <f t="shared" si="223"/>
        <v>13.929784824462061</v>
      </c>
    </row>
    <row r="657" spans="1:15" ht="15" customHeight="1" x14ac:dyDescent="0.15">
      <c r="B657" s="34" t="s">
        <v>318</v>
      </c>
      <c r="E657" s="18">
        <v>348</v>
      </c>
      <c r="F657" s="18">
        <v>77</v>
      </c>
      <c r="G657" s="18">
        <v>91</v>
      </c>
      <c r="H657" s="18">
        <v>20</v>
      </c>
      <c r="I657" s="71">
        <v>160</v>
      </c>
      <c r="J657" s="118">
        <f t="shared" si="219"/>
        <v>5.9113300492610836</v>
      </c>
      <c r="K657" s="24">
        <f t="shared" si="220"/>
        <v>5.1299133910726189</v>
      </c>
      <c r="L657" s="4">
        <f t="shared" si="221"/>
        <v>3.6560867818400964</v>
      </c>
      <c r="M657" s="4">
        <f t="shared" si="222"/>
        <v>15.384615384615385</v>
      </c>
      <c r="N657" s="4">
        <f t="shared" si="223"/>
        <v>9.0600226500566254</v>
      </c>
    </row>
    <row r="658" spans="1:15" ht="15" customHeight="1" x14ac:dyDescent="0.15">
      <c r="B658" s="34" t="s">
        <v>319</v>
      </c>
      <c r="E658" s="18">
        <v>235</v>
      </c>
      <c r="F658" s="18">
        <v>96</v>
      </c>
      <c r="G658" s="18">
        <v>44</v>
      </c>
      <c r="H658" s="18">
        <v>7</v>
      </c>
      <c r="I658" s="71">
        <v>88</v>
      </c>
      <c r="J658" s="118">
        <f t="shared" si="219"/>
        <v>3.9918464413113641</v>
      </c>
      <c r="K658" s="24">
        <f t="shared" si="220"/>
        <v>6.3957361758827451</v>
      </c>
      <c r="L658" s="4">
        <f t="shared" si="221"/>
        <v>1.7677782241864202</v>
      </c>
      <c r="M658" s="4">
        <f t="shared" si="222"/>
        <v>5.384615384615385</v>
      </c>
      <c r="N658" s="4">
        <f t="shared" si="223"/>
        <v>4.9830124575311441</v>
      </c>
    </row>
    <row r="659" spans="1:15" ht="15" customHeight="1" x14ac:dyDescent="0.15">
      <c r="B659" s="34" t="s">
        <v>320</v>
      </c>
      <c r="E659" s="18">
        <v>336</v>
      </c>
      <c r="F659" s="18">
        <v>181</v>
      </c>
      <c r="G659" s="18">
        <v>42</v>
      </c>
      <c r="H659" s="18">
        <v>13</v>
      </c>
      <c r="I659" s="71">
        <v>100</v>
      </c>
      <c r="J659" s="118">
        <f t="shared" si="219"/>
        <v>5.7074910820451841</v>
      </c>
      <c r="K659" s="24">
        <f t="shared" si="220"/>
        <v>12.058627581612258</v>
      </c>
      <c r="L659" s="4">
        <f t="shared" si="221"/>
        <v>1.687424668541583</v>
      </c>
      <c r="M659" s="4">
        <f t="shared" si="222"/>
        <v>10</v>
      </c>
      <c r="N659" s="4">
        <f t="shared" si="223"/>
        <v>5.6625141562853907</v>
      </c>
    </row>
    <row r="660" spans="1:15" ht="15" customHeight="1" x14ac:dyDescent="0.15">
      <c r="B660" s="34" t="s">
        <v>321</v>
      </c>
      <c r="E660" s="18">
        <v>420</v>
      </c>
      <c r="F660" s="18">
        <v>278</v>
      </c>
      <c r="G660" s="18">
        <v>44</v>
      </c>
      <c r="H660" s="18">
        <v>6</v>
      </c>
      <c r="I660" s="71">
        <v>92</v>
      </c>
      <c r="J660" s="118">
        <f t="shared" si="219"/>
        <v>7.1343638525564801</v>
      </c>
      <c r="K660" s="24">
        <f t="shared" si="220"/>
        <v>18.520986009327114</v>
      </c>
      <c r="L660" s="4">
        <f t="shared" si="221"/>
        <v>1.7677782241864202</v>
      </c>
      <c r="M660" s="4">
        <f t="shared" si="222"/>
        <v>4.6153846153846159</v>
      </c>
      <c r="N660" s="4">
        <f t="shared" si="223"/>
        <v>5.2095130237825593</v>
      </c>
    </row>
    <row r="661" spans="1:15" ht="15" customHeight="1" x14ac:dyDescent="0.15">
      <c r="B661" s="34" t="s">
        <v>339</v>
      </c>
      <c r="E661" s="18">
        <v>144</v>
      </c>
      <c r="F661" s="18">
        <v>115</v>
      </c>
      <c r="G661" s="18">
        <v>21</v>
      </c>
      <c r="H661" s="18">
        <v>1</v>
      </c>
      <c r="I661" s="71">
        <v>7</v>
      </c>
      <c r="J661" s="118">
        <f t="shared" ref="J661" si="224">E661/J$652*100</f>
        <v>2.4460676065907934</v>
      </c>
      <c r="K661" s="24">
        <f t="shared" ref="K661" si="225">F661/K$652*100</f>
        <v>7.6615589606928713</v>
      </c>
      <c r="L661" s="4">
        <f t="shared" ref="L661" si="226">G661/L$652*100</f>
        <v>0.84371233427079151</v>
      </c>
      <c r="M661" s="4">
        <f t="shared" ref="M661" si="227">H661/M$652*100</f>
        <v>0.76923076923076927</v>
      </c>
      <c r="N661" s="4">
        <f t="shared" ref="N661" si="228">I661/N$652*100</f>
        <v>0.39637599093997733</v>
      </c>
    </row>
    <row r="662" spans="1:15" ht="15" customHeight="1" x14ac:dyDescent="0.15">
      <c r="B662" s="34" t="s">
        <v>340</v>
      </c>
      <c r="E662" s="18">
        <v>206</v>
      </c>
      <c r="F662" s="18">
        <v>166</v>
      </c>
      <c r="G662" s="18">
        <v>33</v>
      </c>
      <c r="H662" s="18">
        <v>0</v>
      </c>
      <c r="I662" s="71">
        <v>7</v>
      </c>
      <c r="J662" s="118">
        <f t="shared" si="219"/>
        <v>3.4992356038729402</v>
      </c>
      <c r="K662" s="24">
        <f t="shared" si="220"/>
        <v>11.059293804130579</v>
      </c>
      <c r="L662" s="4">
        <f t="shared" si="221"/>
        <v>1.3258336681398153</v>
      </c>
      <c r="M662" s="4">
        <f t="shared" si="222"/>
        <v>0</v>
      </c>
      <c r="N662" s="4">
        <f t="shared" si="223"/>
        <v>0.39637599093997733</v>
      </c>
    </row>
    <row r="663" spans="1:15" ht="15" customHeight="1" x14ac:dyDescent="0.15">
      <c r="B663" s="34" t="s">
        <v>174</v>
      </c>
      <c r="E663" s="18">
        <v>1854</v>
      </c>
      <c r="F663" s="18">
        <v>364</v>
      </c>
      <c r="G663" s="18">
        <v>861</v>
      </c>
      <c r="H663" s="18">
        <v>40</v>
      </c>
      <c r="I663" s="71">
        <v>589</v>
      </c>
      <c r="J663" s="118">
        <f t="shared" si="219"/>
        <v>31.493120434856465</v>
      </c>
      <c r="K663" s="24">
        <f t="shared" si="220"/>
        <v>24.250499666888743</v>
      </c>
      <c r="L663" s="4">
        <f t="shared" si="221"/>
        <v>34.592205705102451</v>
      </c>
      <c r="M663" s="4">
        <f t="shared" si="222"/>
        <v>30.76923076923077</v>
      </c>
      <c r="N663" s="4">
        <f t="shared" si="223"/>
        <v>33.352208380520956</v>
      </c>
    </row>
    <row r="664" spans="1:15" ht="15" customHeight="1" x14ac:dyDescent="0.15">
      <c r="B664" s="39" t="s">
        <v>1</v>
      </c>
      <c r="C664" s="28"/>
      <c r="D664" s="29"/>
      <c r="E664" s="40">
        <f t="shared" ref="E664:N664" si="229">SUM(E653:E663)</f>
        <v>5887</v>
      </c>
      <c r="F664" s="40">
        <f t="shared" si="229"/>
        <v>1501</v>
      </c>
      <c r="G664" s="40">
        <f t="shared" si="229"/>
        <v>2489</v>
      </c>
      <c r="H664" s="40">
        <f t="shared" si="229"/>
        <v>130</v>
      </c>
      <c r="I664" s="72">
        <f t="shared" si="229"/>
        <v>1766</v>
      </c>
      <c r="J664" s="119">
        <f t="shared" si="229"/>
        <v>100.00000000000001</v>
      </c>
      <c r="K664" s="25">
        <f t="shared" si="229"/>
        <v>100</v>
      </c>
      <c r="L664" s="6">
        <f t="shared" si="229"/>
        <v>100</v>
      </c>
      <c r="M664" s="6">
        <f t="shared" si="229"/>
        <v>100.00000000000001</v>
      </c>
      <c r="N664" s="6">
        <f t="shared" si="229"/>
        <v>100</v>
      </c>
    </row>
    <row r="665" spans="1:15" ht="15" customHeight="1" x14ac:dyDescent="0.15">
      <c r="B665" s="39" t="s">
        <v>334</v>
      </c>
      <c r="C665" s="28"/>
      <c r="D665" s="29"/>
      <c r="E665" s="40">
        <v>75698.739762711179</v>
      </c>
      <c r="F665" s="48">
        <v>132747.15456193959</v>
      </c>
      <c r="G665" s="48">
        <v>47842.577413886851</v>
      </c>
      <c r="H665" s="48">
        <v>64040.617283950625</v>
      </c>
      <c r="I665" s="48">
        <v>60042.592303080623</v>
      </c>
    </row>
    <row r="666" spans="1:15" ht="15" customHeight="1" x14ac:dyDescent="0.15">
      <c r="B666" s="39" t="s">
        <v>480</v>
      </c>
      <c r="C666" s="28"/>
      <c r="D666" s="29"/>
      <c r="E666" s="40">
        <v>66564.653044203355</v>
      </c>
      <c r="F666" s="48">
        <v>116203.72139396137</v>
      </c>
      <c r="G666" s="48">
        <v>42941.349371722783</v>
      </c>
      <c r="H666" s="48">
        <v>62895.994832041346</v>
      </c>
      <c r="I666" s="48">
        <v>57771.692013358457</v>
      </c>
    </row>
    <row r="667" spans="1:15" ht="15" customHeight="1" x14ac:dyDescent="0.15">
      <c r="B667" s="39" t="s">
        <v>335</v>
      </c>
      <c r="C667" s="28"/>
      <c r="D667" s="29"/>
      <c r="E667" s="332">
        <v>3344765.6666666665</v>
      </c>
      <c r="F667" s="332">
        <v>3344765.6666666665</v>
      </c>
      <c r="G667" s="332">
        <v>1027800</v>
      </c>
      <c r="H667" s="332">
        <v>165000</v>
      </c>
      <c r="I667" s="332">
        <v>600000</v>
      </c>
    </row>
    <row r="668" spans="1:15" ht="15" customHeight="1" x14ac:dyDescent="0.15">
      <c r="B668" s="39" t="s">
        <v>336</v>
      </c>
      <c r="C668" s="28"/>
      <c r="D668" s="29"/>
      <c r="E668" s="48">
        <v>0</v>
      </c>
      <c r="F668" s="48">
        <v>0</v>
      </c>
      <c r="G668" s="48">
        <v>0</v>
      </c>
      <c r="H668" s="48">
        <v>18000</v>
      </c>
      <c r="I668" s="48">
        <v>0</v>
      </c>
    </row>
    <row r="669" spans="1:15" ht="15" customHeight="1" x14ac:dyDescent="0.15">
      <c r="B669" s="66"/>
      <c r="C669" s="46"/>
      <c r="D669" s="46"/>
      <c r="E669" s="127"/>
      <c r="F669" s="30"/>
      <c r="G669" s="30"/>
      <c r="H669" s="127"/>
      <c r="I669" s="30"/>
      <c r="J669" s="30"/>
      <c r="K669" s="127"/>
      <c r="L669" s="30"/>
      <c r="M669" s="30"/>
      <c r="N669" s="127"/>
      <c r="O669" s="30"/>
    </row>
    <row r="670" spans="1:15" ht="15" customHeight="1" x14ac:dyDescent="0.15">
      <c r="A670" s="77" t="s">
        <v>921</v>
      </c>
      <c r="B670" s="255"/>
      <c r="C670" s="128"/>
      <c r="D670" s="128"/>
    </row>
    <row r="671" spans="1:15" ht="13.5" customHeight="1" x14ac:dyDescent="0.15">
      <c r="B671" s="68"/>
      <c r="C671" s="33"/>
      <c r="D671" s="33"/>
      <c r="E671" s="83"/>
      <c r="F671" s="91"/>
      <c r="G671" s="88" t="s">
        <v>2</v>
      </c>
      <c r="H671" s="91"/>
      <c r="I671" s="91"/>
      <c r="J671" s="115"/>
      <c r="K671" s="91"/>
      <c r="L671" s="88" t="s">
        <v>3</v>
      </c>
      <c r="M671" s="91"/>
      <c r="N671" s="89"/>
    </row>
    <row r="672" spans="1:15" ht="22.5" customHeight="1" x14ac:dyDescent="0.15">
      <c r="B672" s="34"/>
      <c r="D672" s="79"/>
      <c r="E672" s="102" t="s">
        <v>4</v>
      </c>
      <c r="F672" s="102" t="s">
        <v>254</v>
      </c>
      <c r="G672" s="102" t="s">
        <v>255</v>
      </c>
      <c r="H672" s="102" t="s">
        <v>256</v>
      </c>
      <c r="I672" s="109" t="s">
        <v>257</v>
      </c>
      <c r="J672" s="112" t="s">
        <v>4</v>
      </c>
      <c r="K672" s="102" t="s">
        <v>254</v>
      </c>
      <c r="L672" s="102" t="s">
        <v>255</v>
      </c>
      <c r="M672" s="102" t="s">
        <v>256</v>
      </c>
      <c r="N672" s="102" t="s">
        <v>257</v>
      </c>
    </row>
    <row r="673" spans="1:15" ht="12" customHeight="1" x14ac:dyDescent="0.15">
      <c r="B673" s="35"/>
      <c r="C673" s="36"/>
      <c r="D673" s="80"/>
      <c r="E673" s="37"/>
      <c r="F673" s="37"/>
      <c r="G673" s="37"/>
      <c r="H673" s="37"/>
      <c r="I673" s="70"/>
      <c r="J673" s="116">
        <f>E$642</f>
        <v>5887</v>
      </c>
      <c r="K673" s="2">
        <f t="shared" ref="K673" si="230">F$642</f>
        <v>1501</v>
      </c>
      <c r="L673" s="2">
        <f t="shared" ref="L673" si="231">G$642</f>
        <v>2489</v>
      </c>
      <c r="M673" s="2">
        <f t="shared" ref="M673" si="232">H$642</f>
        <v>130</v>
      </c>
      <c r="N673" s="2">
        <f t="shared" ref="N673" si="233">I$642</f>
        <v>1766</v>
      </c>
    </row>
    <row r="674" spans="1:15" ht="15" customHeight="1" x14ac:dyDescent="0.15">
      <c r="B674" s="34" t="s">
        <v>913</v>
      </c>
      <c r="E674" s="17">
        <v>580</v>
      </c>
      <c r="F674" s="17">
        <v>50</v>
      </c>
      <c r="G674" s="17">
        <v>284</v>
      </c>
      <c r="H674" s="17">
        <v>14</v>
      </c>
      <c r="I674" s="110">
        <v>231</v>
      </c>
      <c r="J674" s="117">
        <f t="shared" ref="J674:J681" si="234">E674/J$652*100</f>
        <v>9.8522167487684733</v>
      </c>
      <c r="K674" s="104">
        <f t="shared" ref="K674:K681" si="235">F674/K$652*100</f>
        <v>3.3311125916055966</v>
      </c>
      <c r="L674" s="3">
        <f t="shared" ref="L674:L681" si="236">G674/L$652*100</f>
        <v>11.410204901566894</v>
      </c>
      <c r="M674" s="3">
        <f t="shared" ref="M674:M681" si="237">H674/M$652*100</f>
        <v>10.76923076923077</v>
      </c>
      <c r="N674" s="3">
        <f t="shared" ref="N674:N681" si="238">I674/N$652*100</f>
        <v>13.080407701019253</v>
      </c>
    </row>
    <row r="675" spans="1:15" ht="15" customHeight="1" x14ac:dyDescent="0.15">
      <c r="B675" s="34" t="s">
        <v>914</v>
      </c>
      <c r="E675" s="18">
        <v>1183</v>
      </c>
      <c r="F675" s="18">
        <v>116</v>
      </c>
      <c r="G675" s="18">
        <v>528</v>
      </c>
      <c r="H675" s="18">
        <v>30</v>
      </c>
      <c r="I675" s="71">
        <v>509</v>
      </c>
      <c r="J675" s="118">
        <f t="shared" si="234"/>
        <v>20.095124851367419</v>
      </c>
      <c r="K675" s="24">
        <f t="shared" si="235"/>
        <v>7.7281812125249827</v>
      </c>
      <c r="L675" s="4">
        <f t="shared" si="236"/>
        <v>21.213338690237045</v>
      </c>
      <c r="M675" s="4">
        <f t="shared" si="237"/>
        <v>23.076923076923077</v>
      </c>
      <c r="N675" s="4">
        <f t="shared" si="238"/>
        <v>28.822197055492637</v>
      </c>
    </row>
    <row r="676" spans="1:15" ht="15" customHeight="1" x14ac:dyDescent="0.15">
      <c r="B676" s="34" t="s">
        <v>915</v>
      </c>
      <c r="E676" s="18">
        <v>784</v>
      </c>
      <c r="F676" s="18">
        <v>146</v>
      </c>
      <c r="G676" s="18">
        <v>342</v>
      </c>
      <c r="H676" s="18">
        <v>25</v>
      </c>
      <c r="I676" s="71">
        <v>271</v>
      </c>
      <c r="J676" s="118">
        <f t="shared" si="234"/>
        <v>13.317479191438764</v>
      </c>
      <c r="K676" s="24">
        <f t="shared" si="235"/>
        <v>9.7268487674883417</v>
      </c>
      <c r="L676" s="4">
        <f t="shared" si="236"/>
        <v>13.740458015267176</v>
      </c>
      <c r="M676" s="4">
        <f t="shared" si="237"/>
        <v>19.230769230769234</v>
      </c>
      <c r="N676" s="4">
        <f t="shared" si="238"/>
        <v>15.345413363533408</v>
      </c>
    </row>
    <row r="677" spans="1:15" ht="15" customHeight="1" x14ac:dyDescent="0.15">
      <c r="B677" s="34" t="s">
        <v>917</v>
      </c>
      <c r="E677" s="18">
        <v>396</v>
      </c>
      <c r="F677" s="18">
        <v>183</v>
      </c>
      <c r="G677" s="18">
        <v>131</v>
      </c>
      <c r="H677" s="18">
        <v>6</v>
      </c>
      <c r="I677" s="71">
        <v>76</v>
      </c>
      <c r="J677" s="118">
        <f t="shared" si="234"/>
        <v>6.7266859181246819</v>
      </c>
      <c r="K677" s="24">
        <f t="shared" si="235"/>
        <v>12.191872085276483</v>
      </c>
      <c r="L677" s="4">
        <f t="shared" si="236"/>
        <v>5.2631578947368416</v>
      </c>
      <c r="M677" s="4">
        <f t="shared" si="237"/>
        <v>4.6153846153846159</v>
      </c>
      <c r="N677" s="4">
        <f t="shared" si="238"/>
        <v>4.3035107587768966</v>
      </c>
    </row>
    <row r="678" spans="1:15" ht="15" customHeight="1" x14ac:dyDescent="0.15">
      <c r="B678" s="34" t="s">
        <v>918</v>
      </c>
      <c r="E678" s="18">
        <v>246</v>
      </c>
      <c r="F678" s="18">
        <v>158</v>
      </c>
      <c r="G678" s="18">
        <v>59</v>
      </c>
      <c r="H678" s="18">
        <v>4</v>
      </c>
      <c r="I678" s="71">
        <v>25</v>
      </c>
      <c r="J678" s="118">
        <f t="shared" si="234"/>
        <v>4.1786988279259383</v>
      </c>
      <c r="K678" s="24">
        <f t="shared" si="235"/>
        <v>10.526315789473683</v>
      </c>
      <c r="L678" s="4">
        <f t="shared" si="236"/>
        <v>2.3704298915227002</v>
      </c>
      <c r="M678" s="4">
        <f t="shared" si="237"/>
        <v>3.0769230769230771</v>
      </c>
      <c r="N678" s="4">
        <f t="shared" si="238"/>
        <v>1.4156285390713477</v>
      </c>
    </row>
    <row r="679" spans="1:15" ht="15" customHeight="1" x14ac:dyDescent="0.15">
      <c r="B679" s="34" t="s">
        <v>916</v>
      </c>
      <c r="E679" s="18">
        <v>219</v>
      </c>
      <c r="F679" s="18">
        <v>174</v>
      </c>
      <c r="G679" s="18">
        <v>37</v>
      </c>
      <c r="H679" s="18">
        <v>5</v>
      </c>
      <c r="I679" s="71">
        <v>3</v>
      </c>
      <c r="J679" s="118">
        <f t="shared" si="234"/>
        <v>3.7200611516901647</v>
      </c>
      <c r="K679" s="24">
        <f t="shared" si="235"/>
        <v>11.592271818787475</v>
      </c>
      <c r="L679" s="4">
        <f t="shared" si="236"/>
        <v>1.4865407794294898</v>
      </c>
      <c r="M679" s="4">
        <f t="shared" si="237"/>
        <v>3.8461538461538463</v>
      </c>
      <c r="N679" s="4">
        <f t="shared" si="238"/>
        <v>0.16987542468856173</v>
      </c>
    </row>
    <row r="680" spans="1:15" ht="15" customHeight="1" x14ac:dyDescent="0.15">
      <c r="B680" s="34" t="s">
        <v>919</v>
      </c>
      <c r="E680" s="18">
        <v>346</v>
      </c>
      <c r="F680" s="18">
        <v>281</v>
      </c>
      <c r="G680" s="18">
        <v>60</v>
      </c>
      <c r="H680" s="18">
        <v>1</v>
      </c>
      <c r="I680" s="71">
        <v>4</v>
      </c>
      <c r="J680" s="118">
        <f t="shared" si="234"/>
        <v>5.8773568880584337</v>
      </c>
      <c r="K680" s="24">
        <f t="shared" si="235"/>
        <v>18.720852764823452</v>
      </c>
      <c r="L680" s="4">
        <f t="shared" si="236"/>
        <v>2.4106066693451185</v>
      </c>
      <c r="M680" s="4">
        <f t="shared" si="237"/>
        <v>0.76923076923076927</v>
      </c>
      <c r="N680" s="4">
        <f t="shared" si="238"/>
        <v>0.22650056625141565</v>
      </c>
    </row>
    <row r="681" spans="1:15" ht="15" customHeight="1" x14ac:dyDescent="0.15">
      <c r="B681" s="34" t="s">
        <v>174</v>
      </c>
      <c r="E681" s="18">
        <v>2133</v>
      </c>
      <c r="F681" s="18">
        <v>393</v>
      </c>
      <c r="G681" s="18">
        <v>1048</v>
      </c>
      <c r="H681" s="18">
        <v>45</v>
      </c>
      <c r="I681" s="71">
        <v>647</v>
      </c>
      <c r="J681" s="118">
        <f t="shared" si="234"/>
        <v>36.232376422626125</v>
      </c>
      <c r="K681" s="24">
        <f t="shared" si="235"/>
        <v>26.18254497001999</v>
      </c>
      <c r="L681" s="4">
        <f t="shared" si="236"/>
        <v>42.105263157894733</v>
      </c>
      <c r="M681" s="4">
        <f t="shared" si="237"/>
        <v>34.615384615384613</v>
      </c>
      <c r="N681" s="4">
        <f t="shared" si="238"/>
        <v>36.636466591166474</v>
      </c>
    </row>
    <row r="682" spans="1:15" ht="15" customHeight="1" x14ac:dyDescent="0.15">
      <c r="B682" s="39" t="s">
        <v>1</v>
      </c>
      <c r="C682" s="28"/>
      <c r="D682" s="29"/>
      <c r="E682" s="40">
        <f t="shared" ref="E682:N682" si="239">SUM(E674:E681)</f>
        <v>5887</v>
      </c>
      <c r="F682" s="40">
        <f t="shared" si="239"/>
        <v>1501</v>
      </c>
      <c r="G682" s="40">
        <f t="shared" si="239"/>
        <v>2489</v>
      </c>
      <c r="H682" s="40">
        <f t="shared" si="239"/>
        <v>130</v>
      </c>
      <c r="I682" s="72">
        <f t="shared" si="239"/>
        <v>1766</v>
      </c>
      <c r="J682" s="119">
        <f t="shared" si="239"/>
        <v>100</v>
      </c>
      <c r="K682" s="25">
        <f t="shared" si="239"/>
        <v>100</v>
      </c>
      <c r="L682" s="6">
        <f t="shared" si="239"/>
        <v>100</v>
      </c>
      <c r="M682" s="6">
        <f t="shared" si="239"/>
        <v>100</v>
      </c>
      <c r="N682" s="6">
        <f t="shared" si="239"/>
        <v>100</v>
      </c>
    </row>
    <row r="683" spans="1:15" ht="15" customHeight="1" x14ac:dyDescent="0.15">
      <c r="B683" s="39" t="s">
        <v>334</v>
      </c>
      <c r="C683" s="28"/>
      <c r="D683" s="29"/>
      <c r="E683" s="40">
        <v>4250.5539184003892</v>
      </c>
      <c r="F683" s="48">
        <v>7112.8419338555168</v>
      </c>
      <c r="G683" s="48">
        <v>3268.5202023598322</v>
      </c>
      <c r="H683" s="48">
        <v>3238.8387876019901</v>
      </c>
      <c r="I683" s="48">
        <v>2759.9847814337777</v>
      </c>
    </row>
    <row r="684" spans="1:15" ht="15" customHeight="1" x14ac:dyDescent="0.15">
      <c r="B684" s="39" t="s">
        <v>480</v>
      </c>
      <c r="C684" s="28"/>
      <c r="D684" s="29"/>
      <c r="E684" s="40">
        <v>3810.7703461850429</v>
      </c>
      <c r="F684" s="48">
        <v>6329.0141758162436</v>
      </c>
      <c r="G684" s="48">
        <v>3074.0027271081735</v>
      </c>
      <c r="H684" s="48">
        <v>3161.0734074852198</v>
      </c>
      <c r="I684" s="48">
        <v>2715.1213734831631</v>
      </c>
    </row>
    <row r="685" spans="1:15" ht="15" customHeight="1" x14ac:dyDescent="0.15">
      <c r="B685" s="39" t="s">
        <v>920</v>
      </c>
      <c r="C685" s="28"/>
      <c r="D685" s="29"/>
      <c r="E685" s="40">
        <v>3070.8955223880598</v>
      </c>
      <c r="F685" s="48">
        <v>5320.2791167893056</v>
      </c>
      <c r="G685" s="48">
        <v>2777.7777777777778</v>
      </c>
      <c r="H685" s="48">
        <v>2958.5798816568049</v>
      </c>
      <c r="I685" s="48">
        <v>2619.0476190476193</v>
      </c>
    </row>
    <row r="686" spans="1:15" ht="15" customHeight="1" x14ac:dyDescent="0.15">
      <c r="B686" s="66"/>
      <c r="C686" s="46"/>
      <c r="D686" s="46"/>
      <c r="E686" s="127"/>
      <c r="F686" s="30"/>
      <c r="G686" s="30"/>
      <c r="H686" s="127"/>
      <c r="I686" s="30"/>
      <c r="J686" s="30"/>
      <c r="K686" s="127"/>
      <c r="L686" s="30"/>
      <c r="M686" s="30"/>
      <c r="N686" s="127"/>
      <c r="O686" s="30"/>
    </row>
    <row r="687" spans="1:15" ht="15" customHeight="1" x14ac:dyDescent="0.15">
      <c r="A687" s="1" t="s">
        <v>502</v>
      </c>
      <c r="B687" s="22"/>
      <c r="K687" s="7"/>
    </row>
    <row r="688" spans="1:15" ht="13.5" customHeight="1" x14ac:dyDescent="0.15">
      <c r="B688" s="68"/>
      <c r="C688" s="33"/>
      <c r="D688" s="33"/>
      <c r="E688" s="83"/>
      <c r="F688" s="91"/>
      <c r="G688" s="88" t="s">
        <v>258</v>
      </c>
      <c r="H688" s="91"/>
      <c r="I688" s="91"/>
      <c r="J688" s="115"/>
      <c r="K688" s="91"/>
      <c r="L688" s="88" t="s">
        <v>259</v>
      </c>
      <c r="M688" s="91"/>
      <c r="N688" s="89"/>
    </row>
    <row r="689" spans="2:14" ht="22.5" customHeight="1" x14ac:dyDescent="0.15">
      <c r="B689" s="34"/>
      <c r="D689" s="79"/>
      <c r="E689" s="102" t="s">
        <v>4</v>
      </c>
      <c r="F689" s="102" t="s">
        <v>254</v>
      </c>
      <c r="G689" s="102" t="s">
        <v>255</v>
      </c>
      <c r="H689" s="102" t="s">
        <v>256</v>
      </c>
      <c r="I689" s="109" t="s">
        <v>257</v>
      </c>
      <c r="J689" s="112" t="s">
        <v>4</v>
      </c>
      <c r="K689" s="102" t="s">
        <v>254</v>
      </c>
      <c r="L689" s="102" t="s">
        <v>255</v>
      </c>
      <c r="M689" s="102" t="s">
        <v>256</v>
      </c>
      <c r="N689" s="102" t="s">
        <v>257</v>
      </c>
    </row>
    <row r="690" spans="2:14" ht="12" customHeight="1" x14ac:dyDescent="0.15">
      <c r="B690" s="35"/>
      <c r="C690" s="36"/>
      <c r="D690" s="80"/>
      <c r="E690" s="37"/>
      <c r="F690" s="37"/>
      <c r="G690" s="37"/>
      <c r="H690" s="37"/>
      <c r="I690" s="70"/>
      <c r="J690" s="116">
        <f>E$48</f>
        <v>5887</v>
      </c>
      <c r="K690" s="2">
        <f t="shared" ref="K690" si="240">F$48</f>
        <v>1501</v>
      </c>
      <c r="L690" s="2">
        <f t="shared" ref="L690" si="241">G$48</f>
        <v>2489</v>
      </c>
      <c r="M690" s="2">
        <f t="shared" ref="M690" si="242">H$48</f>
        <v>130</v>
      </c>
      <c r="N690" s="2">
        <f t="shared" ref="N690" si="243">I$48</f>
        <v>1766</v>
      </c>
    </row>
    <row r="691" spans="2:14" ht="15" customHeight="1" x14ac:dyDescent="0.15">
      <c r="B691" s="34" t="s">
        <v>313</v>
      </c>
      <c r="E691" s="17">
        <v>193</v>
      </c>
      <c r="F691" s="17">
        <v>149</v>
      </c>
      <c r="G691" s="17">
        <v>35</v>
      </c>
      <c r="H691" s="17">
        <v>1</v>
      </c>
      <c r="I691" s="110">
        <v>8</v>
      </c>
      <c r="J691" s="117">
        <f t="shared" ref="J691:J701" si="244">E691/J$40*100</f>
        <v>3.2784100560557161</v>
      </c>
      <c r="K691" s="104">
        <f t="shared" ref="K691:K701" si="245">F691/K$40*100</f>
        <v>9.9267155229846757</v>
      </c>
      <c r="L691" s="3">
        <f t="shared" ref="L691:L701" si="246">G691/L$40*100</f>
        <v>1.4061872237846524</v>
      </c>
      <c r="M691" s="3">
        <f t="shared" ref="M691:M701" si="247">H691/M$40*100</f>
        <v>0.76923076923076927</v>
      </c>
      <c r="N691" s="3">
        <f t="shared" ref="N691:N701" si="248">I691/N$40*100</f>
        <v>0.45300113250283131</v>
      </c>
    </row>
    <row r="692" spans="2:14" ht="15" customHeight="1" x14ac:dyDescent="0.15">
      <c r="B692" s="34" t="s">
        <v>314</v>
      </c>
      <c r="E692" s="18">
        <v>617</v>
      </c>
      <c r="F692" s="18">
        <v>42</v>
      </c>
      <c r="G692" s="18">
        <v>503</v>
      </c>
      <c r="H692" s="18">
        <v>3</v>
      </c>
      <c r="I692" s="71">
        <v>69</v>
      </c>
      <c r="J692" s="118">
        <f t="shared" si="244"/>
        <v>10.480720231017497</v>
      </c>
      <c r="K692" s="24">
        <f t="shared" si="245"/>
        <v>2.7981345769487009</v>
      </c>
      <c r="L692" s="4">
        <f t="shared" si="246"/>
        <v>20.208919244676576</v>
      </c>
      <c r="M692" s="4">
        <f t="shared" si="247"/>
        <v>2.3076923076923079</v>
      </c>
      <c r="N692" s="4">
        <f t="shared" si="248"/>
        <v>3.9071347678369195</v>
      </c>
    </row>
    <row r="693" spans="2:14" ht="15" customHeight="1" x14ac:dyDescent="0.15">
      <c r="B693" s="34" t="s">
        <v>315</v>
      </c>
      <c r="E693" s="18">
        <v>966</v>
      </c>
      <c r="F693" s="18">
        <v>71</v>
      </c>
      <c r="G693" s="18">
        <v>690</v>
      </c>
      <c r="H693" s="18">
        <v>9</v>
      </c>
      <c r="I693" s="71">
        <v>195</v>
      </c>
      <c r="J693" s="118">
        <f t="shared" si="244"/>
        <v>16.409036860879905</v>
      </c>
      <c r="K693" s="24">
        <f t="shared" si="245"/>
        <v>4.7301798800799464</v>
      </c>
      <c r="L693" s="4">
        <f t="shared" si="246"/>
        <v>27.721976697468865</v>
      </c>
      <c r="M693" s="4">
        <f t="shared" si="247"/>
        <v>6.9230769230769234</v>
      </c>
      <c r="N693" s="4">
        <f t="shared" si="248"/>
        <v>11.041902604756512</v>
      </c>
    </row>
    <row r="694" spans="2:14" ht="15" customHeight="1" x14ac:dyDescent="0.15">
      <c r="B694" s="34" t="s">
        <v>316</v>
      </c>
      <c r="E694" s="18">
        <v>1028</v>
      </c>
      <c r="F694" s="18">
        <v>118</v>
      </c>
      <c r="G694" s="18">
        <v>498</v>
      </c>
      <c r="H694" s="18">
        <v>23</v>
      </c>
      <c r="I694" s="71">
        <v>389</v>
      </c>
      <c r="J694" s="118">
        <f t="shared" si="244"/>
        <v>17.462204858162053</v>
      </c>
      <c r="K694" s="24">
        <f t="shared" si="245"/>
        <v>7.861425716189208</v>
      </c>
      <c r="L694" s="4">
        <f t="shared" si="246"/>
        <v>20.008035355564484</v>
      </c>
      <c r="M694" s="4">
        <f t="shared" si="247"/>
        <v>17.692307692307693</v>
      </c>
      <c r="N694" s="4">
        <f t="shared" si="248"/>
        <v>22.027180067950169</v>
      </c>
    </row>
    <row r="695" spans="2:14" ht="15" customHeight="1" x14ac:dyDescent="0.15">
      <c r="B695" s="34" t="s">
        <v>317</v>
      </c>
      <c r="E695" s="18">
        <v>786</v>
      </c>
      <c r="F695" s="18">
        <v>146</v>
      </c>
      <c r="G695" s="18">
        <v>245</v>
      </c>
      <c r="H695" s="18">
        <v>21</v>
      </c>
      <c r="I695" s="71">
        <v>374</v>
      </c>
      <c r="J695" s="118">
        <f t="shared" si="244"/>
        <v>13.351452352641413</v>
      </c>
      <c r="K695" s="24">
        <f t="shared" si="245"/>
        <v>9.7268487674883417</v>
      </c>
      <c r="L695" s="4">
        <f t="shared" si="246"/>
        <v>9.8433105664925673</v>
      </c>
      <c r="M695" s="4">
        <f t="shared" si="247"/>
        <v>16.153846153846153</v>
      </c>
      <c r="N695" s="4">
        <f t="shared" si="248"/>
        <v>21.177802944507363</v>
      </c>
    </row>
    <row r="696" spans="2:14" ht="15" customHeight="1" x14ac:dyDescent="0.15">
      <c r="B696" s="34" t="s">
        <v>318</v>
      </c>
      <c r="E696" s="18">
        <v>604</v>
      </c>
      <c r="F696" s="18">
        <v>154</v>
      </c>
      <c r="G696" s="18">
        <v>162</v>
      </c>
      <c r="H696" s="18">
        <v>34</v>
      </c>
      <c r="I696" s="71">
        <v>254</v>
      </c>
      <c r="J696" s="118">
        <f t="shared" ref="J696" si="249">E696/J$40*100</f>
        <v>10.259894683200271</v>
      </c>
      <c r="K696" s="24">
        <f t="shared" si="245"/>
        <v>10.259826782145238</v>
      </c>
      <c r="L696" s="4">
        <f t="shared" ref="L696" si="250">G696/L$40*100</f>
        <v>6.5086380072318208</v>
      </c>
      <c r="M696" s="4">
        <f t="shared" ref="M696" si="251">H696/M$40*100</f>
        <v>26.153846153846157</v>
      </c>
      <c r="N696" s="4">
        <f t="shared" ref="N696" si="252">I696/N$40*100</f>
        <v>14.382785956964891</v>
      </c>
    </row>
    <row r="697" spans="2:14" ht="15" customHeight="1" x14ac:dyDescent="0.15">
      <c r="B697" s="34" t="s">
        <v>319</v>
      </c>
      <c r="E697" s="18">
        <v>358</v>
      </c>
      <c r="F697" s="18">
        <v>147</v>
      </c>
      <c r="G697" s="18">
        <v>77</v>
      </c>
      <c r="H697" s="18">
        <v>8</v>
      </c>
      <c r="I697" s="71">
        <v>126</v>
      </c>
      <c r="J697" s="118">
        <f t="shared" si="244"/>
        <v>6.0811958552743333</v>
      </c>
      <c r="K697" s="24">
        <f t="shared" si="245"/>
        <v>9.7934710193204531</v>
      </c>
      <c r="L697" s="4">
        <f t="shared" si="246"/>
        <v>3.0936118923262352</v>
      </c>
      <c r="M697" s="4">
        <f t="shared" si="247"/>
        <v>6.1538461538461542</v>
      </c>
      <c r="N697" s="4">
        <f t="shared" si="248"/>
        <v>7.1347678369195924</v>
      </c>
    </row>
    <row r="698" spans="2:14" ht="15" customHeight="1" x14ac:dyDescent="0.15">
      <c r="B698" s="34" t="s">
        <v>320</v>
      </c>
      <c r="E698" s="18">
        <v>487</v>
      </c>
      <c r="F698" s="18">
        <v>274</v>
      </c>
      <c r="G698" s="18">
        <v>61</v>
      </c>
      <c r="H698" s="18">
        <v>15</v>
      </c>
      <c r="I698" s="71">
        <v>137</v>
      </c>
      <c r="J698" s="118">
        <f t="shared" si="244"/>
        <v>8.2724647528452522</v>
      </c>
      <c r="K698" s="24">
        <f t="shared" si="245"/>
        <v>18.254497001998669</v>
      </c>
      <c r="L698" s="4">
        <f t="shared" si="246"/>
        <v>2.4507834471675372</v>
      </c>
      <c r="M698" s="4">
        <f t="shared" si="247"/>
        <v>11.538461538461538</v>
      </c>
      <c r="N698" s="4">
        <f t="shared" si="248"/>
        <v>7.7576443941109847</v>
      </c>
    </row>
    <row r="699" spans="2:14" ht="15" customHeight="1" x14ac:dyDescent="0.15">
      <c r="B699" s="34" t="s">
        <v>321</v>
      </c>
      <c r="E699" s="18">
        <v>393</v>
      </c>
      <c r="F699" s="18">
        <v>249</v>
      </c>
      <c r="G699" s="18">
        <v>35</v>
      </c>
      <c r="H699" s="18">
        <v>6</v>
      </c>
      <c r="I699" s="71">
        <v>103</v>
      </c>
      <c r="J699" s="118">
        <f t="shared" si="244"/>
        <v>6.6757261763207065</v>
      </c>
      <c r="K699" s="24">
        <f t="shared" si="245"/>
        <v>16.588940706195871</v>
      </c>
      <c r="L699" s="4">
        <f t="shared" si="246"/>
        <v>1.4061872237846524</v>
      </c>
      <c r="M699" s="4">
        <f t="shared" si="247"/>
        <v>4.6153846153846159</v>
      </c>
      <c r="N699" s="4">
        <f t="shared" si="248"/>
        <v>5.8323895809739525</v>
      </c>
    </row>
    <row r="700" spans="2:14" ht="15" customHeight="1" x14ac:dyDescent="0.15">
      <c r="B700" s="34" t="s">
        <v>322</v>
      </c>
      <c r="E700" s="18">
        <v>116</v>
      </c>
      <c r="F700" s="18">
        <v>86</v>
      </c>
      <c r="G700" s="18">
        <v>18</v>
      </c>
      <c r="H700" s="18">
        <v>1</v>
      </c>
      <c r="I700" s="71">
        <v>11</v>
      </c>
      <c r="J700" s="118">
        <f t="shared" ref="J700" si="253">E700/J$40*100</f>
        <v>1.9704433497536946</v>
      </c>
      <c r="K700" s="24">
        <f t="shared" ref="K700" si="254">F700/K$40*100</f>
        <v>5.7295136575616255</v>
      </c>
      <c r="L700" s="4">
        <f t="shared" ref="L700" si="255">G700/L$40*100</f>
        <v>0.72318200080353556</v>
      </c>
      <c r="M700" s="4">
        <f t="shared" ref="M700" si="256">H700/M$40*100</f>
        <v>0.76923076923076927</v>
      </c>
      <c r="N700" s="4">
        <f t="shared" ref="N700" si="257">I700/N$40*100</f>
        <v>0.62287655719139301</v>
      </c>
    </row>
    <row r="701" spans="2:14" ht="15" customHeight="1" x14ac:dyDescent="0.15">
      <c r="B701" s="34" t="s">
        <v>174</v>
      </c>
      <c r="C701" s="36"/>
      <c r="D701" s="36"/>
      <c r="E701" s="19">
        <v>339</v>
      </c>
      <c r="F701" s="19">
        <v>65</v>
      </c>
      <c r="G701" s="19">
        <v>165</v>
      </c>
      <c r="H701" s="19">
        <v>9</v>
      </c>
      <c r="I701" s="76">
        <v>100</v>
      </c>
      <c r="J701" s="129">
        <f t="shared" si="244"/>
        <v>5.7584508238491594</v>
      </c>
      <c r="K701" s="26">
        <f t="shared" si="245"/>
        <v>4.3304463690872748</v>
      </c>
      <c r="L701" s="5">
        <f t="shared" si="246"/>
        <v>6.629168340699076</v>
      </c>
      <c r="M701" s="5">
        <f t="shared" si="247"/>
        <v>6.9230769230769234</v>
      </c>
      <c r="N701" s="5">
        <f t="shared" si="248"/>
        <v>5.6625141562853907</v>
      </c>
    </row>
    <row r="702" spans="2:14" ht="15" customHeight="1" x14ac:dyDescent="0.15">
      <c r="B702" s="39" t="s">
        <v>1</v>
      </c>
      <c r="C702" s="28"/>
      <c r="D702" s="29"/>
      <c r="E702" s="40">
        <f t="shared" ref="E702:N702" si="258">SUM(E691:E701)</f>
        <v>5887</v>
      </c>
      <c r="F702" s="40">
        <f t="shared" si="258"/>
        <v>1501</v>
      </c>
      <c r="G702" s="40">
        <f t="shared" si="258"/>
        <v>2489</v>
      </c>
      <c r="H702" s="40">
        <f t="shared" si="258"/>
        <v>130</v>
      </c>
      <c r="I702" s="72">
        <f t="shared" si="258"/>
        <v>1766</v>
      </c>
      <c r="J702" s="119">
        <f t="shared" si="258"/>
        <v>100</v>
      </c>
      <c r="K702" s="25">
        <f t="shared" si="258"/>
        <v>100</v>
      </c>
      <c r="L702" s="6">
        <f t="shared" si="258"/>
        <v>100.00000000000001</v>
      </c>
      <c r="M702" s="6">
        <f t="shared" si="258"/>
        <v>100</v>
      </c>
      <c r="N702" s="6">
        <f t="shared" si="258"/>
        <v>100</v>
      </c>
    </row>
    <row r="703" spans="2:14" ht="15" customHeight="1" x14ac:dyDescent="0.15">
      <c r="B703" s="39" t="s">
        <v>334</v>
      </c>
      <c r="C703" s="28"/>
      <c r="D703" s="29"/>
      <c r="E703" s="40">
        <v>56730.432206846875</v>
      </c>
      <c r="F703" s="48">
        <v>78251.022203054585</v>
      </c>
      <c r="G703" s="48">
        <v>42196.583907056796</v>
      </c>
      <c r="H703" s="48">
        <v>61504.958677685951</v>
      </c>
      <c r="I703" s="48">
        <v>58119.453181272511</v>
      </c>
    </row>
    <row r="704" spans="2:14" ht="15" customHeight="1" x14ac:dyDescent="0.15">
      <c r="B704" s="39" t="s">
        <v>480</v>
      </c>
      <c r="C704" s="28"/>
      <c r="D704" s="29"/>
      <c r="E704" s="40">
        <v>53523.81032554213</v>
      </c>
      <c r="F704" s="48">
        <v>72233.929636593253</v>
      </c>
      <c r="G704" s="48">
        <v>40302.585597826088</v>
      </c>
      <c r="H704" s="48">
        <v>60566.086956521736</v>
      </c>
      <c r="I704" s="48">
        <v>56735.611111111109</v>
      </c>
    </row>
    <row r="705" spans="1:15" ht="15" customHeight="1" x14ac:dyDescent="0.15">
      <c r="B705" s="39" t="s">
        <v>335</v>
      </c>
      <c r="C705" s="28"/>
      <c r="D705" s="29"/>
      <c r="E705" s="48">
        <v>801800</v>
      </c>
      <c r="F705" s="48">
        <v>801800</v>
      </c>
      <c r="G705" s="48">
        <v>480000</v>
      </c>
      <c r="H705" s="48">
        <v>181000</v>
      </c>
      <c r="I705" s="48">
        <v>600000</v>
      </c>
    </row>
    <row r="706" spans="1:15" ht="15" customHeight="1" x14ac:dyDescent="0.15">
      <c r="B706" s="39" t="s">
        <v>336</v>
      </c>
      <c r="C706" s="28"/>
      <c r="D706" s="29"/>
      <c r="E706" s="48">
        <v>1100</v>
      </c>
      <c r="F706" s="48">
        <v>7280</v>
      </c>
      <c r="G706" s="48">
        <v>1100</v>
      </c>
      <c r="H706" s="48">
        <v>18000</v>
      </c>
      <c r="I706" s="48">
        <v>4700</v>
      </c>
    </row>
    <row r="707" spans="1:15" ht="12" customHeight="1" x14ac:dyDescent="0.15">
      <c r="B707" s="73" t="s">
        <v>88</v>
      </c>
      <c r="C707" s="46"/>
      <c r="D707" s="46"/>
      <c r="E707" s="96"/>
      <c r="F707" s="96"/>
      <c r="G707" s="96"/>
      <c r="H707" s="97"/>
      <c r="I707" s="96"/>
      <c r="J707" s="96"/>
      <c r="K707" s="47"/>
      <c r="M707" s="96"/>
    </row>
    <row r="708" spans="1:15" ht="15" customHeight="1" x14ac:dyDescent="0.15">
      <c r="B708" s="66"/>
      <c r="C708" s="46"/>
      <c r="D708" s="46"/>
      <c r="E708" s="127"/>
      <c r="F708" s="30"/>
      <c r="G708" s="30"/>
      <c r="H708" s="127"/>
      <c r="I708" s="30"/>
      <c r="J708" s="30"/>
      <c r="K708" s="127"/>
      <c r="L708" s="30"/>
      <c r="M708" s="30"/>
      <c r="N708" s="127"/>
      <c r="O708" s="30"/>
    </row>
    <row r="709" spans="1:15" ht="15" customHeight="1" x14ac:dyDescent="0.15">
      <c r="A709" s="1" t="s">
        <v>503</v>
      </c>
      <c r="B709" s="22"/>
      <c r="K709" s="7"/>
    </row>
    <row r="710" spans="1:15" ht="13.5" customHeight="1" x14ac:dyDescent="0.15">
      <c r="B710" s="68"/>
      <c r="C710" s="33"/>
      <c r="D710" s="33"/>
      <c r="E710" s="83"/>
      <c r="F710" s="91"/>
      <c r="G710" s="88" t="s">
        <v>258</v>
      </c>
      <c r="H710" s="91"/>
      <c r="I710" s="91"/>
      <c r="J710" s="115"/>
      <c r="K710" s="91"/>
      <c r="L710" s="88" t="s">
        <v>259</v>
      </c>
      <c r="M710" s="91"/>
      <c r="N710" s="89"/>
    </row>
    <row r="711" spans="1:15" ht="22.5" customHeight="1" x14ac:dyDescent="0.15">
      <c r="B711" s="34"/>
      <c r="D711" s="79"/>
      <c r="E711" s="102" t="s">
        <v>4</v>
      </c>
      <c r="F711" s="102" t="s">
        <v>254</v>
      </c>
      <c r="G711" s="102" t="s">
        <v>255</v>
      </c>
      <c r="H711" s="102" t="s">
        <v>256</v>
      </c>
      <c r="I711" s="109" t="s">
        <v>257</v>
      </c>
      <c r="J711" s="112" t="s">
        <v>4</v>
      </c>
      <c r="K711" s="102" t="s">
        <v>254</v>
      </c>
      <c r="L711" s="102" t="s">
        <v>255</v>
      </c>
      <c r="M711" s="102" t="s">
        <v>256</v>
      </c>
      <c r="N711" s="102" t="s">
        <v>257</v>
      </c>
    </row>
    <row r="712" spans="1:15" ht="12" customHeight="1" x14ac:dyDescent="0.15">
      <c r="B712" s="35"/>
      <c r="C712" s="36"/>
      <c r="D712" s="80"/>
      <c r="E712" s="37"/>
      <c r="F712" s="37"/>
      <c r="G712" s="37"/>
      <c r="H712" s="37"/>
      <c r="I712" s="70"/>
      <c r="J712" s="116">
        <f>E$48</f>
        <v>5887</v>
      </c>
      <c r="K712" s="2">
        <f t="shared" ref="K712" si="259">F$48</f>
        <v>1501</v>
      </c>
      <c r="L712" s="2">
        <f t="shared" ref="L712" si="260">G$48</f>
        <v>2489</v>
      </c>
      <c r="M712" s="2">
        <f t="shared" ref="M712" si="261">H$48</f>
        <v>130</v>
      </c>
      <c r="N712" s="2">
        <f t="shared" ref="N712" si="262">I$48</f>
        <v>1766</v>
      </c>
    </row>
    <row r="713" spans="1:15" ht="15" customHeight="1" x14ac:dyDescent="0.15">
      <c r="B713" s="34" t="s">
        <v>355</v>
      </c>
      <c r="E713" s="18">
        <v>2427</v>
      </c>
      <c r="F713" s="18">
        <v>314</v>
      </c>
      <c r="G713" s="18">
        <v>1363</v>
      </c>
      <c r="H713" s="18">
        <v>45</v>
      </c>
      <c r="I713" s="71">
        <v>704</v>
      </c>
      <c r="J713" s="118">
        <f t="shared" ref="J713:J720" si="263">E713/J$40*100</f>
        <v>41.226431119415665</v>
      </c>
      <c r="K713" s="24">
        <f t="shared" ref="K713:K720" si="264">F713/K$40*100</f>
        <v>20.919387075283144</v>
      </c>
      <c r="L713" s="4">
        <f t="shared" ref="L713:L720" si="265">G713/L$40*100</f>
        <v>54.760948171956613</v>
      </c>
      <c r="M713" s="4">
        <f t="shared" ref="M713:M720" si="266">H713/M$40*100</f>
        <v>34.615384615384613</v>
      </c>
      <c r="N713" s="4">
        <f t="shared" ref="N713:N720" si="267">I713/N$40*100</f>
        <v>39.864099660249153</v>
      </c>
    </row>
    <row r="714" spans="1:15" ht="15" customHeight="1" x14ac:dyDescent="0.15">
      <c r="B714" s="34" t="s">
        <v>320</v>
      </c>
      <c r="E714" s="18">
        <v>1093</v>
      </c>
      <c r="F714" s="18">
        <v>209</v>
      </c>
      <c r="G714" s="18">
        <v>327</v>
      </c>
      <c r="H714" s="18">
        <v>23</v>
      </c>
      <c r="I714" s="71">
        <v>534</v>
      </c>
      <c r="J714" s="118">
        <f t="shared" si="263"/>
        <v>18.566332597248174</v>
      </c>
      <c r="K714" s="24">
        <f t="shared" si="264"/>
        <v>13.924050632911392</v>
      </c>
      <c r="L714" s="4">
        <f t="shared" si="265"/>
        <v>13.137806347930898</v>
      </c>
      <c r="M714" s="4">
        <f t="shared" si="266"/>
        <v>17.692307692307693</v>
      </c>
      <c r="N714" s="4">
        <f t="shared" si="267"/>
        <v>30.23782559456399</v>
      </c>
    </row>
    <row r="715" spans="1:15" ht="15" customHeight="1" x14ac:dyDescent="0.15">
      <c r="B715" s="34" t="s">
        <v>321</v>
      </c>
      <c r="E715" s="18">
        <v>899</v>
      </c>
      <c r="F715" s="18">
        <v>426</v>
      </c>
      <c r="G715" s="18">
        <v>211</v>
      </c>
      <c r="H715" s="18">
        <v>34</v>
      </c>
      <c r="I715" s="71">
        <v>228</v>
      </c>
      <c r="J715" s="118">
        <f t="shared" si="263"/>
        <v>15.270935960591133</v>
      </c>
      <c r="K715" s="24">
        <f t="shared" si="264"/>
        <v>28.381079280479682</v>
      </c>
      <c r="L715" s="4">
        <f t="shared" si="265"/>
        <v>8.4773001205303338</v>
      </c>
      <c r="M715" s="4">
        <f t="shared" si="266"/>
        <v>26.153846153846157</v>
      </c>
      <c r="N715" s="4">
        <f t="shared" si="267"/>
        <v>12.910532276330692</v>
      </c>
    </row>
    <row r="716" spans="1:15" ht="15" customHeight="1" x14ac:dyDescent="0.15">
      <c r="B716" s="34" t="s">
        <v>339</v>
      </c>
      <c r="E716" s="18">
        <v>230</v>
      </c>
      <c r="F716" s="18">
        <v>180</v>
      </c>
      <c r="G716" s="18">
        <v>43</v>
      </c>
      <c r="H716" s="18">
        <v>2</v>
      </c>
      <c r="I716" s="71">
        <v>5</v>
      </c>
      <c r="J716" s="118">
        <f t="shared" si="263"/>
        <v>3.9069135383047389</v>
      </c>
      <c r="K716" s="24">
        <f t="shared" si="264"/>
        <v>11.992005329780147</v>
      </c>
      <c r="L716" s="4">
        <f t="shared" si="265"/>
        <v>1.7276014463640015</v>
      </c>
      <c r="M716" s="4">
        <f t="shared" si="266"/>
        <v>1.5384615384615385</v>
      </c>
      <c r="N716" s="4">
        <f t="shared" si="267"/>
        <v>0.28312570781426954</v>
      </c>
    </row>
    <row r="717" spans="1:15" ht="15" customHeight="1" x14ac:dyDescent="0.15">
      <c r="B717" s="34" t="s">
        <v>356</v>
      </c>
      <c r="E717" s="18">
        <v>165</v>
      </c>
      <c r="F717" s="18">
        <v>152</v>
      </c>
      <c r="G717" s="18">
        <v>7</v>
      </c>
      <c r="H717" s="18">
        <v>3</v>
      </c>
      <c r="I717" s="71">
        <v>3</v>
      </c>
      <c r="J717" s="118">
        <f t="shared" si="263"/>
        <v>2.8027857992186171</v>
      </c>
      <c r="K717" s="24">
        <f t="shared" si="264"/>
        <v>10.126582278481013</v>
      </c>
      <c r="L717" s="4">
        <f t="shared" si="265"/>
        <v>0.28123744475693047</v>
      </c>
      <c r="M717" s="4">
        <f t="shared" si="266"/>
        <v>2.3076923076923079</v>
      </c>
      <c r="N717" s="4">
        <f t="shared" si="267"/>
        <v>0.16987542468856173</v>
      </c>
    </row>
    <row r="718" spans="1:15" ht="15" customHeight="1" x14ac:dyDescent="0.15">
      <c r="B718" s="34" t="s">
        <v>357</v>
      </c>
      <c r="E718" s="18">
        <v>45</v>
      </c>
      <c r="F718" s="18">
        <v>40</v>
      </c>
      <c r="G718" s="18">
        <v>3</v>
      </c>
      <c r="H718" s="18">
        <v>0</v>
      </c>
      <c r="I718" s="71">
        <v>2</v>
      </c>
      <c r="J718" s="118">
        <f t="shared" si="263"/>
        <v>0.7643961270596229</v>
      </c>
      <c r="K718" s="24">
        <f t="shared" si="264"/>
        <v>2.6648900732844769</v>
      </c>
      <c r="L718" s="4">
        <f t="shared" si="265"/>
        <v>0.12053033346725592</v>
      </c>
      <c r="M718" s="4">
        <f t="shared" si="266"/>
        <v>0</v>
      </c>
      <c r="N718" s="4">
        <f t="shared" si="267"/>
        <v>0.11325028312570783</v>
      </c>
    </row>
    <row r="719" spans="1:15" ht="15" customHeight="1" x14ac:dyDescent="0.15">
      <c r="B719" s="34" t="s">
        <v>358</v>
      </c>
      <c r="E719" s="18">
        <v>16</v>
      </c>
      <c r="F719" s="18">
        <v>14</v>
      </c>
      <c r="G719" s="18">
        <v>2</v>
      </c>
      <c r="H719" s="18">
        <v>0</v>
      </c>
      <c r="I719" s="71">
        <v>0</v>
      </c>
      <c r="J719" s="118">
        <f t="shared" si="263"/>
        <v>0.27178528962119924</v>
      </c>
      <c r="K719" s="24">
        <f t="shared" si="264"/>
        <v>0.93271152564956683</v>
      </c>
      <c r="L719" s="4">
        <f t="shared" si="265"/>
        <v>8.0353555644837288E-2</v>
      </c>
      <c r="M719" s="4">
        <f t="shared" si="266"/>
        <v>0</v>
      </c>
      <c r="N719" s="4">
        <f t="shared" si="267"/>
        <v>0</v>
      </c>
    </row>
    <row r="720" spans="1:15" ht="15" customHeight="1" x14ac:dyDescent="0.15">
      <c r="B720" s="34" t="s">
        <v>0</v>
      </c>
      <c r="C720" s="36"/>
      <c r="D720" s="36"/>
      <c r="E720" s="19">
        <v>1012</v>
      </c>
      <c r="F720" s="19">
        <v>166</v>
      </c>
      <c r="G720" s="19">
        <v>533</v>
      </c>
      <c r="H720" s="19">
        <v>23</v>
      </c>
      <c r="I720" s="76">
        <v>290</v>
      </c>
      <c r="J720" s="129">
        <f t="shared" si="263"/>
        <v>17.19041956854085</v>
      </c>
      <c r="K720" s="26">
        <f t="shared" si="264"/>
        <v>11.059293804130579</v>
      </c>
      <c r="L720" s="5">
        <f t="shared" si="265"/>
        <v>21.414222579349136</v>
      </c>
      <c r="M720" s="5">
        <f t="shared" si="266"/>
        <v>17.692307692307693</v>
      </c>
      <c r="N720" s="5">
        <f t="shared" si="267"/>
        <v>16.421291053227634</v>
      </c>
    </row>
    <row r="721" spans="1:15" ht="15" customHeight="1" x14ac:dyDescent="0.15">
      <c r="B721" s="39" t="s">
        <v>1</v>
      </c>
      <c r="C721" s="28"/>
      <c r="D721" s="29"/>
      <c r="E721" s="40">
        <f t="shared" ref="E721:N721" si="268">SUM(E713:E720)</f>
        <v>5887</v>
      </c>
      <c r="F721" s="40">
        <f t="shared" si="268"/>
        <v>1501</v>
      </c>
      <c r="G721" s="40">
        <f t="shared" si="268"/>
        <v>2489</v>
      </c>
      <c r="H721" s="40">
        <f t="shared" si="268"/>
        <v>130</v>
      </c>
      <c r="I721" s="72">
        <f t="shared" si="268"/>
        <v>1766</v>
      </c>
      <c r="J721" s="119">
        <f t="shared" si="268"/>
        <v>99.999999999999986</v>
      </c>
      <c r="K721" s="25">
        <f t="shared" si="268"/>
        <v>100</v>
      </c>
      <c r="L721" s="6">
        <f t="shared" si="268"/>
        <v>100</v>
      </c>
      <c r="M721" s="6">
        <f t="shared" si="268"/>
        <v>100</v>
      </c>
      <c r="N721" s="6">
        <f t="shared" si="268"/>
        <v>100</v>
      </c>
    </row>
    <row r="722" spans="1:15" ht="15" customHeight="1" x14ac:dyDescent="0.15">
      <c r="B722" s="39" t="s">
        <v>334</v>
      </c>
      <c r="C722" s="28"/>
      <c r="D722" s="29"/>
      <c r="E722" s="40">
        <v>91431.570695970673</v>
      </c>
      <c r="F722" s="48">
        <v>128869.41226324235</v>
      </c>
      <c r="G722" s="48">
        <v>73545.83895705521</v>
      </c>
      <c r="H722" s="48">
        <v>93452.084112149532</v>
      </c>
      <c r="I722" s="48">
        <v>81159.083855981444</v>
      </c>
    </row>
    <row r="723" spans="1:15" ht="15" customHeight="1" x14ac:dyDescent="0.15">
      <c r="B723" s="39" t="s">
        <v>480</v>
      </c>
      <c r="C723" s="28"/>
      <c r="D723" s="29"/>
      <c r="E723" s="40">
        <v>88499.442724553635</v>
      </c>
      <c r="F723" s="48">
        <v>126643.06491050319</v>
      </c>
      <c r="G723" s="48">
        <v>71415.415591397847</v>
      </c>
      <c r="H723" s="48">
        <v>91505.155339805831</v>
      </c>
      <c r="I723" s="48">
        <v>80597.468498168528</v>
      </c>
    </row>
    <row r="724" spans="1:15" ht="15" customHeight="1" x14ac:dyDescent="0.15">
      <c r="B724" s="39" t="s">
        <v>335</v>
      </c>
      <c r="C724" s="28"/>
      <c r="D724" s="29"/>
      <c r="E724" s="48">
        <v>964800</v>
      </c>
      <c r="F724" s="48">
        <v>372600</v>
      </c>
      <c r="G724" s="48">
        <v>964800</v>
      </c>
      <c r="H724" s="48">
        <v>245160</v>
      </c>
      <c r="I724" s="48">
        <v>271800</v>
      </c>
    </row>
    <row r="725" spans="1:15" ht="15" customHeight="1" x14ac:dyDescent="0.15">
      <c r="B725" s="39" t="s">
        <v>336</v>
      </c>
      <c r="C725" s="28"/>
      <c r="D725" s="29"/>
      <c r="E725" s="48">
        <v>0</v>
      </c>
      <c r="F725" s="48">
        <v>0</v>
      </c>
      <c r="G725" s="48">
        <v>0</v>
      </c>
      <c r="H725" s="48">
        <v>41000</v>
      </c>
      <c r="I725" s="48">
        <v>5000</v>
      </c>
    </row>
    <row r="726" spans="1:15" ht="15" customHeight="1" x14ac:dyDescent="0.15">
      <c r="B726" s="66"/>
      <c r="C726" s="46"/>
      <c r="D726" s="46"/>
      <c r="E726" s="127"/>
      <c r="F726" s="30"/>
      <c r="G726" s="30"/>
      <c r="H726" s="127"/>
      <c r="I726" s="30"/>
      <c r="J726" s="30"/>
      <c r="K726" s="127"/>
      <c r="L726" s="30"/>
      <c r="M726" s="30"/>
      <c r="N726" s="127"/>
      <c r="O726" s="30"/>
    </row>
    <row r="727" spans="1:15" ht="15" customHeight="1" x14ac:dyDescent="0.15">
      <c r="A727" s="1" t="s">
        <v>944</v>
      </c>
      <c r="B727" s="22"/>
      <c r="K727" s="7"/>
    </row>
    <row r="728" spans="1:15" ht="13.5" customHeight="1" x14ac:dyDescent="0.15">
      <c r="B728" s="68"/>
      <c r="C728" s="33"/>
      <c r="D728" s="33"/>
      <c r="E728" s="83"/>
      <c r="F728" s="91"/>
      <c r="G728" s="88" t="s">
        <v>258</v>
      </c>
      <c r="H728" s="91"/>
      <c r="I728" s="91"/>
      <c r="J728" s="115"/>
      <c r="K728" s="91"/>
      <c r="L728" s="88" t="s">
        <v>259</v>
      </c>
      <c r="M728" s="91"/>
      <c r="N728" s="89"/>
    </row>
    <row r="729" spans="1:15" ht="22.5" customHeight="1" x14ac:dyDescent="0.15">
      <c r="B729" s="34"/>
      <c r="D729" s="79"/>
      <c r="E729" s="102" t="s">
        <v>4</v>
      </c>
      <c r="F729" s="102" t="s">
        <v>254</v>
      </c>
      <c r="G729" s="102" t="s">
        <v>255</v>
      </c>
      <c r="H729" s="102" t="s">
        <v>256</v>
      </c>
      <c r="I729" s="109" t="s">
        <v>257</v>
      </c>
      <c r="J729" s="112" t="s">
        <v>4</v>
      </c>
      <c r="K729" s="102" t="s">
        <v>254</v>
      </c>
      <c r="L729" s="102" t="s">
        <v>255</v>
      </c>
      <c r="M729" s="102" t="s">
        <v>256</v>
      </c>
      <c r="N729" s="102" t="s">
        <v>257</v>
      </c>
    </row>
    <row r="730" spans="1:15" ht="12" customHeight="1" x14ac:dyDescent="0.15">
      <c r="B730" s="35"/>
      <c r="C730" s="36"/>
      <c r="D730" s="80"/>
      <c r="E730" s="37"/>
      <c r="F730" s="37"/>
      <c r="G730" s="37"/>
      <c r="H730" s="37"/>
      <c r="I730" s="70"/>
      <c r="J730" s="116">
        <f>E$48</f>
        <v>5887</v>
      </c>
      <c r="K730" s="2">
        <f t="shared" ref="K730" si="269">F$48</f>
        <v>1501</v>
      </c>
      <c r="L730" s="2">
        <f t="shared" ref="L730" si="270">G$48</f>
        <v>2489</v>
      </c>
      <c r="M730" s="2">
        <f t="shared" ref="M730" si="271">H$48</f>
        <v>130</v>
      </c>
      <c r="N730" s="2">
        <f t="shared" ref="N730" si="272">I$48</f>
        <v>1766</v>
      </c>
    </row>
    <row r="731" spans="1:15" ht="14.5" customHeight="1" x14ac:dyDescent="0.15">
      <c r="B731" s="34" t="s">
        <v>323</v>
      </c>
      <c r="E731" s="18">
        <v>419</v>
      </c>
      <c r="F731" s="18">
        <v>50</v>
      </c>
      <c r="G731" s="18">
        <v>307</v>
      </c>
      <c r="H731" s="18">
        <v>3</v>
      </c>
      <c r="I731" s="71">
        <v>59</v>
      </c>
      <c r="J731" s="118">
        <f t="shared" ref="J731:J739" si="273">E731/J$40*100</f>
        <v>7.1173772719551556</v>
      </c>
      <c r="K731" s="24">
        <f t="shared" ref="K731:K739" si="274">F731/K$40*100</f>
        <v>3.3311125916055966</v>
      </c>
      <c r="L731" s="4">
        <f t="shared" ref="L731:L739" si="275">G731/L$40*100</f>
        <v>12.334270791482522</v>
      </c>
      <c r="M731" s="4">
        <f t="shared" ref="M731:M739" si="276">H731/M$40*100</f>
        <v>2.3076923076923079</v>
      </c>
      <c r="N731" s="4">
        <f t="shared" ref="N731:N739" si="277">I731/N$40*100</f>
        <v>3.3408833522083805</v>
      </c>
    </row>
    <row r="732" spans="1:15" ht="14.5" customHeight="1" x14ac:dyDescent="0.15">
      <c r="B732" s="34" t="s">
        <v>324</v>
      </c>
      <c r="E732" s="18">
        <v>838</v>
      </c>
      <c r="F732" s="18">
        <v>58</v>
      </c>
      <c r="G732" s="18">
        <v>572</v>
      </c>
      <c r="H732" s="18">
        <v>22</v>
      </c>
      <c r="I732" s="71">
        <v>185</v>
      </c>
      <c r="J732" s="118">
        <f t="shared" si="273"/>
        <v>14.234754543910311</v>
      </c>
      <c r="K732" s="24">
        <f t="shared" si="274"/>
        <v>3.8640906062624913</v>
      </c>
      <c r="L732" s="4">
        <f t="shared" si="275"/>
        <v>22.981116914423463</v>
      </c>
      <c r="M732" s="4">
        <f t="shared" si="276"/>
        <v>16.923076923076923</v>
      </c>
      <c r="N732" s="4">
        <f t="shared" si="277"/>
        <v>10.475651189127973</v>
      </c>
    </row>
    <row r="733" spans="1:15" ht="14.5" customHeight="1" x14ac:dyDescent="0.15">
      <c r="B733" s="34" t="s">
        <v>325</v>
      </c>
      <c r="E733" s="18">
        <v>1087</v>
      </c>
      <c r="F733" s="18">
        <v>144</v>
      </c>
      <c r="G733" s="18">
        <v>553</v>
      </c>
      <c r="H733" s="18">
        <v>22</v>
      </c>
      <c r="I733" s="71">
        <v>368</v>
      </c>
      <c r="J733" s="118">
        <f t="shared" si="273"/>
        <v>18.464413113640223</v>
      </c>
      <c r="K733" s="24">
        <f t="shared" si="274"/>
        <v>9.5936042638241172</v>
      </c>
      <c r="L733" s="4">
        <f t="shared" si="275"/>
        <v>22.217758135797506</v>
      </c>
      <c r="M733" s="4">
        <f t="shared" si="276"/>
        <v>16.923076923076923</v>
      </c>
      <c r="N733" s="4">
        <f t="shared" si="277"/>
        <v>20.838052095130237</v>
      </c>
    </row>
    <row r="734" spans="1:15" ht="14.5" customHeight="1" x14ac:dyDescent="0.15">
      <c r="B734" s="34" t="s">
        <v>315</v>
      </c>
      <c r="E734" s="18">
        <v>1149</v>
      </c>
      <c r="F734" s="18">
        <v>270</v>
      </c>
      <c r="G734" s="18">
        <v>420</v>
      </c>
      <c r="H734" s="18">
        <v>23</v>
      </c>
      <c r="I734" s="71">
        <v>436</v>
      </c>
      <c r="J734" s="118">
        <f t="shared" si="273"/>
        <v>19.517581110922372</v>
      </c>
      <c r="K734" s="24">
        <f t="shared" si="274"/>
        <v>17.98800799467022</v>
      </c>
      <c r="L734" s="4">
        <f t="shared" si="275"/>
        <v>16.87424668541583</v>
      </c>
      <c r="M734" s="4">
        <f t="shared" si="276"/>
        <v>17.692307692307693</v>
      </c>
      <c r="N734" s="4">
        <f t="shared" si="277"/>
        <v>24.688561721404305</v>
      </c>
    </row>
    <row r="735" spans="1:15" ht="14.5" customHeight="1" x14ac:dyDescent="0.15">
      <c r="B735" s="34" t="s">
        <v>316</v>
      </c>
      <c r="E735" s="18">
        <v>745</v>
      </c>
      <c r="F735" s="18">
        <v>149</v>
      </c>
      <c r="G735" s="18">
        <v>193</v>
      </c>
      <c r="H735" s="18">
        <v>17</v>
      </c>
      <c r="I735" s="71">
        <v>386</v>
      </c>
      <c r="J735" s="118">
        <f t="shared" si="273"/>
        <v>12.65500254798709</v>
      </c>
      <c r="K735" s="24">
        <f t="shared" si="274"/>
        <v>9.9267155229846757</v>
      </c>
      <c r="L735" s="4">
        <f t="shared" si="275"/>
        <v>7.7541181197267983</v>
      </c>
      <c r="M735" s="4">
        <f t="shared" si="276"/>
        <v>13.076923076923078</v>
      </c>
      <c r="N735" s="4">
        <f t="shared" si="277"/>
        <v>21.857304643261607</v>
      </c>
    </row>
    <row r="736" spans="1:15" ht="14.5" customHeight="1" x14ac:dyDescent="0.15">
      <c r="B736" s="34" t="s">
        <v>359</v>
      </c>
      <c r="E736" s="18">
        <v>717</v>
      </c>
      <c r="F736" s="18">
        <v>241</v>
      </c>
      <c r="G736" s="18">
        <v>180</v>
      </c>
      <c r="H736" s="18">
        <v>29</v>
      </c>
      <c r="I736" s="71">
        <v>267</v>
      </c>
      <c r="J736" s="118">
        <f t="shared" ref="J736" si="278">E736/J$40*100</f>
        <v>12.179378291149993</v>
      </c>
      <c r="K736" s="24">
        <f t="shared" si="274"/>
        <v>16.055962691538976</v>
      </c>
      <c r="L736" s="4">
        <f t="shared" ref="L736" si="279">G736/L$40*100</f>
        <v>7.2318200080353554</v>
      </c>
      <c r="M736" s="4">
        <f t="shared" ref="M736" si="280">H736/M$40*100</f>
        <v>22.30769230769231</v>
      </c>
      <c r="N736" s="4">
        <f t="shared" ref="N736" si="281">I736/N$40*100</f>
        <v>15.118912797281995</v>
      </c>
    </row>
    <row r="737" spans="1:14" ht="14.5" customHeight="1" x14ac:dyDescent="0.15">
      <c r="B737" s="34" t="s">
        <v>360</v>
      </c>
      <c r="E737" s="18">
        <v>258</v>
      </c>
      <c r="F737" s="18">
        <v>161</v>
      </c>
      <c r="G737" s="18">
        <v>53</v>
      </c>
      <c r="H737" s="18">
        <v>6</v>
      </c>
      <c r="I737" s="71">
        <v>38</v>
      </c>
      <c r="J737" s="118">
        <f t="shared" si="273"/>
        <v>4.3825377951418378</v>
      </c>
      <c r="K737" s="24">
        <f t="shared" si="274"/>
        <v>10.726182544970019</v>
      </c>
      <c r="L737" s="4">
        <f t="shared" si="275"/>
        <v>2.1293692245881881</v>
      </c>
      <c r="M737" s="4">
        <f t="shared" si="276"/>
        <v>4.6153846153846159</v>
      </c>
      <c r="N737" s="4">
        <f t="shared" si="277"/>
        <v>2.1517553793884483</v>
      </c>
    </row>
    <row r="738" spans="1:14" ht="14.5" customHeight="1" x14ac:dyDescent="0.15">
      <c r="B738" s="34" t="s">
        <v>327</v>
      </c>
      <c r="E738" s="18">
        <v>480</v>
      </c>
      <c r="F738" s="18">
        <v>405</v>
      </c>
      <c r="G738" s="18">
        <v>59</v>
      </c>
      <c r="H738" s="18">
        <v>8</v>
      </c>
      <c r="I738" s="71">
        <v>8</v>
      </c>
      <c r="J738" s="118">
        <f t="shared" si="273"/>
        <v>8.153558688635977</v>
      </c>
      <c r="K738" s="24">
        <f t="shared" si="274"/>
        <v>26.982011992005329</v>
      </c>
      <c r="L738" s="4">
        <f t="shared" si="275"/>
        <v>2.3704298915227002</v>
      </c>
      <c r="M738" s="4">
        <f t="shared" si="276"/>
        <v>6.1538461538461542</v>
      </c>
      <c r="N738" s="4">
        <f t="shared" si="277"/>
        <v>0.45300113250283131</v>
      </c>
    </row>
    <row r="739" spans="1:14" ht="14.5" customHeight="1" x14ac:dyDescent="0.15">
      <c r="B739" s="34" t="s">
        <v>0</v>
      </c>
      <c r="C739" s="36"/>
      <c r="D739" s="36"/>
      <c r="E739" s="19">
        <v>194</v>
      </c>
      <c r="F739" s="19">
        <v>23</v>
      </c>
      <c r="G739" s="19">
        <v>152</v>
      </c>
      <c r="H739" s="19">
        <v>0</v>
      </c>
      <c r="I739" s="76">
        <v>19</v>
      </c>
      <c r="J739" s="129">
        <f t="shared" si="273"/>
        <v>3.2953966366570406</v>
      </c>
      <c r="K739" s="26">
        <f t="shared" si="274"/>
        <v>1.5323117921385743</v>
      </c>
      <c r="L739" s="5">
        <f t="shared" si="275"/>
        <v>6.1068702290076331</v>
      </c>
      <c r="M739" s="5">
        <f t="shared" si="276"/>
        <v>0</v>
      </c>
      <c r="N739" s="5">
        <f t="shared" si="277"/>
        <v>1.0758776896942241</v>
      </c>
    </row>
    <row r="740" spans="1:14" ht="15" customHeight="1" x14ac:dyDescent="0.15">
      <c r="B740" s="39" t="s">
        <v>1</v>
      </c>
      <c r="C740" s="28"/>
      <c r="D740" s="29"/>
      <c r="E740" s="40">
        <f t="shared" ref="E740:N740" si="282">SUM(E731:E739)</f>
        <v>5887</v>
      </c>
      <c r="F740" s="40">
        <f t="shared" si="282"/>
        <v>1501</v>
      </c>
      <c r="G740" s="40">
        <f t="shared" si="282"/>
        <v>2489</v>
      </c>
      <c r="H740" s="40">
        <f t="shared" si="282"/>
        <v>130</v>
      </c>
      <c r="I740" s="72">
        <f t="shared" si="282"/>
        <v>1766</v>
      </c>
      <c r="J740" s="119">
        <f t="shared" si="282"/>
        <v>100.00000000000001</v>
      </c>
      <c r="K740" s="25">
        <f t="shared" si="282"/>
        <v>100</v>
      </c>
      <c r="L740" s="6">
        <f t="shared" si="282"/>
        <v>100</v>
      </c>
      <c r="M740" s="6">
        <f t="shared" si="282"/>
        <v>100</v>
      </c>
      <c r="N740" s="6">
        <f t="shared" si="282"/>
        <v>100</v>
      </c>
    </row>
    <row r="741" spans="1:14" ht="15" customHeight="1" x14ac:dyDescent="0.15">
      <c r="B741" s="39" t="s">
        <v>334</v>
      </c>
      <c r="C741" s="28"/>
      <c r="D741" s="29"/>
      <c r="E741" s="40">
        <v>43248.396762941964</v>
      </c>
      <c r="F741" s="48">
        <v>73631.362226947604</v>
      </c>
      <c r="G741" s="48">
        <v>29289.767222935388</v>
      </c>
      <c r="H741" s="48">
        <v>43958.392307692309</v>
      </c>
      <c r="I741" s="48">
        <v>36182.708872352603</v>
      </c>
    </row>
    <row r="742" spans="1:14" ht="15" customHeight="1" x14ac:dyDescent="0.15">
      <c r="B742" s="39" t="s">
        <v>480</v>
      </c>
      <c r="C742" s="28"/>
      <c r="D742" s="29"/>
      <c r="E742" s="40">
        <v>39934.475091778259</v>
      </c>
      <c r="F742" s="48">
        <v>71190.940520219476</v>
      </c>
      <c r="G742" s="48">
        <v>26750.855920756418</v>
      </c>
      <c r="H742" s="48">
        <v>41354.467741935485</v>
      </c>
      <c r="I742" s="48">
        <v>35518.477062010839</v>
      </c>
    </row>
    <row r="743" spans="1:14" ht="15" customHeight="1" x14ac:dyDescent="0.15">
      <c r="B743" s="39" t="s">
        <v>335</v>
      </c>
      <c r="C743" s="28"/>
      <c r="D743" s="29"/>
      <c r="E743" s="48">
        <v>904800</v>
      </c>
      <c r="F743" s="48">
        <v>302400</v>
      </c>
      <c r="G743" s="48">
        <v>904800</v>
      </c>
      <c r="H743" s="48">
        <v>216000</v>
      </c>
      <c r="I743" s="48">
        <v>226800</v>
      </c>
    </row>
    <row r="744" spans="1:14" ht="15" customHeight="1" x14ac:dyDescent="0.15">
      <c r="B744" s="39" t="s">
        <v>336</v>
      </c>
      <c r="C744" s="28"/>
      <c r="D744" s="29"/>
      <c r="E744" s="48">
        <v>200</v>
      </c>
      <c r="F744" s="48">
        <v>200</v>
      </c>
      <c r="G744" s="48">
        <v>315</v>
      </c>
      <c r="H744" s="48">
        <v>4320</v>
      </c>
      <c r="I744" s="48">
        <v>1000</v>
      </c>
    </row>
    <row r="745" spans="1:14" ht="12" customHeight="1" x14ac:dyDescent="0.15">
      <c r="B745" s="73" t="s">
        <v>88</v>
      </c>
      <c r="C745" s="46"/>
      <c r="D745" s="46"/>
      <c r="E745" s="96"/>
      <c r="F745" s="96"/>
      <c r="G745" s="96"/>
      <c r="H745" s="97"/>
      <c r="I745" s="96"/>
      <c r="J745" s="96"/>
      <c r="K745" s="47"/>
      <c r="M745" s="96"/>
    </row>
    <row r="746" spans="1:14" ht="12" customHeight="1" x14ac:dyDescent="0.15">
      <c r="B746" s="66"/>
      <c r="C746" s="46"/>
      <c r="D746" s="46"/>
      <c r="E746" s="96"/>
      <c r="F746" s="96"/>
      <c r="G746" s="96"/>
      <c r="H746" s="97"/>
      <c r="I746" s="96"/>
      <c r="J746" s="96"/>
      <c r="K746" s="47"/>
      <c r="M746" s="96"/>
    </row>
    <row r="747" spans="1:14" ht="15" customHeight="1" x14ac:dyDescent="0.15">
      <c r="A747" s="1" t="s">
        <v>504</v>
      </c>
      <c r="B747" s="22"/>
      <c r="K747" s="7"/>
    </row>
    <row r="748" spans="1:14" ht="13.5" customHeight="1" x14ac:dyDescent="0.15">
      <c r="B748" s="68"/>
      <c r="C748" s="33"/>
      <c r="D748" s="33"/>
      <c r="E748" s="83"/>
      <c r="F748" s="91"/>
      <c r="G748" s="88" t="s">
        <v>258</v>
      </c>
      <c r="H748" s="91"/>
      <c r="I748" s="91"/>
      <c r="J748" s="115"/>
      <c r="K748" s="91"/>
      <c r="L748" s="88" t="s">
        <v>259</v>
      </c>
      <c r="M748" s="91"/>
      <c r="N748" s="89"/>
    </row>
    <row r="749" spans="1:14" ht="22.5" customHeight="1" x14ac:dyDescent="0.15">
      <c r="B749" s="34"/>
      <c r="D749" s="79"/>
      <c r="E749" s="102" t="s">
        <v>4</v>
      </c>
      <c r="F749" s="102" t="s">
        <v>254</v>
      </c>
      <c r="G749" s="102" t="s">
        <v>255</v>
      </c>
      <c r="H749" s="102" t="s">
        <v>256</v>
      </c>
      <c r="I749" s="109" t="s">
        <v>257</v>
      </c>
      <c r="J749" s="112" t="s">
        <v>4</v>
      </c>
      <c r="K749" s="102" t="s">
        <v>254</v>
      </c>
      <c r="L749" s="102" t="s">
        <v>255</v>
      </c>
      <c r="M749" s="102" t="s">
        <v>256</v>
      </c>
      <c r="N749" s="102" t="s">
        <v>257</v>
      </c>
    </row>
    <row r="750" spans="1:14" ht="12" customHeight="1" x14ac:dyDescent="0.15">
      <c r="B750" s="35"/>
      <c r="C750" s="36"/>
      <c r="D750" s="80"/>
      <c r="E750" s="37"/>
      <c r="F750" s="37"/>
      <c r="G750" s="37"/>
      <c r="H750" s="37"/>
      <c r="I750" s="70"/>
      <c r="J750" s="116">
        <f>E$48</f>
        <v>5887</v>
      </c>
      <c r="K750" s="2">
        <f t="shared" ref="K750" si="283">F$48</f>
        <v>1501</v>
      </c>
      <c r="L750" s="2">
        <f t="shared" ref="L750" si="284">G$48</f>
        <v>2489</v>
      </c>
      <c r="M750" s="2">
        <f t="shared" ref="M750" si="285">H$48</f>
        <v>130</v>
      </c>
      <c r="N750" s="2">
        <f t="shared" ref="N750" si="286">I$48</f>
        <v>1766</v>
      </c>
    </row>
    <row r="751" spans="1:14" ht="14.5" customHeight="1" x14ac:dyDescent="0.15">
      <c r="B751" s="34" t="s">
        <v>313</v>
      </c>
      <c r="E751" s="18">
        <v>198</v>
      </c>
      <c r="F751" s="18">
        <v>21</v>
      </c>
      <c r="G751" s="18">
        <v>128</v>
      </c>
      <c r="H751" s="18">
        <v>5</v>
      </c>
      <c r="I751" s="71">
        <v>44</v>
      </c>
      <c r="J751" s="118">
        <f t="shared" ref="J751:J761" si="287">E751/J$40*100</f>
        <v>3.3633429590623409</v>
      </c>
      <c r="K751" s="24">
        <f t="shared" ref="K751:K761" si="288">F751/K$40*100</f>
        <v>1.3990672884743505</v>
      </c>
      <c r="L751" s="4">
        <f t="shared" ref="L751:L761" si="289">G751/L$40*100</f>
        <v>5.1426275612695864</v>
      </c>
      <c r="M751" s="4">
        <f t="shared" ref="M751:M761" si="290">H751/M$40*100</f>
        <v>3.8461538461538463</v>
      </c>
      <c r="N751" s="4">
        <f t="shared" ref="N751:N761" si="291">I751/N$40*100</f>
        <v>2.491506228765572</v>
      </c>
    </row>
    <row r="752" spans="1:14" ht="14.5" customHeight="1" x14ac:dyDescent="0.15">
      <c r="B752" s="34" t="s">
        <v>323</v>
      </c>
      <c r="E752" s="18">
        <v>534</v>
      </c>
      <c r="F752" s="18">
        <v>41</v>
      </c>
      <c r="G752" s="18">
        <v>290</v>
      </c>
      <c r="H752" s="18">
        <v>3</v>
      </c>
      <c r="I752" s="71">
        <v>200</v>
      </c>
      <c r="J752" s="118">
        <f t="shared" ref="J752" si="292">E752/J$40*100</f>
        <v>9.0708340411075259</v>
      </c>
      <c r="K752" s="24">
        <f t="shared" si="288"/>
        <v>2.7315123251165891</v>
      </c>
      <c r="L752" s="4">
        <f t="shared" ref="L752" si="293">G752/L$40*100</f>
        <v>11.651265568501406</v>
      </c>
      <c r="M752" s="4">
        <f t="shared" ref="M752" si="294">H752/M$40*100</f>
        <v>2.3076923076923079</v>
      </c>
      <c r="N752" s="4">
        <f t="shared" ref="N752" si="295">I752/N$40*100</f>
        <v>11.325028312570781</v>
      </c>
    </row>
    <row r="753" spans="2:14" ht="14.5" customHeight="1" x14ac:dyDescent="0.15">
      <c r="B753" s="34" t="s">
        <v>324</v>
      </c>
      <c r="E753" s="18">
        <v>1446</v>
      </c>
      <c r="F753" s="18">
        <v>70</v>
      </c>
      <c r="G753" s="18">
        <v>631</v>
      </c>
      <c r="H753" s="18">
        <v>26</v>
      </c>
      <c r="I753" s="71">
        <v>718</v>
      </c>
      <c r="J753" s="118">
        <f t="shared" si="287"/>
        <v>24.562595549515883</v>
      </c>
      <c r="K753" s="24">
        <f t="shared" si="288"/>
        <v>4.6635576282478342</v>
      </c>
      <c r="L753" s="4">
        <f t="shared" si="289"/>
        <v>25.351546805946164</v>
      </c>
      <c r="M753" s="4">
        <f t="shared" si="290"/>
        <v>20</v>
      </c>
      <c r="N753" s="4">
        <f t="shared" si="291"/>
        <v>40.656851642129105</v>
      </c>
    </row>
    <row r="754" spans="2:14" ht="14.5" customHeight="1" x14ac:dyDescent="0.15">
      <c r="B754" s="34" t="s">
        <v>325</v>
      </c>
      <c r="E754" s="18">
        <v>1298</v>
      </c>
      <c r="F754" s="18">
        <v>155</v>
      </c>
      <c r="G754" s="18">
        <v>571</v>
      </c>
      <c r="H754" s="18">
        <v>36</v>
      </c>
      <c r="I754" s="71">
        <v>536</v>
      </c>
      <c r="J754" s="118">
        <f t="shared" si="287"/>
        <v>22.048581620519787</v>
      </c>
      <c r="K754" s="24">
        <f t="shared" si="288"/>
        <v>10.326449033977349</v>
      </c>
      <c r="L754" s="4">
        <f t="shared" si="289"/>
        <v>22.940940136601046</v>
      </c>
      <c r="M754" s="4">
        <f t="shared" si="290"/>
        <v>27.692307692307693</v>
      </c>
      <c r="N754" s="4">
        <f t="shared" si="291"/>
        <v>30.351075877689691</v>
      </c>
    </row>
    <row r="755" spans="2:14" ht="14.5" customHeight="1" x14ac:dyDescent="0.15">
      <c r="B755" s="34" t="s">
        <v>315</v>
      </c>
      <c r="E755" s="18">
        <v>848</v>
      </c>
      <c r="F755" s="18">
        <v>275</v>
      </c>
      <c r="G755" s="18">
        <v>361</v>
      </c>
      <c r="H755" s="18">
        <v>27</v>
      </c>
      <c r="I755" s="71">
        <v>185</v>
      </c>
      <c r="J755" s="118">
        <f t="shared" si="287"/>
        <v>14.404620349923562</v>
      </c>
      <c r="K755" s="24">
        <f t="shared" si="288"/>
        <v>18.32111925383078</v>
      </c>
      <c r="L755" s="4">
        <f t="shared" si="289"/>
        <v>14.503816793893129</v>
      </c>
      <c r="M755" s="4">
        <f t="shared" si="290"/>
        <v>20.76923076923077</v>
      </c>
      <c r="N755" s="4">
        <f t="shared" si="291"/>
        <v>10.475651189127973</v>
      </c>
    </row>
    <row r="756" spans="2:14" ht="14.5" customHeight="1" x14ac:dyDescent="0.15">
      <c r="B756" s="34" t="s">
        <v>316</v>
      </c>
      <c r="E756" s="18">
        <v>349</v>
      </c>
      <c r="F756" s="18">
        <v>153</v>
      </c>
      <c r="G756" s="18">
        <v>158</v>
      </c>
      <c r="H756" s="18">
        <v>12</v>
      </c>
      <c r="I756" s="71">
        <v>26</v>
      </c>
      <c r="J756" s="118">
        <f t="shared" si="287"/>
        <v>5.928316629862409</v>
      </c>
      <c r="K756" s="24">
        <f t="shared" si="288"/>
        <v>10.193204530313125</v>
      </c>
      <c r="L756" s="4">
        <f t="shared" si="289"/>
        <v>6.3479308959421461</v>
      </c>
      <c r="M756" s="4">
        <f t="shared" si="290"/>
        <v>9.2307692307692317</v>
      </c>
      <c r="N756" s="4">
        <f t="shared" si="291"/>
        <v>1.4722536806342015</v>
      </c>
    </row>
    <row r="757" spans="2:14" ht="14.5" customHeight="1" x14ac:dyDescent="0.15">
      <c r="B757" s="34" t="s">
        <v>317</v>
      </c>
      <c r="E757" s="18">
        <v>287</v>
      </c>
      <c r="F757" s="18">
        <v>164</v>
      </c>
      <c r="G757" s="18">
        <v>89</v>
      </c>
      <c r="H757" s="18">
        <v>8</v>
      </c>
      <c r="I757" s="71">
        <v>26</v>
      </c>
      <c r="J757" s="118">
        <f t="shared" ref="J757:J758" si="296">E757/J$40*100</f>
        <v>4.8751486325802613</v>
      </c>
      <c r="K757" s="24">
        <f t="shared" si="288"/>
        <v>10.926049300466357</v>
      </c>
      <c r="L757" s="4">
        <f t="shared" ref="L757:L758" si="297">G757/L$40*100</f>
        <v>3.5757332261952595</v>
      </c>
      <c r="M757" s="4">
        <f t="shared" ref="M757:M758" si="298">H757/M$40*100</f>
        <v>6.1538461538461542</v>
      </c>
      <c r="N757" s="4">
        <f t="shared" ref="N757:N758" si="299">I757/N$40*100</f>
        <v>1.4722536806342015</v>
      </c>
    </row>
    <row r="758" spans="2:14" ht="14.5" customHeight="1" x14ac:dyDescent="0.15">
      <c r="B758" s="34" t="s">
        <v>326</v>
      </c>
      <c r="E758" s="18">
        <v>229</v>
      </c>
      <c r="F758" s="18">
        <v>156</v>
      </c>
      <c r="G758" s="18">
        <v>58</v>
      </c>
      <c r="H758" s="18">
        <v>7</v>
      </c>
      <c r="I758" s="71">
        <v>8</v>
      </c>
      <c r="J758" s="118">
        <f t="shared" si="296"/>
        <v>3.8899269577034143</v>
      </c>
      <c r="K758" s="24">
        <f t="shared" si="288"/>
        <v>10.39307128580946</v>
      </c>
      <c r="L758" s="4">
        <f t="shared" si="297"/>
        <v>2.3302531137002811</v>
      </c>
      <c r="M758" s="4">
        <f t="shared" si="298"/>
        <v>5.384615384615385</v>
      </c>
      <c r="N758" s="4">
        <f t="shared" si="299"/>
        <v>0.45300113250283131</v>
      </c>
    </row>
    <row r="759" spans="2:14" ht="14.5" customHeight="1" x14ac:dyDescent="0.15">
      <c r="B759" s="34" t="s">
        <v>320</v>
      </c>
      <c r="E759" s="18">
        <v>142</v>
      </c>
      <c r="F759" s="18">
        <v>117</v>
      </c>
      <c r="G759" s="18">
        <v>19</v>
      </c>
      <c r="H759" s="18">
        <v>3</v>
      </c>
      <c r="I759" s="71">
        <v>3</v>
      </c>
      <c r="J759" s="118">
        <f t="shared" si="287"/>
        <v>2.4120944453881434</v>
      </c>
      <c r="K759" s="24">
        <f t="shared" si="288"/>
        <v>7.7948034643570949</v>
      </c>
      <c r="L759" s="4">
        <f t="shared" si="289"/>
        <v>0.76335877862595414</v>
      </c>
      <c r="M759" s="4">
        <f t="shared" si="290"/>
        <v>2.3076923076923079</v>
      </c>
      <c r="N759" s="4">
        <f t="shared" si="291"/>
        <v>0.16987542468856173</v>
      </c>
    </row>
    <row r="760" spans="2:14" ht="14.5" customHeight="1" x14ac:dyDescent="0.15">
      <c r="B760" s="34" t="s">
        <v>327</v>
      </c>
      <c r="E760" s="18">
        <v>377</v>
      </c>
      <c r="F760" s="18">
        <v>328</v>
      </c>
      <c r="G760" s="18">
        <v>44</v>
      </c>
      <c r="H760" s="18">
        <v>3</v>
      </c>
      <c r="I760" s="71">
        <v>2</v>
      </c>
      <c r="J760" s="118">
        <f t="shared" ref="J760" si="300">E760/J$40*100</f>
        <v>6.403940886699508</v>
      </c>
      <c r="K760" s="24">
        <f t="shared" si="288"/>
        <v>21.852098600932713</v>
      </c>
      <c r="L760" s="4">
        <f t="shared" ref="L760" si="301">G760/L$40*100</f>
        <v>1.7677782241864202</v>
      </c>
      <c r="M760" s="4">
        <f t="shared" ref="M760" si="302">H760/M$40*100</f>
        <v>2.3076923076923079</v>
      </c>
      <c r="N760" s="4">
        <f t="shared" ref="N760" si="303">I760/N$40*100</f>
        <v>0.11325028312570783</v>
      </c>
    </row>
    <row r="761" spans="2:14" ht="14.5" customHeight="1" x14ac:dyDescent="0.15">
      <c r="B761" s="34" t="s">
        <v>0</v>
      </c>
      <c r="C761" s="36"/>
      <c r="D761" s="36"/>
      <c r="E761" s="19">
        <v>179</v>
      </c>
      <c r="F761" s="19">
        <v>21</v>
      </c>
      <c r="G761" s="19">
        <v>140</v>
      </c>
      <c r="H761" s="19">
        <v>0</v>
      </c>
      <c r="I761" s="76">
        <v>18</v>
      </c>
      <c r="J761" s="129">
        <f t="shared" si="287"/>
        <v>3.0405979276371666</v>
      </c>
      <c r="K761" s="26">
        <f t="shared" si="288"/>
        <v>1.3990672884743505</v>
      </c>
      <c r="L761" s="5">
        <f t="shared" si="289"/>
        <v>5.6247488951386098</v>
      </c>
      <c r="M761" s="5">
        <f t="shared" si="290"/>
        <v>0</v>
      </c>
      <c r="N761" s="5">
        <f t="shared" si="291"/>
        <v>1.0192525481313703</v>
      </c>
    </row>
    <row r="762" spans="2:14" ht="15" customHeight="1" x14ac:dyDescent="0.15">
      <c r="B762" s="39" t="s">
        <v>1</v>
      </c>
      <c r="C762" s="28"/>
      <c r="D762" s="29"/>
      <c r="E762" s="40">
        <f t="shared" ref="E762:N762" si="304">SUM(E751:E761)</f>
        <v>5887</v>
      </c>
      <c r="F762" s="40">
        <f t="shared" si="304"/>
        <v>1501</v>
      </c>
      <c r="G762" s="40">
        <f t="shared" si="304"/>
        <v>2489</v>
      </c>
      <c r="H762" s="40">
        <f t="shared" si="304"/>
        <v>130</v>
      </c>
      <c r="I762" s="72">
        <f t="shared" si="304"/>
        <v>1766</v>
      </c>
      <c r="J762" s="119">
        <f t="shared" si="304"/>
        <v>100</v>
      </c>
      <c r="K762" s="25">
        <f t="shared" si="304"/>
        <v>100</v>
      </c>
      <c r="L762" s="6">
        <f t="shared" si="304"/>
        <v>99.999999999999986</v>
      </c>
      <c r="M762" s="6">
        <f t="shared" si="304"/>
        <v>100</v>
      </c>
      <c r="N762" s="6">
        <f t="shared" si="304"/>
        <v>99.999999999999986</v>
      </c>
    </row>
    <row r="763" spans="2:14" ht="15" customHeight="1" x14ac:dyDescent="0.15">
      <c r="B763" s="39" t="s">
        <v>334</v>
      </c>
      <c r="C763" s="28"/>
      <c r="D763" s="29"/>
      <c r="E763" s="40">
        <v>33081.198803684056</v>
      </c>
      <c r="F763" s="48">
        <v>62636.040115830117</v>
      </c>
      <c r="G763" s="48">
        <v>25264.690080885484</v>
      </c>
      <c r="H763" s="48">
        <v>31772.361538461537</v>
      </c>
      <c r="I763" s="48">
        <v>18672.185011441648</v>
      </c>
    </row>
    <row r="764" spans="2:14" ht="15" customHeight="1" x14ac:dyDescent="0.15">
      <c r="B764" s="39" t="s">
        <v>480</v>
      </c>
      <c r="C764" s="28"/>
      <c r="D764" s="29"/>
      <c r="E764" s="40">
        <v>30691.637126000845</v>
      </c>
      <c r="F764" s="48">
        <v>61229.111217232276</v>
      </c>
      <c r="G764" s="48">
        <v>23000.227048813256</v>
      </c>
      <c r="H764" s="48">
        <v>30646.669354838708</v>
      </c>
      <c r="I764" s="48">
        <v>18001.197593261131</v>
      </c>
    </row>
    <row r="765" spans="2:14" ht="15" customHeight="1" x14ac:dyDescent="0.15">
      <c r="B765" s="39" t="s">
        <v>335</v>
      </c>
      <c r="C765" s="28"/>
      <c r="D765" s="29"/>
      <c r="E765" s="48">
        <v>598800</v>
      </c>
      <c r="F765" s="48">
        <v>254600</v>
      </c>
      <c r="G765" s="48">
        <v>598800</v>
      </c>
      <c r="H765" s="48">
        <v>118800</v>
      </c>
      <c r="I765" s="48">
        <v>216000</v>
      </c>
    </row>
    <row r="766" spans="2:14" ht="15" customHeight="1" x14ac:dyDescent="0.15">
      <c r="B766" s="39" t="s">
        <v>336</v>
      </c>
      <c r="C766" s="28"/>
      <c r="D766" s="29"/>
      <c r="E766" s="48">
        <v>200</v>
      </c>
      <c r="F766" s="48">
        <v>200</v>
      </c>
      <c r="G766" s="48">
        <v>315</v>
      </c>
      <c r="H766" s="48">
        <v>2160</v>
      </c>
      <c r="I766" s="48">
        <v>410.4</v>
      </c>
    </row>
    <row r="767" spans="2:14" ht="12" customHeight="1" x14ac:dyDescent="0.15">
      <c r="B767" s="73" t="s">
        <v>88</v>
      </c>
      <c r="C767" s="46"/>
      <c r="D767" s="46"/>
      <c r="E767" s="96"/>
      <c r="F767" s="96"/>
      <c r="G767" s="96"/>
      <c r="H767" s="97"/>
      <c r="I767" s="96"/>
      <c r="J767" s="96"/>
      <c r="K767" s="47"/>
      <c r="M767" s="96"/>
    </row>
    <row r="768" spans="2:14" ht="12" customHeight="1" x14ac:dyDescent="0.15">
      <c r="B768" s="66"/>
      <c r="C768" s="46"/>
      <c r="D768" s="46"/>
      <c r="E768" s="96"/>
      <c r="F768" s="96"/>
      <c r="G768" s="96"/>
      <c r="H768" s="97"/>
      <c r="I768" s="96"/>
      <c r="J768" s="96"/>
      <c r="K768" s="47"/>
      <c r="M768" s="96"/>
    </row>
    <row r="769" spans="1:14" ht="15" customHeight="1" x14ac:dyDescent="0.15">
      <c r="A769" s="1" t="s">
        <v>505</v>
      </c>
      <c r="B769" s="22"/>
      <c r="H769" s="1"/>
      <c r="I769" s="7"/>
      <c r="J769" s="7"/>
      <c r="M769" s="96"/>
    </row>
    <row r="770" spans="1:14" ht="13.5" customHeight="1" x14ac:dyDescent="0.15">
      <c r="B770" s="68"/>
      <c r="C770" s="33"/>
      <c r="D770" s="33"/>
      <c r="E770" s="83"/>
      <c r="F770" s="91"/>
      <c r="G770" s="88" t="s">
        <v>258</v>
      </c>
      <c r="H770" s="91"/>
      <c r="I770" s="91"/>
      <c r="J770" s="115"/>
      <c r="K770" s="91"/>
      <c r="L770" s="88" t="s">
        <v>259</v>
      </c>
      <c r="M770" s="91"/>
      <c r="N770" s="89"/>
    </row>
    <row r="771" spans="1:14" ht="22.5" customHeight="1" x14ac:dyDescent="0.15">
      <c r="B771" s="34"/>
      <c r="D771" s="79"/>
      <c r="E771" s="102" t="s">
        <v>4</v>
      </c>
      <c r="F771" s="102" t="s">
        <v>254</v>
      </c>
      <c r="G771" s="102" t="s">
        <v>255</v>
      </c>
      <c r="H771" s="102" t="s">
        <v>256</v>
      </c>
      <c r="I771" s="109" t="s">
        <v>257</v>
      </c>
      <c r="J771" s="112" t="s">
        <v>4</v>
      </c>
      <c r="K771" s="102" t="s">
        <v>254</v>
      </c>
      <c r="L771" s="102" t="s">
        <v>255</v>
      </c>
      <c r="M771" s="102" t="s">
        <v>256</v>
      </c>
      <c r="N771" s="102" t="s">
        <v>257</v>
      </c>
    </row>
    <row r="772" spans="1:14" ht="12" customHeight="1" x14ac:dyDescent="0.15">
      <c r="B772" s="35"/>
      <c r="C772" s="36"/>
      <c r="D772" s="80"/>
      <c r="E772" s="37"/>
      <c r="F772" s="37"/>
      <c r="G772" s="37"/>
      <c r="H772" s="37"/>
      <c r="I772" s="70"/>
      <c r="J772" s="116">
        <f>E$48</f>
        <v>5887</v>
      </c>
      <c r="K772" s="2">
        <f t="shared" ref="K772" si="305">F$48</f>
        <v>1501</v>
      </c>
      <c r="L772" s="2">
        <f t="shared" ref="L772" si="306">G$48</f>
        <v>2489</v>
      </c>
      <c r="M772" s="2">
        <f t="shared" ref="M772" si="307">H$48</f>
        <v>130</v>
      </c>
      <c r="N772" s="2">
        <f t="shared" ref="N772" si="308">I$48</f>
        <v>1766</v>
      </c>
    </row>
    <row r="773" spans="1:14" ht="14.5" customHeight="1" x14ac:dyDescent="0.15">
      <c r="B773" s="34" t="s">
        <v>313</v>
      </c>
      <c r="E773" s="18">
        <v>3375</v>
      </c>
      <c r="F773" s="18">
        <v>1136</v>
      </c>
      <c r="G773" s="18">
        <v>1862</v>
      </c>
      <c r="H773" s="18">
        <v>72</v>
      </c>
      <c r="I773" s="71">
        <v>304</v>
      </c>
      <c r="J773" s="118">
        <f t="shared" ref="J773:J781" si="309">E773/J$40*100</f>
        <v>57.329709529471714</v>
      </c>
      <c r="K773" s="24">
        <f t="shared" ref="K773:K781" si="310">F773/K$40*100</f>
        <v>75.682878081279142</v>
      </c>
      <c r="L773" s="4">
        <f t="shared" ref="L773:L781" si="311">G773/L$40*100</f>
        <v>74.809160305343511</v>
      </c>
      <c r="M773" s="4">
        <f t="shared" ref="M773:M781" si="312">H773/M$40*100</f>
        <v>55.384615384615387</v>
      </c>
      <c r="N773" s="4">
        <f t="shared" ref="N773:N781" si="313">I773/N$40*100</f>
        <v>17.214043035107586</v>
      </c>
    </row>
    <row r="774" spans="1:14" ht="14.5" customHeight="1" x14ac:dyDescent="0.15">
      <c r="B774" s="34" t="s">
        <v>323</v>
      </c>
      <c r="E774" s="18">
        <v>458</v>
      </c>
      <c r="F774" s="18">
        <v>70</v>
      </c>
      <c r="G774" s="18">
        <v>186</v>
      </c>
      <c r="H774" s="18">
        <v>11</v>
      </c>
      <c r="I774" s="71">
        <v>191</v>
      </c>
      <c r="J774" s="118">
        <f t="shared" si="309"/>
        <v>7.7798539154068287</v>
      </c>
      <c r="K774" s="24">
        <f t="shared" si="310"/>
        <v>4.6635576282478342</v>
      </c>
      <c r="L774" s="4">
        <f t="shared" si="311"/>
        <v>7.4728806749698675</v>
      </c>
      <c r="M774" s="4">
        <f t="shared" si="312"/>
        <v>8.4615384615384617</v>
      </c>
      <c r="N774" s="4">
        <f t="shared" si="313"/>
        <v>10.815402038505097</v>
      </c>
    </row>
    <row r="775" spans="1:14" ht="14.5" customHeight="1" x14ac:dyDescent="0.15">
      <c r="B775" s="34" t="s">
        <v>324</v>
      </c>
      <c r="E775" s="18">
        <v>712</v>
      </c>
      <c r="F775" s="18">
        <v>31</v>
      </c>
      <c r="G775" s="18">
        <v>164</v>
      </c>
      <c r="H775" s="18">
        <v>16</v>
      </c>
      <c r="I775" s="71">
        <v>501</v>
      </c>
      <c r="J775" s="118">
        <f t="shared" si="309"/>
        <v>12.094445388143367</v>
      </c>
      <c r="K775" s="24">
        <f t="shared" si="310"/>
        <v>2.0652898067954695</v>
      </c>
      <c r="L775" s="4">
        <f t="shared" si="311"/>
        <v>6.5889915628766573</v>
      </c>
      <c r="M775" s="4">
        <f t="shared" si="312"/>
        <v>12.307692307692308</v>
      </c>
      <c r="N775" s="4">
        <f t="shared" si="313"/>
        <v>28.36919592298981</v>
      </c>
    </row>
    <row r="776" spans="1:14" ht="14.5" customHeight="1" x14ac:dyDescent="0.15">
      <c r="B776" s="34" t="s">
        <v>325</v>
      </c>
      <c r="E776" s="18">
        <v>499</v>
      </c>
      <c r="F776" s="18">
        <v>34</v>
      </c>
      <c r="G776" s="18">
        <v>73</v>
      </c>
      <c r="H776" s="18">
        <v>11</v>
      </c>
      <c r="I776" s="71">
        <v>381</v>
      </c>
      <c r="J776" s="118">
        <f t="shared" si="309"/>
        <v>8.4763037200611517</v>
      </c>
      <c r="K776" s="24">
        <f t="shared" si="310"/>
        <v>2.2651565622918057</v>
      </c>
      <c r="L776" s="4">
        <f t="shared" si="311"/>
        <v>2.9329047810365609</v>
      </c>
      <c r="M776" s="4">
        <f t="shared" si="312"/>
        <v>8.4615384615384617</v>
      </c>
      <c r="N776" s="4">
        <f t="shared" si="313"/>
        <v>21.574178935447339</v>
      </c>
    </row>
    <row r="777" spans="1:14" ht="14.5" customHeight="1" x14ac:dyDescent="0.15">
      <c r="B777" s="34" t="s">
        <v>315</v>
      </c>
      <c r="E777" s="18">
        <v>413</v>
      </c>
      <c r="F777" s="18">
        <v>68</v>
      </c>
      <c r="G777" s="18">
        <v>45</v>
      </c>
      <c r="H777" s="18">
        <v>11</v>
      </c>
      <c r="I777" s="71">
        <v>289</v>
      </c>
      <c r="J777" s="118">
        <f t="shared" si="309"/>
        <v>7.0154577883472058</v>
      </c>
      <c r="K777" s="24">
        <f t="shared" si="310"/>
        <v>4.5303131245836115</v>
      </c>
      <c r="L777" s="4">
        <f t="shared" si="311"/>
        <v>1.8079550020088389</v>
      </c>
      <c r="M777" s="4">
        <f t="shared" si="312"/>
        <v>8.4615384615384617</v>
      </c>
      <c r="N777" s="4">
        <f t="shared" si="313"/>
        <v>16.36466591166478</v>
      </c>
    </row>
    <row r="778" spans="1:14" ht="14.5" customHeight="1" x14ac:dyDescent="0.15">
      <c r="B778" s="34" t="s">
        <v>316</v>
      </c>
      <c r="E778" s="18">
        <v>95</v>
      </c>
      <c r="F778" s="18">
        <v>19</v>
      </c>
      <c r="G778" s="18">
        <v>17</v>
      </c>
      <c r="H778" s="18">
        <v>5</v>
      </c>
      <c r="I778" s="71">
        <v>54</v>
      </c>
      <c r="J778" s="118">
        <f t="shared" si="309"/>
        <v>1.6137251571258706</v>
      </c>
      <c r="K778" s="24">
        <f t="shared" si="310"/>
        <v>1.2658227848101267</v>
      </c>
      <c r="L778" s="4">
        <f t="shared" si="311"/>
        <v>0.68300522298111688</v>
      </c>
      <c r="M778" s="4">
        <f t="shared" si="312"/>
        <v>3.8461538461538463</v>
      </c>
      <c r="N778" s="4">
        <f t="shared" si="313"/>
        <v>3.057757644394111</v>
      </c>
    </row>
    <row r="779" spans="1:14" ht="14.5" customHeight="1" x14ac:dyDescent="0.15">
      <c r="B779" s="34" t="s">
        <v>361</v>
      </c>
      <c r="E779" s="18">
        <v>141</v>
      </c>
      <c r="F779" s="18">
        <v>96</v>
      </c>
      <c r="G779" s="18">
        <v>15</v>
      </c>
      <c r="H779" s="18">
        <v>1</v>
      </c>
      <c r="I779" s="71">
        <v>29</v>
      </c>
      <c r="J779" s="118">
        <f t="shared" si="309"/>
        <v>2.3951078647868185</v>
      </c>
      <c r="K779" s="24">
        <f t="shared" si="310"/>
        <v>6.3957361758827451</v>
      </c>
      <c r="L779" s="4">
        <f t="shared" si="311"/>
        <v>0.60265166733627962</v>
      </c>
      <c r="M779" s="4">
        <f t="shared" si="312"/>
        <v>0.76923076923076927</v>
      </c>
      <c r="N779" s="4">
        <f t="shared" si="313"/>
        <v>1.6421291053227631</v>
      </c>
    </row>
    <row r="780" spans="1:14" ht="14.5" customHeight="1" x14ac:dyDescent="0.15">
      <c r="B780" s="34" t="s">
        <v>327</v>
      </c>
      <c r="E780" s="18">
        <v>45</v>
      </c>
      <c r="F780" s="18">
        <v>32</v>
      </c>
      <c r="G780" s="18">
        <v>7</v>
      </c>
      <c r="H780" s="18">
        <v>3</v>
      </c>
      <c r="I780" s="71">
        <v>3</v>
      </c>
      <c r="J780" s="118">
        <f t="shared" si="309"/>
        <v>0.7643961270596229</v>
      </c>
      <c r="K780" s="24">
        <f t="shared" si="310"/>
        <v>2.1319120586275817</v>
      </c>
      <c r="L780" s="4">
        <f t="shared" si="311"/>
        <v>0.28123744475693047</v>
      </c>
      <c r="M780" s="4">
        <f t="shared" si="312"/>
        <v>2.3076923076923079</v>
      </c>
      <c r="N780" s="4">
        <f t="shared" si="313"/>
        <v>0.16987542468856173</v>
      </c>
    </row>
    <row r="781" spans="1:14" ht="14.5" customHeight="1" x14ac:dyDescent="0.15">
      <c r="B781" s="34" t="s">
        <v>0</v>
      </c>
      <c r="C781" s="36"/>
      <c r="D781" s="36"/>
      <c r="E781" s="19">
        <v>149</v>
      </c>
      <c r="F781" s="19">
        <v>15</v>
      </c>
      <c r="G781" s="19">
        <v>120</v>
      </c>
      <c r="H781" s="19">
        <v>0</v>
      </c>
      <c r="I781" s="76">
        <v>14</v>
      </c>
      <c r="J781" s="129">
        <f t="shared" si="309"/>
        <v>2.5310005095974182</v>
      </c>
      <c r="K781" s="26">
        <f t="shared" si="310"/>
        <v>0.99933377748167884</v>
      </c>
      <c r="L781" s="5">
        <f t="shared" si="311"/>
        <v>4.8212133386902369</v>
      </c>
      <c r="M781" s="5">
        <f t="shared" si="312"/>
        <v>0</v>
      </c>
      <c r="N781" s="5">
        <f t="shared" si="313"/>
        <v>0.79275198187995466</v>
      </c>
    </row>
    <row r="782" spans="1:14" ht="15" customHeight="1" x14ac:dyDescent="0.15">
      <c r="B782" s="39" t="s">
        <v>1</v>
      </c>
      <c r="C782" s="28"/>
      <c r="D782" s="29"/>
      <c r="E782" s="40">
        <f t="shared" ref="E782:N782" si="314">SUM(E773:E781)</f>
        <v>5887</v>
      </c>
      <c r="F782" s="40">
        <f t="shared" si="314"/>
        <v>1501</v>
      </c>
      <c r="G782" s="40">
        <f t="shared" si="314"/>
        <v>2489</v>
      </c>
      <c r="H782" s="40">
        <f t="shared" si="314"/>
        <v>130</v>
      </c>
      <c r="I782" s="72">
        <f t="shared" si="314"/>
        <v>1766</v>
      </c>
      <c r="J782" s="119">
        <f t="shared" si="314"/>
        <v>100.00000000000001</v>
      </c>
      <c r="K782" s="25">
        <f t="shared" si="314"/>
        <v>99.999999999999986</v>
      </c>
      <c r="L782" s="6">
        <f t="shared" si="314"/>
        <v>100</v>
      </c>
      <c r="M782" s="6">
        <f t="shared" si="314"/>
        <v>100.00000000000001</v>
      </c>
      <c r="N782" s="6">
        <f t="shared" si="314"/>
        <v>100</v>
      </c>
    </row>
    <row r="783" spans="1:14" ht="15" customHeight="1" x14ac:dyDescent="0.15">
      <c r="B783" s="39" t="s">
        <v>334</v>
      </c>
      <c r="C783" s="28"/>
      <c r="D783" s="29"/>
      <c r="E783" s="40">
        <v>10000.982920878354</v>
      </c>
      <c r="F783" s="48">
        <v>10851.826379542395</v>
      </c>
      <c r="G783" s="48">
        <v>3842.7306880540314</v>
      </c>
      <c r="H783" s="48">
        <v>12186.030769230769</v>
      </c>
      <c r="I783" s="48">
        <v>17449.893264840182</v>
      </c>
    </row>
    <row r="784" spans="1:14" ht="15" customHeight="1" x14ac:dyDescent="0.15">
      <c r="B784" s="39" t="s">
        <v>480</v>
      </c>
      <c r="C784" s="28"/>
      <c r="D784" s="29"/>
      <c r="E784" s="40">
        <v>7966.9053558327223</v>
      </c>
      <c r="F784" s="48">
        <v>8358.8059490084979</v>
      </c>
      <c r="G784" s="48">
        <v>2402.504664593514</v>
      </c>
      <c r="H784" s="48">
        <v>9787.6370967741932</v>
      </c>
      <c r="I784" s="48">
        <v>16774.29111644658</v>
      </c>
    </row>
    <row r="785" spans="1:14" ht="15" customHeight="1" x14ac:dyDescent="0.15">
      <c r="B785" s="39" t="s">
        <v>335</v>
      </c>
      <c r="C785" s="28"/>
      <c r="D785" s="29"/>
      <c r="E785" s="48">
        <v>306000</v>
      </c>
      <c r="F785" s="48">
        <v>194400</v>
      </c>
      <c r="G785" s="48">
        <v>306000</v>
      </c>
      <c r="H785" s="48">
        <v>145917</v>
      </c>
      <c r="I785" s="48">
        <v>200000</v>
      </c>
    </row>
    <row r="786" spans="1:14" ht="15" customHeight="1" x14ac:dyDescent="0.15">
      <c r="B786" s="39" t="s">
        <v>336</v>
      </c>
      <c r="C786" s="28"/>
      <c r="D786" s="29"/>
      <c r="E786" s="48">
        <v>200</v>
      </c>
      <c r="F786" s="48">
        <v>1000</v>
      </c>
      <c r="G786" s="48">
        <v>500</v>
      </c>
      <c r="H786" s="48">
        <v>750</v>
      </c>
      <c r="I786" s="48">
        <v>200</v>
      </c>
    </row>
    <row r="787" spans="1:14" ht="12" customHeight="1" x14ac:dyDescent="0.15">
      <c r="B787" s="73" t="s">
        <v>88</v>
      </c>
      <c r="C787" s="46"/>
      <c r="D787" s="46"/>
      <c r="E787" s="96"/>
      <c r="F787" s="96"/>
      <c r="G787" s="96"/>
      <c r="H787" s="97"/>
      <c r="I787" s="96"/>
      <c r="J787" s="96"/>
      <c r="K787" s="47"/>
      <c r="M787" s="96"/>
    </row>
    <row r="788" spans="1:14" ht="12" customHeight="1" x14ac:dyDescent="0.15">
      <c r="B788" s="66"/>
      <c r="C788" s="46"/>
      <c r="D788" s="46"/>
      <c r="E788" s="96"/>
      <c r="F788" s="96"/>
      <c r="G788" s="96"/>
      <c r="H788" s="97"/>
      <c r="I788" s="96"/>
      <c r="J788" s="96"/>
      <c r="K788" s="47"/>
      <c r="M788" s="96"/>
    </row>
    <row r="789" spans="1:14" ht="15" customHeight="1" x14ac:dyDescent="0.15">
      <c r="A789" s="1" t="s">
        <v>506</v>
      </c>
      <c r="B789" s="22"/>
      <c r="H789" s="1"/>
      <c r="I789" s="7"/>
      <c r="J789" s="7"/>
      <c r="M789" s="96"/>
    </row>
    <row r="790" spans="1:14" ht="13.5" customHeight="1" x14ac:dyDescent="0.15">
      <c r="B790" s="68"/>
      <c r="C790" s="33"/>
      <c r="D790" s="33"/>
      <c r="E790" s="83"/>
      <c r="F790" s="91"/>
      <c r="G790" s="88" t="s">
        <v>258</v>
      </c>
      <c r="H790" s="91"/>
      <c r="I790" s="91"/>
      <c r="J790" s="115"/>
      <c r="K790" s="91"/>
      <c r="L790" s="88" t="s">
        <v>259</v>
      </c>
      <c r="M790" s="91"/>
      <c r="N790" s="89"/>
    </row>
    <row r="791" spans="1:14" ht="22.5" customHeight="1" x14ac:dyDescent="0.15">
      <c r="B791" s="34"/>
      <c r="D791" s="79"/>
      <c r="E791" s="102" t="s">
        <v>4</v>
      </c>
      <c r="F791" s="102" t="s">
        <v>254</v>
      </c>
      <c r="G791" s="102" t="s">
        <v>255</v>
      </c>
      <c r="H791" s="102" t="s">
        <v>256</v>
      </c>
      <c r="I791" s="109" t="s">
        <v>257</v>
      </c>
      <c r="J791" s="112" t="s">
        <v>4</v>
      </c>
      <c r="K791" s="102" t="s">
        <v>254</v>
      </c>
      <c r="L791" s="102" t="s">
        <v>255</v>
      </c>
      <c r="M791" s="102" t="s">
        <v>256</v>
      </c>
      <c r="N791" s="102" t="s">
        <v>257</v>
      </c>
    </row>
    <row r="792" spans="1:14" ht="12" customHeight="1" x14ac:dyDescent="0.15">
      <c r="B792" s="35"/>
      <c r="C792" s="36"/>
      <c r="D792" s="80"/>
      <c r="E792" s="37"/>
      <c r="F792" s="37"/>
      <c r="G792" s="37"/>
      <c r="H792" s="37"/>
      <c r="I792" s="70"/>
      <c r="J792" s="116">
        <f>E$48</f>
        <v>5887</v>
      </c>
      <c r="K792" s="2">
        <f t="shared" ref="K792" si="315">F$48</f>
        <v>1501</v>
      </c>
      <c r="L792" s="2">
        <f t="shared" ref="L792" si="316">G$48</f>
        <v>2489</v>
      </c>
      <c r="M792" s="2">
        <f t="shared" ref="M792" si="317">H$48</f>
        <v>130</v>
      </c>
      <c r="N792" s="2">
        <f t="shared" ref="N792" si="318">I$48</f>
        <v>1766</v>
      </c>
    </row>
    <row r="793" spans="1:14" ht="14.5" customHeight="1" x14ac:dyDescent="0.15">
      <c r="B793" s="34" t="s">
        <v>313</v>
      </c>
      <c r="E793" s="18">
        <v>46</v>
      </c>
      <c r="F793" s="18">
        <v>1</v>
      </c>
      <c r="G793" s="18">
        <v>9</v>
      </c>
      <c r="H793" s="18">
        <v>0</v>
      </c>
      <c r="I793" s="71">
        <v>36</v>
      </c>
      <c r="J793" s="118">
        <f t="shared" ref="J793:J801" si="319">E793/J$40*100</f>
        <v>0.78138270766094786</v>
      </c>
      <c r="K793" s="24">
        <f t="shared" ref="K793:K801" si="320">F793/K$40*100</f>
        <v>6.6622251832111928E-2</v>
      </c>
      <c r="L793" s="4">
        <f t="shared" ref="L793:L801" si="321">G793/L$40*100</f>
        <v>0.36159100040176778</v>
      </c>
      <c r="M793" s="4">
        <f t="shared" ref="M793:M801" si="322">H793/M$40*100</f>
        <v>0</v>
      </c>
      <c r="N793" s="4">
        <f t="shared" ref="N793:N801" si="323">I793/N$40*100</f>
        <v>2.0385050962627407</v>
      </c>
    </row>
    <row r="794" spans="1:14" ht="14.5" customHeight="1" x14ac:dyDescent="0.15">
      <c r="B794" s="34" t="s">
        <v>323</v>
      </c>
      <c r="E794" s="18">
        <v>32</v>
      </c>
      <c r="F794" s="18">
        <v>3</v>
      </c>
      <c r="G794" s="18">
        <v>21</v>
      </c>
      <c r="H794" s="18">
        <v>1</v>
      </c>
      <c r="I794" s="71">
        <v>7</v>
      </c>
      <c r="J794" s="118">
        <f t="shared" si="319"/>
        <v>0.54357057924239849</v>
      </c>
      <c r="K794" s="24">
        <f t="shared" si="320"/>
        <v>0.19986675549633579</v>
      </c>
      <c r="L794" s="4">
        <f t="shared" si="321"/>
        <v>0.84371233427079151</v>
      </c>
      <c r="M794" s="4">
        <f t="shared" si="322"/>
        <v>0.76923076923076927</v>
      </c>
      <c r="N794" s="4">
        <f t="shared" si="323"/>
        <v>0.39637599093997733</v>
      </c>
    </row>
    <row r="795" spans="1:14" ht="14.5" customHeight="1" x14ac:dyDescent="0.15">
      <c r="B795" s="34" t="s">
        <v>324</v>
      </c>
      <c r="E795" s="18">
        <v>52</v>
      </c>
      <c r="F795" s="18">
        <v>1</v>
      </c>
      <c r="G795" s="18">
        <v>48</v>
      </c>
      <c r="H795" s="18">
        <v>0</v>
      </c>
      <c r="I795" s="71">
        <v>3</v>
      </c>
      <c r="J795" s="118">
        <f t="shared" si="319"/>
        <v>0.88330219126889764</v>
      </c>
      <c r="K795" s="24">
        <f t="shared" si="320"/>
        <v>6.6622251832111928E-2</v>
      </c>
      <c r="L795" s="4">
        <f t="shared" si="321"/>
        <v>1.9284853354760947</v>
      </c>
      <c r="M795" s="4">
        <f t="shared" si="322"/>
        <v>0</v>
      </c>
      <c r="N795" s="4">
        <f t="shared" si="323"/>
        <v>0.16987542468856173</v>
      </c>
    </row>
    <row r="796" spans="1:14" ht="14.5" customHeight="1" x14ac:dyDescent="0.15">
      <c r="B796" s="34" t="s">
        <v>325</v>
      </c>
      <c r="E796" s="18">
        <v>350</v>
      </c>
      <c r="F796" s="18">
        <v>167</v>
      </c>
      <c r="G796" s="18">
        <v>165</v>
      </c>
      <c r="H796" s="18">
        <v>4</v>
      </c>
      <c r="I796" s="71">
        <v>14</v>
      </c>
      <c r="J796" s="118">
        <f t="shared" si="319"/>
        <v>5.9453032104637336</v>
      </c>
      <c r="K796" s="24">
        <f t="shared" si="320"/>
        <v>11.125916055962691</v>
      </c>
      <c r="L796" s="4">
        <f t="shared" si="321"/>
        <v>6.629168340699076</v>
      </c>
      <c r="M796" s="4">
        <f t="shared" si="322"/>
        <v>3.0769230769230771</v>
      </c>
      <c r="N796" s="4">
        <f t="shared" si="323"/>
        <v>0.79275198187995466</v>
      </c>
    </row>
    <row r="797" spans="1:14" ht="14.5" customHeight="1" x14ac:dyDescent="0.15">
      <c r="B797" s="34" t="s">
        <v>315</v>
      </c>
      <c r="E797" s="18">
        <v>1576</v>
      </c>
      <c r="F797" s="18">
        <v>231</v>
      </c>
      <c r="G797" s="18">
        <v>955</v>
      </c>
      <c r="H797" s="18">
        <v>13</v>
      </c>
      <c r="I797" s="71">
        <v>376</v>
      </c>
      <c r="J797" s="118">
        <f t="shared" si="319"/>
        <v>26.770851027688124</v>
      </c>
      <c r="K797" s="24">
        <f t="shared" si="320"/>
        <v>15.389740173217856</v>
      </c>
      <c r="L797" s="4">
        <f t="shared" si="321"/>
        <v>38.368822820409804</v>
      </c>
      <c r="M797" s="4">
        <f t="shared" si="322"/>
        <v>10</v>
      </c>
      <c r="N797" s="4">
        <f t="shared" si="323"/>
        <v>21.291053227633068</v>
      </c>
    </row>
    <row r="798" spans="1:14" ht="14.5" customHeight="1" x14ac:dyDescent="0.15">
      <c r="B798" s="34" t="s">
        <v>316</v>
      </c>
      <c r="E798" s="18">
        <v>2498</v>
      </c>
      <c r="F798" s="18">
        <v>376</v>
      </c>
      <c r="G798" s="18">
        <v>992</v>
      </c>
      <c r="H798" s="18">
        <v>81</v>
      </c>
      <c r="I798" s="71">
        <v>1049</v>
      </c>
      <c r="J798" s="118">
        <f t="shared" si="319"/>
        <v>42.432478342109732</v>
      </c>
      <c r="K798" s="24">
        <f t="shared" si="320"/>
        <v>25.049966688874083</v>
      </c>
      <c r="L798" s="4">
        <f t="shared" si="321"/>
        <v>39.855363599839293</v>
      </c>
      <c r="M798" s="4">
        <f t="shared" si="322"/>
        <v>62.307692307692307</v>
      </c>
      <c r="N798" s="4">
        <f t="shared" si="323"/>
        <v>59.399773499433749</v>
      </c>
    </row>
    <row r="799" spans="1:14" ht="14.5" customHeight="1" x14ac:dyDescent="0.15">
      <c r="B799" s="34" t="s">
        <v>317</v>
      </c>
      <c r="E799" s="18">
        <v>782</v>
      </c>
      <c r="F799" s="18">
        <v>336</v>
      </c>
      <c r="G799" s="18">
        <v>196</v>
      </c>
      <c r="H799" s="18">
        <v>25</v>
      </c>
      <c r="I799" s="71">
        <v>225</v>
      </c>
      <c r="J799" s="118">
        <f t="shared" si="319"/>
        <v>13.283506030236115</v>
      </c>
      <c r="K799" s="24">
        <f t="shared" si="320"/>
        <v>22.385076615589607</v>
      </c>
      <c r="L799" s="4">
        <f t="shared" si="321"/>
        <v>7.8746484531940535</v>
      </c>
      <c r="M799" s="4">
        <f t="shared" si="322"/>
        <v>19.230769230769234</v>
      </c>
      <c r="N799" s="4">
        <f t="shared" si="323"/>
        <v>12.740656851642129</v>
      </c>
    </row>
    <row r="800" spans="1:14" ht="14.5" customHeight="1" x14ac:dyDescent="0.15">
      <c r="B800" s="34" t="s">
        <v>328</v>
      </c>
      <c r="E800" s="18">
        <v>461</v>
      </c>
      <c r="F800" s="18">
        <v>375</v>
      </c>
      <c r="G800" s="18">
        <v>49</v>
      </c>
      <c r="H800" s="18">
        <v>6</v>
      </c>
      <c r="I800" s="71">
        <v>31</v>
      </c>
      <c r="J800" s="118">
        <f t="shared" si="319"/>
        <v>7.8308136572108031</v>
      </c>
      <c r="K800" s="24">
        <f t="shared" si="320"/>
        <v>24.983344437041971</v>
      </c>
      <c r="L800" s="4">
        <f t="shared" si="321"/>
        <v>1.9686621132985134</v>
      </c>
      <c r="M800" s="4">
        <f t="shared" si="322"/>
        <v>4.6153846153846159</v>
      </c>
      <c r="N800" s="4">
        <f t="shared" si="323"/>
        <v>1.7553793884484712</v>
      </c>
    </row>
    <row r="801" spans="1:14" ht="14.5" customHeight="1" x14ac:dyDescent="0.15">
      <c r="B801" s="34" t="s">
        <v>0</v>
      </c>
      <c r="C801" s="36"/>
      <c r="D801" s="36"/>
      <c r="E801" s="19">
        <v>90</v>
      </c>
      <c r="F801" s="19">
        <v>11</v>
      </c>
      <c r="G801" s="19">
        <v>54</v>
      </c>
      <c r="H801" s="19">
        <v>0</v>
      </c>
      <c r="I801" s="76">
        <v>25</v>
      </c>
      <c r="J801" s="129">
        <f t="shared" si="319"/>
        <v>1.5287922541192458</v>
      </c>
      <c r="K801" s="26">
        <f t="shared" si="320"/>
        <v>0.73284477015323113</v>
      </c>
      <c r="L801" s="5">
        <f t="shared" si="321"/>
        <v>2.1695460024106068</v>
      </c>
      <c r="M801" s="5">
        <f t="shared" si="322"/>
        <v>0</v>
      </c>
      <c r="N801" s="5">
        <f t="shared" si="323"/>
        <v>1.4156285390713477</v>
      </c>
    </row>
    <row r="802" spans="1:14" ht="15" customHeight="1" x14ac:dyDescent="0.15">
      <c r="B802" s="39" t="s">
        <v>1</v>
      </c>
      <c r="C802" s="28"/>
      <c r="D802" s="29"/>
      <c r="E802" s="40">
        <f t="shared" ref="E802:N802" si="324">SUM(E793:E801)</f>
        <v>5887</v>
      </c>
      <c r="F802" s="40">
        <f t="shared" si="324"/>
        <v>1501</v>
      </c>
      <c r="G802" s="40">
        <f t="shared" si="324"/>
        <v>2489</v>
      </c>
      <c r="H802" s="40">
        <f t="shared" si="324"/>
        <v>130</v>
      </c>
      <c r="I802" s="72">
        <f t="shared" si="324"/>
        <v>1766</v>
      </c>
      <c r="J802" s="119">
        <f t="shared" si="324"/>
        <v>100</v>
      </c>
      <c r="K802" s="25">
        <f t="shared" si="324"/>
        <v>100</v>
      </c>
      <c r="L802" s="6">
        <f t="shared" si="324"/>
        <v>100</v>
      </c>
      <c r="M802" s="6">
        <f t="shared" si="324"/>
        <v>100</v>
      </c>
      <c r="N802" s="6">
        <f t="shared" si="324"/>
        <v>100</v>
      </c>
    </row>
    <row r="803" spans="1:14" ht="15" customHeight="1" x14ac:dyDescent="0.15">
      <c r="B803" s="39" t="s">
        <v>334</v>
      </c>
      <c r="C803" s="28"/>
      <c r="D803" s="29"/>
      <c r="E803" s="40">
        <v>43071.418901402198</v>
      </c>
      <c r="F803" s="48">
        <v>48925.026174496641</v>
      </c>
      <c r="G803" s="48">
        <v>39373.209445585213</v>
      </c>
      <c r="H803" s="48">
        <v>46254.238461538458</v>
      </c>
      <c r="I803" s="48">
        <v>43002.590678591936</v>
      </c>
    </row>
    <row r="804" spans="1:14" ht="15" customHeight="1" x14ac:dyDescent="0.15">
      <c r="B804" s="39" t="s">
        <v>480</v>
      </c>
      <c r="C804" s="28"/>
      <c r="D804" s="29"/>
      <c r="E804" s="40">
        <v>43236.378902056371</v>
      </c>
      <c r="F804" s="48">
        <v>48839.375</v>
      </c>
      <c r="G804" s="48">
        <v>39523.618142548599</v>
      </c>
      <c r="H804" s="48">
        <v>46432.556451612902</v>
      </c>
      <c r="I804" s="48">
        <v>43620.449771255931</v>
      </c>
    </row>
    <row r="805" spans="1:14" ht="15" customHeight="1" x14ac:dyDescent="0.15">
      <c r="B805" s="39" t="s">
        <v>335</v>
      </c>
      <c r="C805" s="28"/>
      <c r="D805" s="29"/>
      <c r="E805" s="48">
        <v>139000</v>
      </c>
      <c r="F805" s="48">
        <v>129600</v>
      </c>
      <c r="G805" s="48">
        <v>139000</v>
      </c>
      <c r="H805" s="48">
        <v>75600</v>
      </c>
      <c r="I805" s="48">
        <v>77500</v>
      </c>
    </row>
    <row r="806" spans="1:14" ht="15" customHeight="1" x14ac:dyDescent="0.15">
      <c r="B806" s="39" t="s">
        <v>336</v>
      </c>
      <c r="C806" s="28"/>
      <c r="D806" s="29"/>
      <c r="E806" s="48">
        <v>450</v>
      </c>
      <c r="F806" s="48">
        <v>1836</v>
      </c>
      <c r="G806" s="48">
        <v>450</v>
      </c>
      <c r="H806" s="48">
        <v>1594</v>
      </c>
      <c r="I806" s="48">
        <v>600</v>
      </c>
    </row>
    <row r="807" spans="1:14" ht="12" customHeight="1" x14ac:dyDescent="0.15">
      <c r="B807" s="73" t="s">
        <v>88</v>
      </c>
      <c r="C807" s="46"/>
      <c r="D807" s="46"/>
      <c r="E807" s="96"/>
      <c r="F807" s="96"/>
      <c r="G807" s="96"/>
      <c r="H807" s="97"/>
      <c r="I807" s="96"/>
      <c r="J807" s="96"/>
      <c r="K807" s="47"/>
      <c r="M807" s="96"/>
    </row>
    <row r="808" spans="1:14" ht="12" customHeight="1" x14ac:dyDescent="0.15">
      <c r="B808" s="66"/>
      <c r="C808" s="46"/>
      <c r="D808" s="46"/>
      <c r="E808" s="96"/>
      <c r="F808" s="96"/>
      <c r="G808" s="96"/>
      <c r="H808" s="97"/>
      <c r="I808" s="96"/>
      <c r="J808" s="96"/>
      <c r="K808" s="47"/>
      <c r="M808" s="96"/>
    </row>
    <row r="809" spans="1:14" ht="15" customHeight="1" x14ac:dyDescent="0.15">
      <c r="A809" s="1" t="s">
        <v>507</v>
      </c>
      <c r="B809" s="22"/>
      <c r="H809" s="1"/>
      <c r="I809" s="7"/>
      <c r="J809" s="7"/>
      <c r="M809" s="96"/>
    </row>
    <row r="810" spans="1:14" ht="13.5" customHeight="1" x14ac:dyDescent="0.15">
      <c r="B810" s="68"/>
      <c r="C810" s="33"/>
      <c r="D810" s="33"/>
      <c r="E810" s="83"/>
      <c r="F810" s="91"/>
      <c r="G810" s="88" t="s">
        <v>258</v>
      </c>
      <c r="H810" s="91"/>
      <c r="I810" s="91"/>
      <c r="J810" s="115"/>
      <c r="K810" s="91"/>
      <c r="L810" s="88" t="s">
        <v>259</v>
      </c>
      <c r="M810" s="91"/>
      <c r="N810" s="89"/>
    </row>
    <row r="811" spans="1:14" ht="22.5" customHeight="1" x14ac:dyDescent="0.15">
      <c r="B811" s="34"/>
      <c r="D811" s="79"/>
      <c r="E811" s="102" t="s">
        <v>4</v>
      </c>
      <c r="F811" s="102" t="s">
        <v>254</v>
      </c>
      <c r="G811" s="102" t="s">
        <v>255</v>
      </c>
      <c r="H811" s="102" t="s">
        <v>256</v>
      </c>
      <c r="I811" s="109" t="s">
        <v>257</v>
      </c>
      <c r="J811" s="112" t="s">
        <v>4</v>
      </c>
      <c r="K811" s="102" t="s">
        <v>254</v>
      </c>
      <c r="L811" s="102" t="s">
        <v>255</v>
      </c>
      <c r="M811" s="102" t="s">
        <v>256</v>
      </c>
      <c r="N811" s="102" t="s">
        <v>257</v>
      </c>
    </row>
    <row r="812" spans="1:14" ht="12" customHeight="1" x14ac:dyDescent="0.15">
      <c r="B812" s="35"/>
      <c r="C812" s="36"/>
      <c r="D812" s="80"/>
      <c r="E812" s="37"/>
      <c r="F812" s="37"/>
      <c r="G812" s="37"/>
      <c r="H812" s="37"/>
      <c r="I812" s="70"/>
      <c r="J812" s="116">
        <f>E$48</f>
        <v>5887</v>
      </c>
      <c r="K812" s="2">
        <f t="shared" ref="K812" si="325">F$48</f>
        <v>1501</v>
      </c>
      <c r="L812" s="2">
        <f t="shared" ref="L812" si="326">G$48</f>
        <v>2489</v>
      </c>
      <c r="M812" s="2">
        <f t="shared" ref="M812" si="327">H$48</f>
        <v>130</v>
      </c>
      <c r="N812" s="2">
        <f t="shared" ref="N812" si="328">I$48</f>
        <v>1766</v>
      </c>
    </row>
    <row r="813" spans="1:14" ht="15" customHeight="1" x14ac:dyDescent="0.15">
      <c r="B813" s="34" t="s">
        <v>313</v>
      </c>
      <c r="E813" s="18">
        <v>3037</v>
      </c>
      <c r="F813" s="18">
        <v>894</v>
      </c>
      <c r="G813" s="18">
        <v>974</v>
      </c>
      <c r="H813" s="18">
        <v>65</v>
      </c>
      <c r="I813" s="71">
        <v>1103</v>
      </c>
      <c r="J813" s="118">
        <f t="shared" ref="J813:J821" si="329">E813/J$40*100</f>
        <v>51.588245286223888</v>
      </c>
      <c r="K813" s="24">
        <f t="shared" ref="K813:K821" si="330">F813/K$40*100</f>
        <v>59.560293137908062</v>
      </c>
      <c r="L813" s="4">
        <f t="shared" ref="L813:L821" si="331">G813/L$40*100</f>
        <v>39.132181599035761</v>
      </c>
      <c r="M813" s="4">
        <f t="shared" ref="M813:M821" si="332">H813/M$40*100</f>
        <v>50</v>
      </c>
      <c r="N813" s="4">
        <f t="shared" ref="N813:N821" si="333">I813/N$40*100</f>
        <v>62.457531143827858</v>
      </c>
    </row>
    <row r="814" spans="1:14" ht="15" customHeight="1" x14ac:dyDescent="0.15">
      <c r="B814" s="34" t="s">
        <v>329</v>
      </c>
      <c r="E814" s="18">
        <v>449</v>
      </c>
      <c r="F814" s="18">
        <v>77</v>
      </c>
      <c r="G814" s="18">
        <v>217</v>
      </c>
      <c r="H814" s="18">
        <v>7</v>
      </c>
      <c r="I814" s="71">
        <v>148</v>
      </c>
      <c r="J814" s="118">
        <f t="shared" si="329"/>
        <v>7.6269746899949045</v>
      </c>
      <c r="K814" s="24">
        <f t="shared" si="330"/>
        <v>5.1299133910726189</v>
      </c>
      <c r="L814" s="4">
        <f t="shared" si="331"/>
        <v>8.7183607874648441</v>
      </c>
      <c r="M814" s="4">
        <f t="shared" si="332"/>
        <v>5.384615384615385</v>
      </c>
      <c r="N814" s="4">
        <f t="shared" si="333"/>
        <v>8.380520951302378</v>
      </c>
    </row>
    <row r="815" spans="1:14" ht="15" customHeight="1" x14ac:dyDescent="0.15">
      <c r="B815" s="34" t="s">
        <v>330</v>
      </c>
      <c r="E815" s="18">
        <v>633</v>
      </c>
      <c r="F815" s="18">
        <v>180</v>
      </c>
      <c r="G815" s="18">
        <v>320</v>
      </c>
      <c r="H815" s="18">
        <v>17</v>
      </c>
      <c r="I815" s="71">
        <v>116</v>
      </c>
      <c r="J815" s="118">
        <f t="shared" si="329"/>
        <v>10.752505520638696</v>
      </c>
      <c r="K815" s="24">
        <f t="shared" si="330"/>
        <v>11.992005329780147</v>
      </c>
      <c r="L815" s="4">
        <f t="shared" si="331"/>
        <v>12.856568903173965</v>
      </c>
      <c r="M815" s="4">
        <f t="shared" si="332"/>
        <v>13.076923076923078</v>
      </c>
      <c r="N815" s="4">
        <f t="shared" si="333"/>
        <v>6.5685164212910525</v>
      </c>
    </row>
    <row r="816" spans="1:14" ht="15" customHeight="1" x14ac:dyDescent="0.15">
      <c r="B816" s="34" t="s">
        <v>331</v>
      </c>
      <c r="E816" s="18">
        <v>446</v>
      </c>
      <c r="F816" s="18">
        <v>62</v>
      </c>
      <c r="G816" s="18">
        <v>288</v>
      </c>
      <c r="H816" s="18">
        <v>7</v>
      </c>
      <c r="I816" s="71">
        <v>89</v>
      </c>
      <c r="J816" s="118">
        <f t="shared" si="329"/>
        <v>7.5760149481909291</v>
      </c>
      <c r="K816" s="24">
        <f t="shared" si="330"/>
        <v>4.1305796135909389</v>
      </c>
      <c r="L816" s="4">
        <f t="shared" si="331"/>
        <v>11.570912012856569</v>
      </c>
      <c r="M816" s="4">
        <f t="shared" si="332"/>
        <v>5.384615384615385</v>
      </c>
      <c r="N816" s="4">
        <f t="shared" si="333"/>
        <v>5.0396375990939974</v>
      </c>
    </row>
    <row r="817" spans="1:14" ht="15" customHeight="1" x14ac:dyDescent="0.15">
      <c r="B817" s="34" t="s">
        <v>332</v>
      </c>
      <c r="E817" s="18">
        <v>265</v>
      </c>
      <c r="F817" s="18">
        <v>64</v>
      </c>
      <c r="G817" s="18">
        <v>166</v>
      </c>
      <c r="H817" s="18">
        <v>5</v>
      </c>
      <c r="I817" s="71">
        <v>30</v>
      </c>
      <c r="J817" s="118">
        <f t="shared" si="329"/>
        <v>4.501443859351113</v>
      </c>
      <c r="K817" s="24">
        <f t="shared" si="330"/>
        <v>4.2638241172551634</v>
      </c>
      <c r="L817" s="4">
        <f t="shared" si="331"/>
        <v>6.6693451185214938</v>
      </c>
      <c r="M817" s="4">
        <f t="shared" si="332"/>
        <v>3.8461538461538463</v>
      </c>
      <c r="N817" s="4">
        <f t="shared" si="333"/>
        <v>1.6987542468856169</v>
      </c>
    </row>
    <row r="818" spans="1:14" ht="15" customHeight="1" x14ac:dyDescent="0.15">
      <c r="B818" s="34" t="s">
        <v>325</v>
      </c>
      <c r="E818" s="18">
        <v>145</v>
      </c>
      <c r="F818" s="18">
        <v>59</v>
      </c>
      <c r="G818" s="18">
        <v>75</v>
      </c>
      <c r="H818" s="18">
        <v>6</v>
      </c>
      <c r="I818" s="71">
        <v>5</v>
      </c>
      <c r="J818" s="118">
        <f t="shared" si="329"/>
        <v>2.4630541871921183</v>
      </c>
      <c r="K818" s="24">
        <f t="shared" si="330"/>
        <v>3.930712858094604</v>
      </c>
      <c r="L818" s="4">
        <f t="shared" si="331"/>
        <v>3.0132583366813983</v>
      </c>
      <c r="M818" s="4">
        <f t="shared" si="332"/>
        <v>4.6153846153846159</v>
      </c>
      <c r="N818" s="4">
        <f t="shared" si="333"/>
        <v>0.28312570781426954</v>
      </c>
    </row>
    <row r="819" spans="1:14" ht="15" customHeight="1" x14ac:dyDescent="0.15">
      <c r="B819" s="34" t="s">
        <v>315</v>
      </c>
      <c r="E819" s="18">
        <v>26</v>
      </c>
      <c r="F819" s="18">
        <v>12</v>
      </c>
      <c r="G819" s="18">
        <v>10</v>
      </c>
      <c r="H819" s="18">
        <v>0</v>
      </c>
      <c r="I819" s="71">
        <v>4</v>
      </c>
      <c r="J819" s="118">
        <f t="shared" si="329"/>
        <v>0.44165109563444882</v>
      </c>
      <c r="K819" s="24">
        <f t="shared" si="330"/>
        <v>0.79946702198534314</v>
      </c>
      <c r="L819" s="4">
        <f t="shared" si="331"/>
        <v>0.40176777822418641</v>
      </c>
      <c r="M819" s="4">
        <f t="shared" si="332"/>
        <v>0</v>
      </c>
      <c r="N819" s="4">
        <f t="shared" si="333"/>
        <v>0.22650056625141565</v>
      </c>
    </row>
    <row r="820" spans="1:14" ht="15" customHeight="1" x14ac:dyDescent="0.15">
      <c r="B820" s="34" t="s">
        <v>333</v>
      </c>
      <c r="E820" s="18">
        <v>8</v>
      </c>
      <c r="F820" s="18">
        <v>0</v>
      </c>
      <c r="G820" s="18">
        <v>4</v>
      </c>
      <c r="H820" s="18">
        <v>0</v>
      </c>
      <c r="I820" s="71">
        <v>4</v>
      </c>
      <c r="J820" s="118">
        <f t="shared" si="329"/>
        <v>0.13589264481059962</v>
      </c>
      <c r="K820" s="24">
        <f t="shared" si="330"/>
        <v>0</v>
      </c>
      <c r="L820" s="4">
        <f t="shared" si="331"/>
        <v>0.16070711128967458</v>
      </c>
      <c r="M820" s="4">
        <f t="shared" si="332"/>
        <v>0</v>
      </c>
      <c r="N820" s="4">
        <f t="shared" si="333"/>
        <v>0.22650056625141565</v>
      </c>
    </row>
    <row r="821" spans="1:14" ht="15" customHeight="1" x14ac:dyDescent="0.15">
      <c r="B821" s="34" t="s">
        <v>0</v>
      </c>
      <c r="C821" s="36"/>
      <c r="D821" s="36"/>
      <c r="E821" s="19">
        <v>878</v>
      </c>
      <c r="F821" s="19">
        <v>153</v>
      </c>
      <c r="G821" s="19">
        <v>435</v>
      </c>
      <c r="H821" s="19">
        <v>23</v>
      </c>
      <c r="I821" s="76">
        <v>267</v>
      </c>
      <c r="J821" s="129">
        <f t="shared" si="329"/>
        <v>14.914217767963308</v>
      </c>
      <c r="K821" s="26">
        <f t="shared" si="330"/>
        <v>10.193204530313125</v>
      </c>
      <c r="L821" s="5">
        <f t="shared" si="331"/>
        <v>17.476898352752109</v>
      </c>
      <c r="M821" s="5">
        <f t="shared" si="332"/>
        <v>17.692307692307693</v>
      </c>
      <c r="N821" s="5">
        <f t="shared" si="333"/>
        <v>15.118912797281995</v>
      </c>
    </row>
    <row r="822" spans="1:14" ht="15" customHeight="1" x14ac:dyDescent="0.15">
      <c r="B822" s="39" t="s">
        <v>1</v>
      </c>
      <c r="C822" s="28"/>
      <c r="D822" s="29"/>
      <c r="E822" s="40">
        <f t="shared" ref="E822:N822" si="334">SUM(E813:E821)</f>
        <v>5887</v>
      </c>
      <c r="F822" s="40">
        <f t="shared" si="334"/>
        <v>1501</v>
      </c>
      <c r="G822" s="40">
        <f t="shared" si="334"/>
        <v>2489</v>
      </c>
      <c r="H822" s="40">
        <f t="shared" si="334"/>
        <v>130</v>
      </c>
      <c r="I822" s="72">
        <f t="shared" si="334"/>
        <v>1766</v>
      </c>
      <c r="J822" s="119">
        <f t="shared" si="334"/>
        <v>100</v>
      </c>
      <c r="K822" s="25">
        <f t="shared" si="334"/>
        <v>100</v>
      </c>
      <c r="L822" s="6">
        <f t="shared" si="334"/>
        <v>100</v>
      </c>
      <c r="M822" s="6">
        <f t="shared" si="334"/>
        <v>100</v>
      </c>
      <c r="N822" s="6">
        <f t="shared" si="334"/>
        <v>99.999999999999986</v>
      </c>
    </row>
    <row r="823" spans="1:14" ht="15" customHeight="1" x14ac:dyDescent="0.15">
      <c r="B823" s="39" t="s">
        <v>334</v>
      </c>
      <c r="C823" s="28"/>
      <c r="D823" s="29"/>
      <c r="E823" s="40">
        <v>3777.7430624875224</v>
      </c>
      <c r="F823" s="48">
        <v>3521.0370919881307</v>
      </c>
      <c r="G823" s="48">
        <v>5204.05111976631</v>
      </c>
      <c r="H823" s="48">
        <v>4009.1682242990655</v>
      </c>
      <c r="I823" s="48">
        <v>2040.1967978652435</v>
      </c>
    </row>
    <row r="824" spans="1:14" ht="15" customHeight="1" x14ac:dyDescent="0.15">
      <c r="B824" s="39" t="s">
        <v>480</v>
      </c>
      <c r="C824" s="28"/>
      <c r="D824" s="29"/>
      <c r="E824" s="40">
        <v>3269.1586467745324</v>
      </c>
      <c r="F824" s="48">
        <v>3010.7340093603743</v>
      </c>
      <c r="G824" s="48">
        <v>4758.9093237704919</v>
      </c>
      <c r="H824" s="48">
        <v>3692.0485436893205</v>
      </c>
      <c r="I824" s="48">
        <v>1533.28</v>
      </c>
    </row>
    <row r="825" spans="1:14" ht="15" customHeight="1" x14ac:dyDescent="0.15">
      <c r="B825" s="39" t="s">
        <v>335</v>
      </c>
      <c r="C825" s="28"/>
      <c r="D825" s="29"/>
      <c r="E825" s="48">
        <v>105000</v>
      </c>
      <c r="F825" s="48">
        <v>36720</v>
      </c>
      <c r="G825" s="48">
        <v>55000</v>
      </c>
      <c r="H825" s="48">
        <v>25000</v>
      </c>
      <c r="I825" s="48">
        <v>105000</v>
      </c>
    </row>
    <row r="826" spans="1:14" ht="15" customHeight="1" x14ac:dyDescent="0.15">
      <c r="B826" s="39" t="s">
        <v>336</v>
      </c>
      <c r="C826" s="28"/>
      <c r="D826" s="29"/>
      <c r="E826" s="48">
        <v>200</v>
      </c>
      <c r="F826" s="48">
        <v>630</v>
      </c>
      <c r="G826" s="48">
        <v>200</v>
      </c>
      <c r="H826" s="48">
        <v>1980</v>
      </c>
      <c r="I826" s="48">
        <v>500</v>
      </c>
    </row>
    <row r="827" spans="1:14" ht="12" customHeight="1" x14ac:dyDescent="0.15">
      <c r="B827" s="73" t="s">
        <v>88</v>
      </c>
      <c r="C827" s="46"/>
      <c r="D827" s="46"/>
      <c r="E827" s="96"/>
      <c r="F827" s="96"/>
      <c r="G827" s="96"/>
      <c r="H827" s="97"/>
      <c r="I827" s="96"/>
      <c r="J827" s="96"/>
      <c r="K827" s="47"/>
      <c r="M827" s="96"/>
    </row>
    <row r="828" spans="1:14" ht="15" customHeight="1" x14ac:dyDescent="0.15">
      <c r="B828" s="66"/>
      <c r="C828" s="46"/>
      <c r="D828" s="46"/>
      <c r="E828" s="96"/>
      <c r="F828" s="96"/>
      <c r="G828" s="96"/>
      <c r="H828" s="97"/>
      <c r="I828" s="96"/>
      <c r="J828" s="96"/>
      <c r="K828" s="47"/>
      <c r="M828" s="96"/>
    </row>
    <row r="829" spans="1:14" ht="15" customHeight="1" x14ac:dyDescent="0.15">
      <c r="A829" s="1" t="s">
        <v>508</v>
      </c>
      <c r="B829" s="22"/>
      <c r="H829" s="1"/>
      <c r="I829" s="7"/>
      <c r="J829" s="7"/>
    </row>
    <row r="830" spans="1:14" ht="13.5" customHeight="1" x14ac:dyDescent="0.15">
      <c r="B830" s="68"/>
      <c r="C830" s="33"/>
      <c r="D830" s="33"/>
      <c r="E830" s="83"/>
      <c r="F830" s="91"/>
      <c r="G830" s="88" t="s">
        <v>258</v>
      </c>
      <c r="H830" s="91"/>
      <c r="I830" s="91"/>
      <c r="J830" s="115"/>
      <c r="K830" s="91"/>
      <c r="L830" s="88" t="s">
        <v>259</v>
      </c>
      <c r="M830" s="91"/>
      <c r="N830" s="89"/>
    </row>
    <row r="831" spans="1:14" ht="22.5" customHeight="1" x14ac:dyDescent="0.15">
      <c r="B831" s="34"/>
      <c r="D831" s="79"/>
      <c r="E831" s="102" t="s">
        <v>4</v>
      </c>
      <c r="F831" s="102" t="s">
        <v>254</v>
      </c>
      <c r="G831" s="102" t="s">
        <v>255</v>
      </c>
      <c r="H831" s="102" t="s">
        <v>256</v>
      </c>
      <c r="I831" s="109" t="s">
        <v>257</v>
      </c>
      <c r="J831" s="112" t="s">
        <v>4</v>
      </c>
      <c r="K831" s="102" t="s">
        <v>254</v>
      </c>
      <c r="L831" s="102" t="s">
        <v>255</v>
      </c>
      <c r="M831" s="102" t="s">
        <v>256</v>
      </c>
      <c r="N831" s="102" t="s">
        <v>257</v>
      </c>
    </row>
    <row r="832" spans="1:14" ht="12" customHeight="1" x14ac:dyDescent="0.15">
      <c r="B832" s="35"/>
      <c r="C832" s="36"/>
      <c r="D832" s="80"/>
      <c r="E832" s="37"/>
      <c r="F832" s="37"/>
      <c r="G832" s="37"/>
      <c r="H832" s="37"/>
      <c r="I832" s="70"/>
      <c r="J832" s="116">
        <f>E$48</f>
        <v>5887</v>
      </c>
      <c r="K832" s="2">
        <f t="shared" ref="K832" si="335">F$48</f>
        <v>1501</v>
      </c>
      <c r="L832" s="2">
        <f t="shared" ref="L832" si="336">G$48</f>
        <v>2489</v>
      </c>
      <c r="M832" s="2">
        <f t="shared" ref="M832" si="337">H$48</f>
        <v>130</v>
      </c>
      <c r="N832" s="2">
        <f t="shared" ref="N832" si="338">I$48</f>
        <v>1766</v>
      </c>
    </row>
    <row r="833" spans="2:14" ht="15" customHeight="1" x14ac:dyDescent="0.15">
      <c r="B833" s="34" t="s">
        <v>313</v>
      </c>
      <c r="E833" s="18">
        <v>2660</v>
      </c>
      <c r="F833" s="18">
        <v>844</v>
      </c>
      <c r="G833" s="18">
        <v>1293</v>
      </c>
      <c r="H833" s="18">
        <v>37</v>
      </c>
      <c r="I833" s="71">
        <v>485</v>
      </c>
      <c r="J833" s="118">
        <f t="shared" ref="J833:J841" si="339">E833/J$40*100</f>
        <v>45.184304399524379</v>
      </c>
      <c r="K833" s="24">
        <f t="shared" ref="K833:K841" si="340">F833/K$40*100</f>
        <v>56.229180546302459</v>
      </c>
      <c r="L833" s="4">
        <f t="shared" ref="L833:L841" si="341">G833/L$40*100</f>
        <v>51.948573724387302</v>
      </c>
      <c r="M833" s="4">
        <f t="shared" ref="M833:M841" si="342">H833/M$40*100</f>
        <v>28.46153846153846</v>
      </c>
      <c r="N833" s="4">
        <f t="shared" ref="N833:N841" si="343">I833/N$40*100</f>
        <v>27.463193657984146</v>
      </c>
    </row>
    <row r="834" spans="2:14" ht="15" customHeight="1" x14ac:dyDescent="0.15">
      <c r="B834" s="34" t="s">
        <v>346</v>
      </c>
      <c r="E834" s="18">
        <v>662</v>
      </c>
      <c r="F834" s="18">
        <v>37</v>
      </c>
      <c r="G834" s="18">
        <v>307</v>
      </c>
      <c r="H834" s="18">
        <v>15</v>
      </c>
      <c r="I834" s="71">
        <v>303</v>
      </c>
      <c r="J834" s="118">
        <f t="shared" si="339"/>
        <v>11.245116358077119</v>
      </c>
      <c r="K834" s="24">
        <f t="shared" si="340"/>
        <v>2.4650233177881411</v>
      </c>
      <c r="L834" s="4">
        <f t="shared" si="341"/>
        <v>12.334270791482522</v>
      </c>
      <c r="M834" s="4">
        <f t="shared" si="342"/>
        <v>11.538461538461538</v>
      </c>
      <c r="N834" s="4">
        <f t="shared" si="343"/>
        <v>17.157417893544736</v>
      </c>
    </row>
    <row r="835" spans="2:14" ht="15" customHeight="1" x14ac:dyDescent="0.15">
      <c r="B835" s="34" t="s">
        <v>321</v>
      </c>
      <c r="E835" s="18">
        <v>790</v>
      </c>
      <c r="F835" s="18">
        <v>87</v>
      </c>
      <c r="G835" s="18">
        <v>277</v>
      </c>
      <c r="H835" s="18">
        <v>27</v>
      </c>
      <c r="I835" s="71">
        <v>399</v>
      </c>
      <c r="J835" s="118">
        <f t="shared" si="339"/>
        <v>13.419398675046711</v>
      </c>
      <c r="K835" s="24">
        <f t="shared" si="340"/>
        <v>5.7961359093937377</v>
      </c>
      <c r="L835" s="4">
        <f t="shared" si="341"/>
        <v>11.128967456809963</v>
      </c>
      <c r="M835" s="4">
        <f t="shared" si="342"/>
        <v>20.76923076923077</v>
      </c>
      <c r="N835" s="4">
        <f t="shared" si="343"/>
        <v>22.593431483578708</v>
      </c>
    </row>
    <row r="836" spans="2:14" ht="15" customHeight="1" x14ac:dyDescent="0.15">
      <c r="B836" s="34" t="s">
        <v>339</v>
      </c>
      <c r="E836" s="18">
        <v>462</v>
      </c>
      <c r="F836" s="18">
        <v>48</v>
      </c>
      <c r="G836" s="18">
        <v>138</v>
      </c>
      <c r="H836" s="18">
        <v>20</v>
      </c>
      <c r="I836" s="71">
        <v>256</v>
      </c>
      <c r="J836" s="118">
        <f t="shared" si="339"/>
        <v>7.8478002378121285</v>
      </c>
      <c r="K836" s="24">
        <f t="shared" si="340"/>
        <v>3.1978680879413726</v>
      </c>
      <c r="L836" s="4">
        <f t="shared" si="341"/>
        <v>5.5443953394937724</v>
      </c>
      <c r="M836" s="4">
        <f t="shared" si="342"/>
        <v>15.384615384615385</v>
      </c>
      <c r="N836" s="4">
        <f t="shared" si="343"/>
        <v>14.496036240090602</v>
      </c>
    </row>
    <row r="837" spans="2:14" ht="15" customHeight="1" x14ac:dyDescent="0.15">
      <c r="B837" s="34" t="s">
        <v>362</v>
      </c>
      <c r="E837" s="18">
        <v>354</v>
      </c>
      <c r="F837" s="18">
        <v>73</v>
      </c>
      <c r="G837" s="18">
        <v>129</v>
      </c>
      <c r="H837" s="18">
        <v>9</v>
      </c>
      <c r="I837" s="71">
        <v>143</v>
      </c>
      <c r="J837" s="118">
        <f t="shared" si="339"/>
        <v>6.0132495328690334</v>
      </c>
      <c r="K837" s="24">
        <f t="shared" si="340"/>
        <v>4.8634243837441709</v>
      </c>
      <c r="L837" s="4">
        <f t="shared" si="341"/>
        <v>5.1828043390920051</v>
      </c>
      <c r="M837" s="4">
        <f t="shared" si="342"/>
        <v>6.9230769230769234</v>
      </c>
      <c r="N837" s="4">
        <f t="shared" si="343"/>
        <v>8.0973952434881085</v>
      </c>
    </row>
    <row r="838" spans="2:14" ht="15" customHeight="1" x14ac:dyDescent="0.15">
      <c r="B838" s="34" t="s">
        <v>363</v>
      </c>
      <c r="E838" s="18">
        <v>179</v>
      </c>
      <c r="F838" s="18">
        <v>61</v>
      </c>
      <c r="G838" s="18">
        <v>59</v>
      </c>
      <c r="H838" s="18">
        <v>3</v>
      </c>
      <c r="I838" s="71">
        <v>56</v>
      </c>
      <c r="J838" s="118">
        <f t="shared" si="339"/>
        <v>3.0405979276371666</v>
      </c>
      <c r="K838" s="24">
        <f t="shared" si="340"/>
        <v>4.0639573617588276</v>
      </c>
      <c r="L838" s="4">
        <f t="shared" si="341"/>
        <v>2.3704298915227002</v>
      </c>
      <c r="M838" s="4">
        <f t="shared" si="342"/>
        <v>2.3076923076923079</v>
      </c>
      <c r="N838" s="4">
        <f t="shared" si="343"/>
        <v>3.1710079275198186</v>
      </c>
    </row>
    <row r="839" spans="2:14" ht="15" customHeight="1" x14ac:dyDescent="0.15">
      <c r="B839" s="34" t="s">
        <v>364</v>
      </c>
      <c r="E839" s="18">
        <v>168</v>
      </c>
      <c r="F839" s="18">
        <v>151</v>
      </c>
      <c r="G839" s="18">
        <v>3</v>
      </c>
      <c r="H839" s="18">
        <v>4</v>
      </c>
      <c r="I839" s="71">
        <v>10</v>
      </c>
      <c r="J839" s="118">
        <f t="shared" si="339"/>
        <v>2.853745541022592</v>
      </c>
      <c r="K839" s="24">
        <f t="shared" si="340"/>
        <v>10.0599600266489</v>
      </c>
      <c r="L839" s="4">
        <f t="shared" si="341"/>
        <v>0.12053033346725592</v>
      </c>
      <c r="M839" s="4">
        <f t="shared" si="342"/>
        <v>3.0769230769230771</v>
      </c>
      <c r="N839" s="4">
        <f t="shared" si="343"/>
        <v>0.56625141562853909</v>
      </c>
    </row>
    <row r="840" spans="2:14" ht="15" customHeight="1" x14ac:dyDescent="0.15">
      <c r="B840" s="34" t="s">
        <v>365</v>
      </c>
      <c r="E840" s="18">
        <v>68</v>
      </c>
      <c r="F840" s="18">
        <v>44</v>
      </c>
      <c r="G840" s="18">
        <v>17</v>
      </c>
      <c r="H840" s="18">
        <v>0</v>
      </c>
      <c r="I840" s="71">
        <v>7</v>
      </c>
      <c r="J840" s="118">
        <f t="shared" si="339"/>
        <v>1.1550874808900968</v>
      </c>
      <c r="K840" s="24">
        <f t="shared" si="340"/>
        <v>2.9313790806129245</v>
      </c>
      <c r="L840" s="4">
        <f t="shared" si="341"/>
        <v>0.68300522298111688</v>
      </c>
      <c r="M840" s="4">
        <f t="shared" si="342"/>
        <v>0</v>
      </c>
      <c r="N840" s="4">
        <f t="shared" si="343"/>
        <v>0.39637599093997733</v>
      </c>
    </row>
    <row r="841" spans="2:14" ht="15" customHeight="1" x14ac:dyDescent="0.15">
      <c r="B841" s="34" t="s">
        <v>0</v>
      </c>
      <c r="C841" s="36"/>
      <c r="D841" s="36"/>
      <c r="E841" s="19">
        <v>544</v>
      </c>
      <c r="F841" s="19">
        <v>156</v>
      </c>
      <c r="G841" s="19">
        <v>266</v>
      </c>
      <c r="H841" s="19">
        <v>15</v>
      </c>
      <c r="I841" s="76">
        <v>107</v>
      </c>
      <c r="J841" s="129">
        <f t="shared" si="339"/>
        <v>9.2406998471207746</v>
      </c>
      <c r="K841" s="26">
        <f t="shared" si="340"/>
        <v>10.39307128580946</v>
      </c>
      <c r="L841" s="5">
        <f t="shared" si="341"/>
        <v>10.687022900763358</v>
      </c>
      <c r="M841" s="5">
        <f t="shared" si="342"/>
        <v>11.538461538461538</v>
      </c>
      <c r="N841" s="5">
        <f t="shared" si="343"/>
        <v>6.0588901472253678</v>
      </c>
    </row>
    <row r="842" spans="2:14" ht="15" customHeight="1" x14ac:dyDescent="0.15">
      <c r="B842" s="39" t="s">
        <v>1</v>
      </c>
      <c r="C842" s="28"/>
      <c r="D842" s="29"/>
      <c r="E842" s="40">
        <f t="shared" ref="E842:N842" si="344">SUM(E833:E841)</f>
        <v>5887</v>
      </c>
      <c r="F842" s="40">
        <f t="shared" si="344"/>
        <v>1501</v>
      </c>
      <c r="G842" s="40">
        <f t="shared" si="344"/>
        <v>2489</v>
      </c>
      <c r="H842" s="40">
        <f t="shared" si="344"/>
        <v>130</v>
      </c>
      <c r="I842" s="72">
        <f t="shared" si="344"/>
        <v>1766</v>
      </c>
      <c r="J842" s="119">
        <f t="shared" si="344"/>
        <v>100.00000000000001</v>
      </c>
      <c r="K842" s="25">
        <f t="shared" si="344"/>
        <v>99.999999999999986</v>
      </c>
      <c r="L842" s="6">
        <f t="shared" si="344"/>
        <v>100</v>
      </c>
      <c r="M842" s="6">
        <f t="shared" si="344"/>
        <v>100</v>
      </c>
      <c r="N842" s="6">
        <f t="shared" si="344"/>
        <v>100.00000000000001</v>
      </c>
    </row>
    <row r="843" spans="2:14" ht="15" customHeight="1" x14ac:dyDescent="0.15">
      <c r="B843" s="39" t="s">
        <v>334</v>
      </c>
      <c r="C843" s="28"/>
      <c r="D843" s="29"/>
      <c r="E843" s="48">
        <v>113293.13924287856</v>
      </c>
      <c r="F843" s="48">
        <v>203703.10483271375</v>
      </c>
      <c r="G843" s="48">
        <v>63580.402164111809</v>
      </c>
      <c r="H843" s="48">
        <v>114355.21739130435</v>
      </c>
      <c r="I843" s="48">
        <v>106444.98068799035</v>
      </c>
    </row>
    <row r="844" spans="2:14" ht="15" customHeight="1" x14ac:dyDescent="0.15">
      <c r="B844" s="39" t="s">
        <v>480</v>
      </c>
      <c r="C844" s="28"/>
      <c r="D844" s="29"/>
      <c r="E844" s="48">
        <v>79049.714201183437</v>
      </c>
      <c r="F844" s="48">
        <v>124748.33932759969</v>
      </c>
      <c r="G844" s="48">
        <v>50314.482922201139</v>
      </c>
      <c r="H844" s="48">
        <v>104908.55855855856</v>
      </c>
      <c r="I844" s="48">
        <v>97136.146666666667</v>
      </c>
    </row>
    <row r="845" spans="2:14" ht="15" customHeight="1" x14ac:dyDescent="0.15">
      <c r="B845" s="39" t="s">
        <v>335</v>
      </c>
      <c r="C845" s="28"/>
      <c r="D845" s="29"/>
      <c r="E845" s="234">
        <v>10560000</v>
      </c>
      <c r="F845" s="234">
        <v>10560000</v>
      </c>
      <c r="G845" s="234">
        <v>3000000</v>
      </c>
      <c r="H845" s="48">
        <v>756000</v>
      </c>
      <c r="I845" s="234">
        <v>1680002</v>
      </c>
    </row>
    <row r="846" spans="2:14" ht="15" customHeight="1" x14ac:dyDescent="0.15">
      <c r="B846" s="39" t="s">
        <v>336</v>
      </c>
      <c r="C846" s="28"/>
      <c r="D846" s="29"/>
      <c r="E846" s="48">
        <v>10000</v>
      </c>
      <c r="F846" s="48">
        <v>10000</v>
      </c>
      <c r="G846" s="48">
        <v>10000</v>
      </c>
      <c r="H846" s="48">
        <v>16000</v>
      </c>
      <c r="I846" s="48">
        <v>10000</v>
      </c>
    </row>
    <row r="847" spans="2:14" ht="12" customHeight="1" x14ac:dyDescent="0.15">
      <c r="B847" s="73" t="s">
        <v>88</v>
      </c>
      <c r="C847" s="46"/>
      <c r="D847" s="46"/>
      <c r="E847" s="96"/>
      <c r="F847" s="96"/>
      <c r="G847" s="96"/>
      <c r="H847" s="97"/>
      <c r="I847" s="96"/>
      <c r="J847" s="96"/>
      <c r="K847" s="47"/>
      <c r="M847" s="96"/>
    </row>
    <row r="848" spans="2:14" ht="15" customHeight="1" x14ac:dyDescent="0.15">
      <c r="B848" s="66"/>
      <c r="C848" s="46"/>
      <c r="D848" s="46"/>
      <c r="E848" s="96"/>
      <c r="F848" s="96"/>
      <c r="G848" s="96"/>
      <c r="H848" s="97"/>
      <c r="I848" s="96"/>
      <c r="J848" s="96"/>
      <c r="K848" s="47"/>
      <c r="M848" s="96"/>
    </row>
    <row r="849" spans="1:14" ht="15" customHeight="1" x14ac:dyDescent="0.15">
      <c r="A849" s="1" t="s">
        <v>509</v>
      </c>
      <c r="B849" s="22"/>
      <c r="H849" s="1"/>
      <c r="I849" s="7"/>
      <c r="J849" s="7"/>
      <c r="M849" s="7"/>
    </row>
    <row r="850" spans="1:14" ht="13.5" customHeight="1" x14ac:dyDescent="0.15">
      <c r="B850" s="68"/>
      <c r="C850" s="33"/>
      <c r="D850" s="33"/>
      <c r="E850" s="83"/>
      <c r="F850" s="91"/>
      <c r="G850" s="88" t="s">
        <v>258</v>
      </c>
      <c r="H850" s="91"/>
      <c r="I850" s="91"/>
      <c r="J850" s="115"/>
      <c r="K850" s="91"/>
      <c r="L850" s="88" t="s">
        <v>259</v>
      </c>
      <c r="M850" s="91"/>
      <c r="N850" s="89"/>
    </row>
    <row r="851" spans="1:14" ht="22.5" customHeight="1" x14ac:dyDescent="0.15">
      <c r="B851" s="34"/>
      <c r="D851" s="79"/>
      <c r="E851" s="102" t="s">
        <v>4</v>
      </c>
      <c r="F851" s="102" t="s">
        <v>254</v>
      </c>
      <c r="G851" s="102" t="s">
        <v>255</v>
      </c>
      <c r="H851" s="102" t="s">
        <v>256</v>
      </c>
      <c r="I851" s="109" t="s">
        <v>257</v>
      </c>
      <c r="J851" s="112" t="s">
        <v>4</v>
      </c>
      <c r="K851" s="102" t="s">
        <v>254</v>
      </c>
      <c r="L851" s="102" t="s">
        <v>255</v>
      </c>
      <c r="M851" s="102" t="s">
        <v>256</v>
      </c>
      <c r="N851" s="102" t="s">
        <v>257</v>
      </c>
    </row>
    <row r="852" spans="1:14" ht="12" customHeight="1" x14ac:dyDescent="0.15">
      <c r="B852" s="35"/>
      <c r="C852" s="36"/>
      <c r="D852" s="80"/>
      <c r="E852" s="37"/>
      <c r="F852" s="37"/>
      <c r="G852" s="37"/>
      <c r="H852" s="37"/>
      <c r="I852" s="70"/>
      <c r="J852" s="116">
        <f>E$48</f>
        <v>5887</v>
      </c>
      <c r="K852" s="2">
        <f t="shared" ref="K852" si="345">F$48</f>
        <v>1501</v>
      </c>
      <c r="L852" s="2">
        <f t="shared" ref="L852" si="346">G$48</f>
        <v>2489</v>
      </c>
      <c r="M852" s="2">
        <f t="shared" ref="M852" si="347">H$48</f>
        <v>130</v>
      </c>
      <c r="N852" s="2">
        <f t="shared" ref="N852" si="348">I$48</f>
        <v>1766</v>
      </c>
    </row>
    <row r="853" spans="1:14" ht="15" customHeight="1" x14ac:dyDescent="0.15">
      <c r="B853" s="34" t="s">
        <v>313</v>
      </c>
      <c r="E853" s="18">
        <v>3608</v>
      </c>
      <c r="F853" s="18">
        <v>706</v>
      </c>
      <c r="G853" s="18">
        <v>1596</v>
      </c>
      <c r="H853" s="18">
        <v>87</v>
      </c>
      <c r="I853" s="71">
        <v>1218</v>
      </c>
      <c r="J853" s="118">
        <f t="shared" ref="J853:J861" si="349">E853/J$40*100</f>
        <v>61.287582809580435</v>
      </c>
      <c r="K853" s="24">
        <f t="shared" ref="K853:K861" si="350">F853/K$40*100</f>
        <v>47.035309793471022</v>
      </c>
      <c r="L853" s="4">
        <f t="shared" ref="L853:L861" si="351">G853/L$40*100</f>
        <v>64.122137404580144</v>
      </c>
      <c r="M853" s="4">
        <f t="shared" ref="M853:M861" si="352">H853/M$40*100</f>
        <v>66.92307692307692</v>
      </c>
      <c r="N853" s="4">
        <f t="shared" ref="N853:N861" si="353">I853/N$40*100</f>
        <v>68.969422423556054</v>
      </c>
    </row>
    <row r="854" spans="1:14" ht="15" customHeight="1" x14ac:dyDescent="0.15">
      <c r="B854" s="34" t="s">
        <v>812</v>
      </c>
      <c r="E854" s="18">
        <v>61</v>
      </c>
      <c r="F854" s="18">
        <v>6</v>
      </c>
      <c r="G854" s="18">
        <v>40</v>
      </c>
      <c r="H854" s="18">
        <v>0</v>
      </c>
      <c r="I854" s="71">
        <v>15</v>
      </c>
      <c r="J854" s="118">
        <f t="shared" si="349"/>
        <v>1.0361814166808223</v>
      </c>
      <c r="K854" s="24">
        <f t="shared" si="350"/>
        <v>0.39973351099267157</v>
      </c>
      <c r="L854" s="4">
        <f t="shared" si="351"/>
        <v>1.6070711128967456</v>
      </c>
      <c r="M854" s="4">
        <f t="shared" si="352"/>
        <v>0</v>
      </c>
      <c r="N854" s="4">
        <f t="shared" si="353"/>
        <v>0.84937712344280847</v>
      </c>
    </row>
    <row r="855" spans="1:14" ht="15" customHeight="1" x14ac:dyDescent="0.15">
      <c r="B855" s="34" t="s">
        <v>321</v>
      </c>
      <c r="E855" s="18">
        <v>53</v>
      </c>
      <c r="F855" s="18">
        <v>5</v>
      </c>
      <c r="G855" s="18">
        <v>35</v>
      </c>
      <c r="H855" s="18">
        <v>1</v>
      </c>
      <c r="I855" s="71">
        <v>12</v>
      </c>
      <c r="J855" s="118">
        <f t="shared" si="349"/>
        <v>0.9002887718702226</v>
      </c>
      <c r="K855" s="24">
        <f t="shared" si="350"/>
        <v>0.33311125916055961</v>
      </c>
      <c r="L855" s="4">
        <f t="shared" si="351"/>
        <v>1.4061872237846524</v>
      </c>
      <c r="M855" s="4">
        <f t="shared" si="352"/>
        <v>0.76923076923076927</v>
      </c>
      <c r="N855" s="4">
        <f t="shared" si="353"/>
        <v>0.67950169875424693</v>
      </c>
    </row>
    <row r="856" spans="1:14" ht="15" customHeight="1" x14ac:dyDescent="0.15">
      <c r="B856" s="34" t="s">
        <v>339</v>
      </c>
      <c r="E856" s="18">
        <v>16</v>
      </c>
      <c r="F856" s="18">
        <v>3</v>
      </c>
      <c r="G856" s="18">
        <v>12</v>
      </c>
      <c r="H856" s="18">
        <v>1</v>
      </c>
      <c r="I856" s="71">
        <v>0</v>
      </c>
      <c r="J856" s="118">
        <f t="shared" si="349"/>
        <v>0.27178528962119924</v>
      </c>
      <c r="K856" s="24">
        <f t="shared" si="350"/>
        <v>0.19986675549633579</v>
      </c>
      <c r="L856" s="4">
        <f t="shared" si="351"/>
        <v>0.48212133386902367</v>
      </c>
      <c r="M856" s="4">
        <f t="shared" si="352"/>
        <v>0.76923076923076927</v>
      </c>
      <c r="N856" s="4">
        <f t="shared" si="353"/>
        <v>0</v>
      </c>
    </row>
    <row r="857" spans="1:14" ht="15" customHeight="1" x14ac:dyDescent="0.15">
      <c r="B857" s="34" t="s">
        <v>362</v>
      </c>
      <c r="E857" s="18">
        <v>24</v>
      </c>
      <c r="F857" s="18">
        <v>10</v>
      </c>
      <c r="G857" s="18">
        <v>10</v>
      </c>
      <c r="H857" s="18">
        <v>1</v>
      </c>
      <c r="I857" s="71">
        <v>3</v>
      </c>
      <c r="J857" s="118">
        <f t="shared" si="349"/>
        <v>0.40767793443179889</v>
      </c>
      <c r="K857" s="24">
        <f t="shared" si="350"/>
        <v>0.66622251832111923</v>
      </c>
      <c r="L857" s="4">
        <f t="shared" si="351"/>
        <v>0.40176777822418641</v>
      </c>
      <c r="M857" s="4">
        <f t="shared" si="352"/>
        <v>0.76923076923076927</v>
      </c>
      <c r="N857" s="4">
        <f t="shared" si="353"/>
        <v>0.16987542468856173</v>
      </c>
    </row>
    <row r="858" spans="1:14" ht="15" customHeight="1" x14ac:dyDescent="0.15">
      <c r="B858" s="34" t="s">
        <v>363</v>
      </c>
      <c r="E858" s="18">
        <v>34</v>
      </c>
      <c r="F858" s="18">
        <v>24</v>
      </c>
      <c r="G858" s="18">
        <v>8</v>
      </c>
      <c r="H858" s="18">
        <v>0</v>
      </c>
      <c r="I858" s="71">
        <v>2</v>
      </c>
      <c r="J858" s="118">
        <f t="shared" si="349"/>
        <v>0.57754374044504841</v>
      </c>
      <c r="K858" s="24">
        <f t="shared" si="350"/>
        <v>1.5989340439706863</v>
      </c>
      <c r="L858" s="4">
        <f t="shared" si="351"/>
        <v>0.32141422257934915</v>
      </c>
      <c r="M858" s="4">
        <f t="shared" si="352"/>
        <v>0</v>
      </c>
      <c r="N858" s="4">
        <f t="shared" si="353"/>
        <v>0.11325028312570783</v>
      </c>
    </row>
    <row r="859" spans="1:14" ht="15" customHeight="1" x14ac:dyDescent="0.15">
      <c r="B859" s="34" t="s">
        <v>364</v>
      </c>
      <c r="E859" s="18">
        <v>21</v>
      </c>
      <c r="F859" s="18">
        <v>11</v>
      </c>
      <c r="G859" s="18">
        <v>6</v>
      </c>
      <c r="H859" s="18">
        <v>1</v>
      </c>
      <c r="I859" s="71">
        <v>3</v>
      </c>
      <c r="J859" s="118">
        <f t="shared" si="349"/>
        <v>0.356718192627824</v>
      </c>
      <c r="K859" s="24">
        <f t="shared" si="350"/>
        <v>0.73284477015323113</v>
      </c>
      <c r="L859" s="4">
        <f t="shared" si="351"/>
        <v>0.24106066693451184</v>
      </c>
      <c r="M859" s="4">
        <f t="shared" si="352"/>
        <v>0.76923076923076927</v>
      </c>
      <c r="N859" s="4">
        <f t="shared" si="353"/>
        <v>0.16987542468856173</v>
      </c>
    </row>
    <row r="860" spans="1:14" ht="15" customHeight="1" x14ac:dyDescent="0.15">
      <c r="B860" s="34" t="s">
        <v>365</v>
      </c>
      <c r="E860" s="18">
        <v>516</v>
      </c>
      <c r="F860" s="18">
        <v>418</v>
      </c>
      <c r="G860" s="18">
        <v>82</v>
      </c>
      <c r="H860" s="18">
        <v>5</v>
      </c>
      <c r="I860" s="71">
        <v>11</v>
      </c>
      <c r="J860" s="118">
        <f t="shared" si="349"/>
        <v>8.7650755902836757</v>
      </c>
      <c r="K860" s="24">
        <f t="shared" si="350"/>
        <v>27.848101265822784</v>
      </c>
      <c r="L860" s="4">
        <f t="shared" si="351"/>
        <v>3.2944957814383287</v>
      </c>
      <c r="M860" s="4">
        <f t="shared" si="352"/>
        <v>3.8461538461538463</v>
      </c>
      <c r="N860" s="4">
        <f t="shared" si="353"/>
        <v>0.62287655719139301</v>
      </c>
    </row>
    <row r="861" spans="1:14" ht="15" customHeight="1" x14ac:dyDescent="0.15">
      <c r="B861" s="34" t="s">
        <v>0</v>
      </c>
      <c r="C861" s="36"/>
      <c r="D861" s="36"/>
      <c r="E861" s="19">
        <v>1554</v>
      </c>
      <c r="F861" s="19">
        <v>318</v>
      </c>
      <c r="G861" s="19">
        <v>700</v>
      </c>
      <c r="H861" s="19">
        <v>34</v>
      </c>
      <c r="I861" s="76">
        <v>502</v>
      </c>
      <c r="J861" s="129">
        <f t="shared" si="349"/>
        <v>26.397146254458974</v>
      </c>
      <c r="K861" s="26">
        <f t="shared" si="350"/>
        <v>21.185876082611593</v>
      </c>
      <c r="L861" s="5">
        <f t="shared" si="351"/>
        <v>28.123744475693051</v>
      </c>
      <c r="M861" s="5">
        <f t="shared" si="352"/>
        <v>26.153846153846157</v>
      </c>
      <c r="N861" s="5">
        <f t="shared" si="353"/>
        <v>28.425821064552657</v>
      </c>
    </row>
    <row r="862" spans="1:14" ht="15" customHeight="1" x14ac:dyDescent="0.15">
      <c r="B862" s="39" t="s">
        <v>1</v>
      </c>
      <c r="C862" s="28"/>
      <c r="D862" s="29"/>
      <c r="E862" s="40">
        <f t="shared" ref="E862:N862" si="354">SUM(E853:E861)</f>
        <v>5887</v>
      </c>
      <c r="F862" s="40">
        <f t="shared" si="354"/>
        <v>1501</v>
      </c>
      <c r="G862" s="40">
        <f t="shared" si="354"/>
        <v>2489</v>
      </c>
      <c r="H862" s="40">
        <f t="shared" si="354"/>
        <v>130</v>
      </c>
      <c r="I862" s="72">
        <f t="shared" si="354"/>
        <v>1766</v>
      </c>
      <c r="J862" s="119">
        <f t="shared" si="354"/>
        <v>100</v>
      </c>
      <c r="K862" s="25">
        <f t="shared" si="354"/>
        <v>100</v>
      </c>
      <c r="L862" s="6">
        <f t="shared" si="354"/>
        <v>100</v>
      </c>
      <c r="M862" s="6">
        <f t="shared" si="354"/>
        <v>100.00000000000001</v>
      </c>
      <c r="N862" s="6">
        <f t="shared" si="354"/>
        <v>99.999999999999972</v>
      </c>
    </row>
    <row r="863" spans="1:14" ht="15" customHeight="1" x14ac:dyDescent="0.15">
      <c r="B863" s="39" t="s">
        <v>334</v>
      </c>
      <c r="C863" s="28"/>
      <c r="D863" s="29"/>
      <c r="E863" s="234">
        <v>1116946.4664204938</v>
      </c>
      <c r="F863" s="234">
        <v>3366271.2231614538</v>
      </c>
      <c r="G863" s="234">
        <v>396419.29122414754</v>
      </c>
      <c r="H863" s="234">
        <v>249291.66666666666</v>
      </c>
      <c r="I863" s="234">
        <v>98341.827531645569</v>
      </c>
    </row>
    <row r="864" spans="1:14" ht="15" customHeight="1" x14ac:dyDescent="0.15">
      <c r="B864" s="39" t="s">
        <v>480</v>
      </c>
      <c r="C864" s="28"/>
      <c r="D864" s="29"/>
      <c r="E864" s="48">
        <v>543715.49162011174</v>
      </c>
      <c r="F864" s="234">
        <v>2650249.8284444446</v>
      </c>
      <c r="G864" s="48">
        <v>71696.014109347438</v>
      </c>
      <c r="H864" s="48">
        <v>110260.86956521739</v>
      </c>
      <c r="I864" s="48">
        <v>836.11480865224621</v>
      </c>
    </row>
    <row r="865" spans="1:14" ht="15" customHeight="1" x14ac:dyDescent="0.15">
      <c r="B865" s="39" t="s">
        <v>335</v>
      </c>
      <c r="C865" s="28"/>
      <c r="D865" s="29"/>
      <c r="E865" s="235">
        <v>74320000</v>
      </c>
      <c r="F865" s="235">
        <v>74320000</v>
      </c>
      <c r="G865" s="234">
        <v>54288000</v>
      </c>
      <c r="H865" s="234">
        <v>8988000</v>
      </c>
      <c r="I865" s="234">
        <v>35856000</v>
      </c>
    </row>
    <row r="866" spans="1:14" ht="15" customHeight="1" x14ac:dyDescent="0.15">
      <c r="B866" s="39" t="s">
        <v>336</v>
      </c>
      <c r="C866" s="28"/>
      <c r="D866" s="29"/>
      <c r="E866" s="234">
        <v>10000</v>
      </c>
      <c r="F866" s="234">
        <v>10000</v>
      </c>
      <c r="G866" s="234">
        <v>10000</v>
      </c>
      <c r="H866" s="234">
        <v>120000</v>
      </c>
      <c r="I866" s="234">
        <v>36600</v>
      </c>
    </row>
    <row r="867" spans="1:14" ht="12" customHeight="1" x14ac:dyDescent="0.15">
      <c r="B867" s="73" t="s">
        <v>88</v>
      </c>
      <c r="C867" s="46"/>
      <c r="D867" s="46"/>
      <c r="E867" s="96"/>
      <c r="F867" s="96"/>
      <c r="G867" s="96"/>
      <c r="H867" s="97"/>
      <c r="I867" s="96"/>
      <c r="J867" s="96"/>
      <c r="K867" s="47"/>
      <c r="M867" s="96"/>
    </row>
    <row r="868" spans="1:14" ht="15" customHeight="1" x14ac:dyDescent="0.15">
      <c r="B868" s="66"/>
      <c r="C868" s="46"/>
      <c r="D868" s="46"/>
      <c r="E868" s="96"/>
      <c r="F868" s="96"/>
      <c r="G868" s="96"/>
      <c r="H868" s="97"/>
      <c r="I868" s="96"/>
      <c r="J868" s="96"/>
      <c r="K868" s="47"/>
      <c r="M868" s="96"/>
    </row>
    <row r="869" spans="1:14" ht="15" customHeight="1" x14ac:dyDescent="0.15">
      <c r="A869" s="1" t="s">
        <v>510</v>
      </c>
      <c r="B869" s="22"/>
      <c r="H869" s="1"/>
      <c r="I869" s="7"/>
      <c r="J869" s="7"/>
      <c r="M869" s="7"/>
    </row>
    <row r="870" spans="1:14" ht="13.5" customHeight="1" x14ac:dyDescent="0.15">
      <c r="B870" s="68"/>
      <c r="C870" s="33"/>
      <c r="D870" s="33"/>
      <c r="E870" s="83"/>
      <c r="F870" s="91"/>
      <c r="G870" s="88" t="s">
        <v>258</v>
      </c>
      <c r="H870" s="91"/>
      <c r="I870" s="91"/>
      <c r="J870" s="115"/>
      <c r="K870" s="91"/>
      <c r="L870" s="88" t="s">
        <v>259</v>
      </c>
      <c r="M870" s="91"/>
      <c r="N870" s="89"/>
    </row>
    <row r="871" spans="1:14" ht="22.5" customHeight="1" x14ac:dyDescent="0.15">
      <c r="B871" s="34"/>
      <c r="D871" s="79"/>
      <c r="E871" s="102" t="s">
        <v>4</v>
      </c>
      <c r="F871" s="102" t="s">
        <v>254</v>
      </c>
      <c r="G871" s="102" t="s">
        <v>255</v>
      </c>
      <c r="H871" s="102" t="s">
        <v>256</v>
      </c>
      <c r="I871" s="109" t="s">
        <v>257</v>
      </c>
      <c r="J871" s="112" t="s">
        <v>4</v>
      </c>
      <c r="K871" s="102" t="s">
        <v>254</v>
      </c>
      <c r="L871" s="102" t="s">
        <v>255</v>
      </c>
      <c r="M871" s="102" t="s">
        <v>256</v>
      </c>
      <c r="N871" s="102" t="s">
        <v>257</v>
      </c>
    </row>
    <row r="872" spans="1:14" ht="12" customHeight="1" x14ac:dyDescent="0.15">
      <c r="B872" s="35"/>
      <c r="C872" s="36"/>
      <c r="D872" s="80"/>
      <c r="E872" s="37"/>
      <c r="F872" s="37"/>
      <c r="G872" s="37"/>
      <c r="H872" s="37"/>
      <c r="I872" s="70"/>
      <c r="J872" s="116">
        <f>E882</f>
        <v>5887</v>
      </c>
      <c r="K872" s="2">
        <f t="shared" ref="K872:N872" si="355">F882</f>
        <v>1501</v>
      </c>
      <c r="L872" s="2">
        <f t="shared" si="355"/>
        <v>2489</v>
      </c>
      <c r="M872" s="2">
        <f t="shared" si="355"/>
        <v>130</v>
      </c>
      <c r="N872" s="2">
        <f t="shared" si="355"/>
        <v>1766</v>
      </c>
    </row>
    <row r="873" spans="1:14" ht="15" customHeight="1" x14ac:dyDescent="0.15">
      <c r="B873" s="34" t="s">
        <v>416</v>
      </c>
      <c r="E873" s="18">
        <v>3745</v>
      </c>
      <c r="F873" s="18">
        <v>787</v>
      </c>
      <c r="G873" s="18">
        <v>1641</v>
      </c>
      <c r="H873" s="18">
        <v>91</v>
      </c>
      <c r="I873" s="71">
        <v>1225</v>
      </c>
      <c r="J873" s="118">
        <f>E873/J$872*100</f>
        <v>63.614744351961946</v>
      </c>
      <c r="K873" s="24">
        <f>F873/K$872*100</f>
        <v>52.43171219187208</v>
      </c>
      <c r="L873" s="4">
        <f t="shared" ref="L873:N881" si="356">G873/L$872*100</f>
        <v>65.930092406588997</v>
      </c>
      <c r="M873" s="4">
        <f t="shared" si="356"/>
        <v>70</v>
      </c>
      <c r="N873" s="4">
        <f t="shared" si="356"/>
        <v>69.365798414496041</v>
      </c>
    </row>
    <row r="874" spans="1:14" ht="15" customHeight="1" x14ac:dyDescent="0.15">
      <c r="B874" s="34" t="s">
        <v>417</v>
      </c>
      <c r="E874" s="18">
        <v>109</v>
      </c>
      <c r="F874" s="18">
        <v>85</v>
      </c>
      <c r="G874" s="18">
        <v>20</v>
      </c>
      <c r="H874" s="18">
        <v>1</v>
      </c>
      <c r="I874" s="71">
        <v>3</v>
      </c>
      <c r="J874" s="118">
        <f t="shared" ref="J874:J881" si="357">E874/J$872*100</f>
        <v>1.8515372855444201</v>
      </c>
      <c r="K874" s="24">
        <f t="shared" ref="K874:K881" si="358">F874/K$872*100</f>
        <v>5.6628914057295132</v>
      </c>
      <c r="L874" s="4">
        <f t="shared" si="356"/>
        <v>0.80353555644837282</v>
      </c>
      <c r="M874" s="4">
        <f t="shared" si="356"/>
        <v>0.76923076923076927</v>
      </c>
      <c r="N874" s="4">
        <f t="shared" si="356"/>
        <v>0.16987542468856173</v>
      </c>
    </row>
    <row r="875" spans="1:14" ht="15" customHeight="1" x14ac:dyDescent="0.15">
      <c r="B875" s="34" t="s">
        <v>418</v>
      </c>
      <c r="E875" s="18">
        <v>42</v>
      </c>
      <c r="F875" s="18">
        <v>32</v>
      </c>
      <c r="G875" s="18">
        <v>8</v>
      </c>
      <c r="H875" s="18">
        <v>0</v>
      </c>
      <c r="I875" s="71">
        <v>2</v>
      </c>
      <c r="J875" s="118">
        <f t="shared" si="357"/>
        <v>0.71343638525564801</v>
      </c>
      <c r="K875" s="24">
        <f t="shared" si="358"/>
        <v>2.1319120586275817</v>
      </c>
      <c r="L875" s="4">
        <f t="shared" si="356"/>
        <v>0.32141422257934915</v>
      </c>
      <c r="M875" s="4">
        <f t="shared" si="356"/>
        <v>0</v>
      </c>
      <c r="N875" s="4">
        <f t="shared" si="356"/>
        <v>0.11325028312570783</v>
      </c>
    </row>
    <row r="876" spans="1:14" ht="15" customHeight="1" x14ac:dyDescent="0.15">
      <c r="B876" s="34" t="s">
        <v>419</v>
      </c>
      <c r="E876" s="18">
        <v>70</v>
      </c>
      <c r="F876" s="18">
        <v>63</v>
      </c>
      <c r="G876" s="18">
        <v>5</v>
      </c>
      <c r="H876" s="18">
        <v>2</v>
      </c>
      <c r="I876" s="71">
        <v>0</v>
      </c>
      <c r="J876" s="118">
        <f t="shared" si="357"/>
        <v>1.1890606420927468</v>
      </c>
      <c r="K876" s="24">
        <f t="shared" si="358"/>
        <v>4.1972018654230512</v>
      </c>
      <c r="L876" s="4">
        <f t="shared" si="356"/>
        <v>0.20088388911209321</v>
      </c>
      <c r="M876" s="4">
        <f t="shared" si="356"/>
        <v>1.5384615384615385</v>
      </c>
      <c r="N876" s="4">
        <f t="shared" si="356"/>
        <v>0</v>
      </c>
    </row>
    <row r="877" spans="1:14" ht="15" customHeight="1" x14ac:dyDescent="0.15">
      <c r="B877" s="34" t="s">
        <v>420</v>
      </c>
      <c r="E877" s="18">
        <v>99</v>
      </c>
      <c r="F877" s="18">
        <v>71</v>
      </c>
      <c r="G877" s="18">
        <v>24</v>
      </c>
      <c r="H877" s="18">
        <v>1</v>
      </c>
      <c r="I877" s="71">
        <v>3</v>
      </c>
      <c r="J877" s="118">
        <f t="shared" si="357"/>
        <v>1.6816714795311705</v>
      </c>
      <c r="K877" s="24">
        <f t="shared" si="358"/>
        <v>4.7301798800799464</v>
      </c>
      <c r="L877" s="4">
        <f t="shared" si="356"/>
        <v>0.96424266773804734</v>
      </c>
      <c r="M877" s="4">
        <f t="shared" si="356"/>
        <v>0.76923076923076927</v>
      </c>
      <c r="N877" s="4">
        <f t="shared" si="356"/>
        <v>0.16987542468856173</v>
      </c>
    </row>
    <row r="878" spans="1:14" ht="15" customHeight="1" x14ac:dyDescent="0.15">
      <c r="B878" s="34" t="s">
        <v>421</v>
      </c>
      <c r="E878" s="18">
        <v>53</v>
      </c>
      <c r="F878" s="18">
        <v>44</v>
      </c>
      <c r="G878" s="18">
        <v>7</v>
      </c>
      <c r="H878" s="18">
        <v>0</v>
      </c>
      <c r="I878" s="71">
        <v>2</v>
      </c>
      <c r="J878" s="118">
        <f t="shared" si="357"/>
        <v>0.9002887718702226</v>
      </c>
      <c r="K878" s="24">
        <f t="shared" si="358"/>
        <v>2.9313790806129245</v>
      </c>
      <c r="L878" s="4">
        <f t="shared" si="356"/>
        <v>0.28123744475693047</v>
      </c>
      <c r="M878" s="4">
        <f t="shared" si="356"/>
        <v>0</v>
      </c>
      <c r="N878" s="4">
        <f t="shared" si="356"/>
        <v>0.11325028312570783</v>
      </c>
    </row>
    <row r="879" spans="1:14" ht="15" customHeight="1" x14ac:dyDescent="0.15">
      <c r="B879" s="34" t="s">
        <v>422</v>
      </c>
      <c r="E879" s="18">
        <v>54</v>
      </c>
      <c r="F879" s="18">
        <v>48</v>
      </c>
      <c r="G879" s="18">
        <v>5</v>
      </c>
      <c r="H879" s="18">
        <v>0</v>
      </c>
      <c r="I879" s="71">
        <v>1</v>
      </c>
      <c r="J879" s="118">
        <f t="shared" si="357"/>
        <v>0.91727535247154746</v>
      </c>
      <c r="K879" s="24">
        <f t="shared" si="358"/>
        <v>3.1978680879413726</v>
      </c>
      <c r="L879" s="4">
        <f t="shared" si="356"/>
        <v>0.20088388911209321</v>
      </c>
      <c r="M879" s="4">
        <f t="shared" si="356"/>
        <v>0</v>
      </c>
      <c r="N879" s="4">
        <f t="shared" si="356"/>
        <v>5.6625141562853913E-2</v>
      </c>
    </row>
    <row r="880" spans="1:14" ht="15" customHeight="1" x14ac:dyDescent="0.15">
      <c r="B880" s="34" t="s">
        <v>423</v>
      </c>
      <c r="E880" s="18">
        <v>40</v>
      </c>
      <c r="F880" s="18">
        <v>34</v>
      </c>
      <c r="G880" s="18">
        <v>6</v>
      </c>
      <c r="H880" s="18">
        <v>0</v>
      </c>
      <c r="I880" s="71">
        <v>0</v>
      </c>
      <c r="J880" s="118">
        <f t="shared" si="357"/>
        <v>0.67946322405299819</v>
      </c>
      <c r="K880" s="24">
        <f t="shared" si="358"/>
        <v>2.2651565622918057</v>
      </c>
      <c r="L880" s="4">
        <f t="shared" si="356"/>
        <v>0.24106066693451184</v>
      </c>
      <c r="M880" s="4">
        <f t="shared" si="356"/>
        <v>0</v>
      </c>
      <c r="N880" s="4">
        <f t="shared" si="356"/>
        <v>0</v>
      </c>
    </row>
    <row r="881" spans="1:14" ht="15" customHeight="1" x14ac:dyDescent="0.15">
      <c r="B881" s="34" t="s">
        <v>174</v>
      </c>
      <c r="C881" s="36"/>
      <c r="D881" s="36"/>
      <c r="E881" s="19">
        <v>1675</v>
      </c>
      <c r="F881" s="19">
        <v>337</v>
      </c>
      <c r="G881" s="19">
        <v>773</v>
      </c>
      <c r="H881" s="19">
        <v>35</v>
      </c>
      <c r="I881" s="76">
        <v>530</v>
      </c>
      <c r="J881" s="129">
        <f t="shared" si="357"/>
        <v>28.452522507219296</v>
      </c>
      <c r="K881" s="26">
        <f t="shared" si="358"/>
        <v>22.451698867421719</v>
      </c>
      <c r="L881" s="5">
        <f t="shared" si="356"/>
        <v>31.056649256729614</v>
      </c>
      <c r="M881" s="5">
        <f t="shared" si="356"/>
        <v>26.923076923076923</v>
      </c>
      <c r="N881" s="5">
        <f t="shared" si="356"/>
        <v>30.011325028312569</v>
      </c>
    </row>
    <row r="882" spans="1:14" ht="15" customHeight="1" x14ac:dyDescent="0.15">
      <c r="B882" s="39" t="s">
        <v>1</v>
      </c>
      <c r="C882" s="28"/>
      <c r="D882" s="29"/>
      <c r="E882" s="40">
        <f t="shared" ref="E882:N882" si="359">SUM(E873:E881)</f>
        <v>5887</v>
      </c>
      <c r="F882" s="40">
        <f t="shared" si="359"/>
        <v>1501</v>
      </c>
      <c r="G882" s="40">
        <f t="shared" si="359"/>
        <v>2489</v>
      </c>
      <c r="H882" s="40">
        <f t="shared" si="359"/>
        <v>130</v>
      </c>
      <c r="I882" s="72">
        <f t="shared" si="359"/>
        <v>1766</v>
      </c>
      <c r="J882" s="119">
        <f t="shared" si="359"/>
        <v>100</v>
      </c>
      <c r="K882" s="25">
        <f t="shared" si="359"/>
        <v>100</v>
      </c>
      <c r="L882" s="6">
        <f t="shared" si="359"/>
        <v>100</v>
      </c>
      <c r="M882" s="6">
        <f t="shared" si="359"/>
        <v>100</v>
      </c>
      <c r="N882" s="6">
        <f t="shared" si="359"/>
        <v>99.999999999999986</v>
      </c>
    </row>
    <row r="883" spans="1:14" ht="15" customHeight="1" x14ac:dyDescent="0.15">
      <c r="B883" s="39" t="s">
        <v>334</v>
      </c>
      <c r="C883" s="28"/>
      <c r="D883" s="29"/>
      <c r="E883" s="48">
        <v>17848.053579210282</v>
      </c>
      <c r="F883" s="48">
        <v>53975.2796355467</v>
      </c>
      <c r="G883" s="48">
        <v>6239.9421529530991</v>
      </c>
      <c r="H883" s="48">
        <v>3611.1111111111113</v>
      </c>
      <c r="I883" s="48">
        <v>1021.9705142035239</v>
      </c>
    </row>
    <row r="884" spans="1:14" ht="15" customHeight="1" x14ac:dyDescent="0.15">
      <c r="B884" s="39" t="s">
        <v>480</v>
      </c>
      <c r="C884" s="28"/>
      <c r="D884" s="29"/>
      <c r="E884" s="48">
        <v>8870.0901591649326</v>
      </c>
      <c r="F884" s="48">
        <v>38379.648938800172</v>
      </c>
      <c r="G884" s="48">
        <v>1540.1389841145829</v>
      </c>
      <c r="H884" s="48">
        <v>1714.896214896215</v>
      </c>
      <c r="I884" s="48">
        <v>0</v>
      </c>
    </row>
    <row r="885" spans="1:14" ht="15" customHeight="1" x14ac:dyDescent="0.15">
      <c r="B885" s="39" t="s">
        <v>335</v>
      </c>
      <c r="C885" s="28"/>
      <c r="D885" s="29"/>
      <c r="E885" s="234">
        <v>3344765.6666666665</v>
      </c>
      <c r="F885" s="234">
        <v>3344765.6666666665</v>
      </c>
      <c r="G885" s="234">
        <v>928800</v>
      </c>
      <c r="H885" s="234">
        <v>107000</v>
      </c>
      <c r="I885" s="234">
        <v>249000</v>
      </c>
    </row>
    <row r="886" spans="1:14" ht="15" customHeight="1" x14ac:dyDescent="0.15">
      <c r="B886" s="39" t="s">
        <v>336</v>
      </c>
      <c r="C886" s="28"/>
      <c r="D886" s="29"/>
      <c r="E886" s="48">
        <v>757.57575757575762</v>
      </c>
      <c r="F886" s="48">
        <v>1588.4259259259259</v>
      </c>
      <c r="G886" s="48">
        <v>757.57575757575762</v>
      </c>
      <c r="H886" s="48">
        <v>2000</v>
      </c>
      <c r="I886" s="48">
        <v>1783.3333333333333</v>
      </c>
    </row>
    <row r="887" spans="1:14" ht="12" customHeight="1" x14ac:dyDescent="0.15">
      <c r="B887" s="73" t="s">
        <v>88</v>
      </c>
      <c r="C887" s="46"/>
      <c r="D887" s="46"/>
      <c r="E887" s="96"/>
      <c r="F887" s="96"/>
      <c r="G887" s="96"/>
      <c r="H887" s="97"/>
      <c r="I887" s="96"/>
      <c r="J887" s="96"/>
      <c r="K887" s="47"/>
      <c r="M887" s="96"/>
    </row>
    <row r="888" spans="1:14" ht="15" customHeight="1" x14ac:dyDescent="0.15">
      <c r="B888" s="66"/>
      <c r="C888" s="46"/>
      <c r="D888" s="46"/>
      <c r="E888" s="96"/>
      <c r="F888" s="96"/>
      <c r="G888" s="96"/>
      <c r="H888" s="97"/>
      <c r="I888" s="96"/>
      <c r="J888" s="96"/>
      <c r="K888" s="47"/>
      <c r="M888" s="96"/>
    </row>
    <row r="889" spans="1:14" ht="13.5" customHeight="1" x14ac:dyDescent="0.15">
      <c r="A889" s="77" t="s">
        <v>511</v>
      </c>
      <c r="B889" s="22"/>
      <c r="H889" s="1"/>
      <c r="I889" s="7"/>
      <c r="J889" s="7"/>
      <c r="M889" s="7"/>
    </row>
    <row r="890" spans="1:14" ht="15" customHeight="1" x14ac:dyDescent="0.15">
      <c r="A890" s="1" t="s">
        <v>512</v>
      </c>
      <c r="B890" s="22"/>
      <c r="H890" s="1"/>
      <c r="I890" s="7"/>
      <c r="J890" s="7"/>
      <c r="M890" s="7"/>
    </row>
    <row r="891" spans="1:14" ht="13.5" customHeight="1" x14ac:dyDescent="0.15">
      <c r="B891" s="68"/>
      <c r="C891" s="33"/>
      <c r="D891" s="33"/>
      <c r="E891" s="83"/>
      <c r="F891" s="91"/>
      <c r="G891" s="88" t="s">
        <v>258</v>
      </c>
      <c r="H891" s="91"/>
      <c r="I891" s="91"/>
      <c r="J891" s="115"/>
      <c r="K891" s="91"/>
      <c r="L891" s="88" t="s">
        <v>259</v>
      </c>
      <c r="M891" s="91"/>
      <c r="N891" s="89"/>
    </row>
    <row r="892" spans="1:14" ht="22.5" customHeight="1" x14ac:dyDescent="0.15">
      <c r="B892" s="34"/>
      <c r="D892" s="79"/>
      <c r="E892" s="102" t="s">
        <v>4</v>
      </c>
      <c r="F892" s="102" t="s">
        <v>254</v>
      </c>
      <c r="G892" s="102" t="s">
        <v>255</v>
      </c>
      <c r="H892" s="102" t="s">
        <v>256</v>
      </c>
      <c r="I892" s="109" t="s">
        <v>257</v>
      </c>
      <c r="J892" s="112" t="s">
        <v>4</v>
      </c>
      <c r="K892" s="102" t="s">
        <v>254</v>
      </c>
      <c r="L892" s="102" t="s">
        <v>255</v>
      </c>
      <c r="M892" s="102" t="s">
        <v>256</v>
      </c>
      <c r="N892" s="102" t="s">
        <v>257</v>
      </c>
    </row>
    <row r="893" spans="1:14" ht="12" customHeight="1" x14ac:dyDescent="0.15">
      <c r="B893" s="35"/>
      <c r="C893" s="36"/>
      <c r="D893" s="80"/>
      <c r="E893" s="37"/>
      <c r="F893" s="37"/>
      <c r="G893" s="37"/>
      <c r="H893" s="37"/>
      <c r="I893" s="70"/>
      <c r="J893" s="116">
        <f>E$48-E$853</f>
        <v>2279</v>
      </c>
      <c r="K893" s="2">
        <f>F$48-F$853</f>
        <v>795</v>
      </c>
      <c r="L893" s="2">
        <f>G$48-G$853</f>
        <v>893</v>
      </c>
      <c r="M893" s="2">
        <f>H$48-H$853</f>
        <v>43</v>
      </c>
      <c r="N893" s="2">
        <f>I$48-I$853</f>
        <v>548</v>
      </c>
    </row>
    <row r="894" spans="1:14" ht="15" customHeight="1" x14ac:dyDescent="0.15">
      <c r="B894" s="34" t="s">
        <v>89</v>
      </c>
      <c r="E894" s="18">
        <v>232</v>
      </c>
      <c r="F894" s="18">
        <v>180</v>
      </c>
      <c r="G894" s="18">
        <v>34</v>
      </c>
      <c r="H894" s="18">
        <v>5</v>
      </c>
      <c r="I894" s="71">
        <v>13</v>
      </c>
      <c r="J894" s="118">
        <f>E894/J$893*100</f>
        <v>10.179903466432647</v>
      </c>
      <c r="K894" s="24">
        <f>F894/K$893*100</f>
        <v>22.641509433962266</v>
      </c>
      <c r="L894" s="4">
        <f t="shared" ref="L894:L900" si="360">G894/L$893*100</f>
        <v>3.807390817469205</v>
      </c>
      <c r="M894" s="4">
        <f t="shared" ref="M894:M900" si="361">H894/M$893*100</f>
        <v>11.627906976744185</v>
      </c>
      <c r="N894" s="4">
        <f t="shared" ref="N894:N900" si="362">I894/N$893*100</f>
        <v>2.3722627737226274</v>
      </c>
    </row>
    <row r="895" spans="1:14" ht="15" customHeight="1" x14ac:dyDescent="0.15">
      <c r="B895" s="34" t="s">
        <v>90</v>
      </c>
      <c r="E895" s="18">
        <v>119</v>
      </c>
      <c r="F895" s="18">
        <v>94</v>
      </c>
      <c r="G895" s="18">
        <v>22</v>
      </c>
      <c r="H895" s="18">
        <v>1</v>
      </c>
      <c r="I895" s="71">
        <v>2</v>
      </c>
      <c r="J895" s="118">
        <f t="shared" ref="J895:J900" si="363">E895/J$893*100</f>
        <v>5.221588415971917</v>
      </c>
      <c r="K895" s="24">
        <f t="shared" ref="K895:K900" si="364">F895/K$893*100</f>
        <v>11.823899371069183</v>
      </c>
      <c r="L895" s="4">
        <f t="shared" si="360"/>
        <v>2.4636058230683089</v>
      </c>
      <c r="M895" s="4">
        <f t="shared" si="361"/>
        <v>2.3255813953488373</v>
      </c>
      <c r="N895" s="4">
        <f t="shared" si="362"/>
        <v>0.36496350364963503</v>
      </c>
    </row>
    <row r="896" spans="1:14" ht="15" customHeight="1" x14ac:dyDescent="0.15">
      <c r="B896" s="34" t="s">
        <v>91</v>
      </c>
      <c r="E896" s="18">
        <v>139</v>
      </c>
      <c r="F896" s="18">
        <v>119</v>
      </c>
      <c r="G896" s="18">
        <v>16</v>
      </c>
      <c r="H896" s="18">
        <v>2</v>
      </c>
      <c r="I896" s="71">
        <v>2</v>
      </c>
      <c r="J896" s="118">
        <f t="shared" si="363"/>
        <v>6.0991663010092143</v>
      </c>
      <c r="K896" s="24">
        <f t="shared" si="364"/>
        <v>14.968553459119496</v>
      </c>
      <c r="L896" s="4">
        <f t="shared" si="360"/>
        <v>1.7917133258678613</v>
      </c>
      <c r="M896" s="4">
        <f t="shared" si="361"/>
        <v>4.6511627906976747</v>
      </c>
      <c r="N896" s="4">
        <f t="shared" si="362"/>
        <v>0.36496350364963503</v>
      </c>
    </row>
    <row r="897" spans="1:14" ht="15" customHeight="1" x14ac:dyDescent="0.15">
      <c r="B897" s="34" t="s">
        <v>92</v>
      </c>
      <c r="E897" s="18">
        <v>195</v>
      </c>
      <c r="F897" s="18">
        <v>154</v>
      </c>
      <c r="G897" s="18">
        <v>41</v>
      </c>
      <c r="H897" s="18">
        <v>0</v>
      </c>
      <c r="I897" s="71">
        <v>0</v>
      </c>
      <c r="J897" s="118">
        <f t="shared" si="363"/>
        <v>8.5563843791136467</v>
      </c>
      <c r="K897" s="24">
        <f t="shared" si="364"/>
        <v>19.371069182389938</v>
      </c>
      <c r="L897" s="4">
        <f t="shared" si="360"/>
        <v>4.591265397536394</v>
      </c>
      <c r="M897" s="4">
        <f t="shared" si="361"/>
        <v>0</v>
      </c>
      <c r="N897" s="4">
        <f t="shared" si="362"/>
        <v>0</v>
      </c>
    </row>
    <row r="898" spans="1:14" ht="15" customHeight="1" x14ac:dyDescent="0.15">
      <c r="B898" s="34" t="s">
        <v>337</v>
      </c>
      <c r="E898" s="18">
        <v>14</v>
      </c>
      <c r="F898" s="18">
        <v>4</v>
      </c>
      <c r="G898" s="18">
        <v>7</v>
      </c>
      <c r="H898" s="18">
        <v>0</v>
      </c>
      <c r="I898" s="71">
        <v>3</v>
      </c>
      <c r="J898" s="118">
        <f t="shared" si="363"/>
        <v>0.61430451952610798</v>
      </c>
      <c r="K898" s="24">
        <f t="shared" si="364"/>
        <v>0.50314465408805031</v>
      </c>
      <c r="L898" s="4">
        <f t="shared" si="360"/>
        <v>0.78387458006718924</v>
      </c>
      <c r="M898" s="4">
        <f t="shared" si="361"/>
        <v>0</v>
      </c>
      <c r="N898" s="4">
        <f t="shared" si="362"/>
        <v>0.54744525547445255</v>
      </c>
    </row>
    <row r="899" spans="1:14" ht="15" customHeight="1" x14ac:dyDescent="0.15">
      <c r="B899" s="34" t="s">
        <v>188</v>
      </c>
      <c r="E899" s="18">
        <v>38</v>
      </c>
      <c r="F899" s="18">
        <v>9</v>
      </c>
      <c r="G899" s="18">
        <v>26</v>
      </c>
      <c r="H899" s="18">
        <v>0</v>
      </c>
      <c r="I899" s="71">
        <v>3</v>
      </c>
      <c r="J899" s="118">
        <f t="shared" si="363"/>
        <v>1.6673979815708644</v>
      </c>
      <c r="K899" s="24">
        <f t="shared" si="364"/>
        <v>1.1320754716981132</v>
      </c>
      <c r="L899" s="4">
        <f t="shared" si="360"/>
        <v>2.9115341545352744</v>
      </c>
      <c r="M899" s="4">
        <f t="shared" si="361"/>
        <v>0</v>
      </c>
      <c r="N899" s="4">
        <f t="shared" si="362"/>
        <v>0.54744525547445255</v>
      </c>
    </row>
    <row r="900" spans="1:14" ht="15" customHeight="1" x14ac:dyDescent="0.15">
      <c r="B900" s="34" t="s">
        <v>174</v>
      </c>
      <c r="C900" s="36"/>
      <c r="D900" s="36"/>
      <c r="E900" s="19">
        <v>1542</v>
      </c>
      <c r="F900" s="19">
        <v>235</v>
      </c>
      <c r="G900" s="19">
        <v>747</v>
      </c>
      <c r="H900" s="19">
        <v>35</v>
      </c>
      <c r="I900" s="76">
        <v>525</v>
      </c>
      <c r="J900" s="129">
        <f t="shared" si="363"/>
        <v>67.661254936375599</v>
      </c>
      <c r="K900" s="26">
        <f t="shared" si="364"/>
        <v>29.559748427672954</v>
      </c>
      <c r="L900" s="5">
        <f t="shared" si="360"/>
        <v>83.650615901455765</v>
      </c>
      <c r="M900" s="5">
        <f t="shared" si="361"/>
        <v>81.395348837209298</v>
      </c>
      <c r="N900" s="5">
        <f t="shared" si="362"/>
        <v>95.802919708029194</v>
      </c>
    </row>
    <row r="901" spans="1:14" ht="15" customHeight="1" x14ac:dyDescent="0.15">
      <c r="B901" s="39" t="s">
        <v>1</v>
      </c>
      <c r="C901" s="28"/>
      <c r="D901" s="29"/>
      <c r="E901" s="40">
        <f t="shared" ref="E901:N901" si="365">SUM(E894:E900)</f>
        <v>2279</v>
      </c>
      <c r="F901" s="40">
        <f t="shared" si="365"/>
        <v>795</v>
      </c>
      <c r="G901" s="40">
        <f t="shared" si="365"/>
        <v>893</v>
      </c>
      <c r="H901" s="40">
        <f t="shared" si="365"/>
        <v>43</v>
      </c>
      <c r="I901" s="72">
        <f t="shared" si="365"/>
        <v>548</v>
      </c>
      <c r="J901" s="119">
        <f t="shared" si="365"/>
        <v>100</v>
      </c>
      <c r="K901" s="25">
        <f t="shared" si="365"/>
        <v>100</v>
      </c>
      <c r="L901" s="6">
        <f t="shared" si="365"/>
        <v>100</v>
      </c>
      <c r="M901" s="6">
        <f t="shared" si="365"/>
        <v>100</v>
      </c>
      <c r="N901" s="6">
        <f t="shared" si="365"/>
        <v>100</v>
      </c>
    </row>
    <row r="902" spans="1:14" ht="15" customHeight="1" x14ac:dyDescent="0.15">
      <c r="B902" s="39" t="s">
        <v>93</v>
      </c>
      <c r="C902" s="28"/>
      <c r="D902" s="29"/>
      <c r="E902" s="41">
        <v>20.811217096336534</v>
      </c>
      <c r="F902" s="41">
        <v>17.739535714285765</v>
      </c>
      <c r="G902" s="41">
        <v>33.151438356164391</v>
      </c>
      <c r="H902" s="41">
        <v>6.25</v>
      </c>
      <c r="I902" s="41">
        <v>22.331173913043475</v>
      </c>
    </row>
    <row r="903" spans="1:14" ht="15" customHeight="1" x14ac:dyDescent="0.15">
      <c r="B903" s="39" t="s">
        <v>481</v>
      </c>
      <c r="C903" s="28"/>
      <c r="D903" s="29"/>
      <c r="E903" s="41">
        <v>19.312221112696186</v>
      </c>
      <c r="F903" s="41">
        <v>16.324473684210581</v>
      </c>
      <c r="G903" s="41">
        <v>32.42935714285715</v>
      </c>
      <c r="H903" s="41">
        <v>6.25</v>
      </c>
      <c r="I903" s="41">
        <v>22.331173913043475</v>
      </c>
    </row>
    <row r="904" spans="1:14" ht="15" customHeight="1" x14ac:dyDescent="0.15">
      <c r="B904" s="66"/>
      <c r="C904" s="46"/>
      <c r="D904" s="46"/>
      <c r="E904" s="96"/>
      <c r="F904" s="96"/>
      <c r="G904" s="96"/>
      <c r="H904" s="97"/>
      <c r="I904" s="96"/>
      <c r="J904" s="96"/>
      <c r="K904" s="47"/>
      <c r="M904" s="96"/>
    </row>
    <row r="905" spans="1:14" ht="13.5" customHeight="1" x14ac:dyDescent="0.15">
      <c r="A905" s="77" t="s">
        <v>511</v>
      </c>
      <c r="B905" s="22"/>
      <c r="H905" s="1"/>
      <c r="I905" s="7"/>
      <c r="J905" s="7"/>
      <c r="M905" s="7"/>
    </row>
    <row r="906" spans="1:14" ht="15" customHeight="1" x14ac:dyDescent="0.15">
      <c r="A906" s="1" t="s">
        <v>513</v>
      </c>
      <c r="B906" s="22"/>
      <c r="H906" s="1"/>
      <c r="I906" s="7"/>
      <c r="J906" s="7"/>
      <c r="M906" s="7"/>
    </row>
    <row r="907" spans="1:14" ht="13.5" customHeight="1" x14ac:dyDescent="0.15">
      <c r="B907" s="68"/>
      <c r="C907" s="33"/>
      <c r="D907" s="33"/>
      <c r="E907" s="83"/>
      <c r="F907" s="91"/>
      <c r="G907" s="88" t="s">
        <v>258</v>
      </c>
      <c r="H907" s="91"/>
      <c r="I907" s="91"/>
      <c r="J907" s="115"/>
      <c r="K907" s="91"/>
      <c r="L907" s="88" t="s">
        <v>259</v>
      </c>
      <c r="M907" s="91"/>
      <c r="N907" s="89"/>
    </row>
    <row r="908" spans="1:14" ht="22.5" customHeight="1" x14ac:dyDescent="0.15">
      <c r="B908" s="34"/>
      <c r="D908" s="79"/>
      <c r="E908" s="102" t="s">
        <v>4</v>
      </c>
      <c r="F908" s="102" t="s">
        <v>254</v>
      </c>
      <c r="G908" s="102" t="s">
        <v>255</v>
      </c>
      <c r="H908" s="102" t="s">
        <v>256</v>
      </c>
      <c r="I908" s="109" t="s">
        <v>257</v>
      </c>
      <c r="J908" s="112" t="s">
        <v>4</v>
      </c>
      <c r="K908" s="102" t="s">
        <v>254</v>
      </c>
      <c r="L908" s="102" t="s">
        <v>255</v>
      </c>
      <c r="M908" s="102" t="s">
        <v>256</v>
      </c>
      <c r="N908" s="102" t="s">
        <v>257</v>
      </c>
    </row>
    <row r="909" spans="1:14" ht="12" customHeight="1" x14ac:dyDescent="0.15">
      <c r="B909" s="35"/>
      <c r="C909" s="36"/>
      <c r="D909" s="80"/>
      <c r="E909" s="37"/>
      <c r="F909" s="37"/>
      <c r="G909" s="37"/>
      <c r="H909" s="37"/>
      <c r="I909" s="70"/>
      <c r="J909" s="116">
        <f>E$48-E$853</f>
        <v>2279</v>
      </c>
      <c r="K909" s="2">
        <f>F$48-F$853</f>
        <v>795</v>
      </c>
      <c r="L909" s="2">
        <f>G$48-G$853</f>
        <v>893</v>
      </c>
      <c r="M909" s="2">
        <f>H$48-H$853</f>
        <v>43</v>
      </c>
      <c r="N909" s="2">
        <f>I$48-I$853</f>
        <v>548</v>
      </c>
    </row>
    <row r="910" spans="1:14" ht="15" customHeight="1" x14ac:dyDescent="0.15">
      <c r="B910" s="34" t="s">
        <v>823</v>
      </c>
      <c r="E910" s="18">
        <v>35</v>
      </c>
      <c r="F910" s="18">
        <v>12</v>
      </c>
      <c r="G910" s="18">
        <v>22</v>
      </c>
      <c r="H910" s="18">
        <v>0</v>
      </c>
      <c r="I910" s="71">
        <v>1</v>
      </c>
      <c r="J910" s="118">
        <f>E910/J$893*100</f>
        <v>1.5357612988152698</v>
      </c>
      <c r="K910" s="24">
        <f>F910/K$893*100</f>
        <v>1.5094339622641511</v>
      </c>
      <c r="L910" s="4">
        <f t="shared" ref="L910:L917" si="366">G910/L$893*100</f>
        <v>2.4636058230683089</v>
      </c>
      <c r="M910" s="4">
        <f t="shared" ref="M910:M917" si="367">H910/M$893*100</f>
        <v>0</v>
      </c>
      <c r="N910" s="4">
        <f t="shared" ref="N910:N917" si="368">I910/N$893*100</f>
        <v>0.18248175182481752</v>
      </c>
    </row>
    <row r="911" spans="1:14" ht="15" customHeight="1" x14ac:dyDescent="0.15">
      <c r="B911" s="34" t="s">
        <v>824</v>
      </c>
      <c r="E911" s="18">
        <v>37</v>
      </c>
      <c r="F911" s="18">
        <v>17</v>
      </c>
      <c r="G911" s="18">
        <v>17</v>
      </c>
      <c r="H911" s="18">
        <v>0</v>
      </c>
      <c r="I911" s="71">
        <v>3</v>
      </c>
      <c r="J911" s="118">
        <f t="shared" ref="J911:J917" si="369">E911/J$893*100</f>
        <v>1.6235190873189995</v>
      </c>
      <c r="K911" s="24">
        <f t="shared" ref="K911:K917" si="370">F911/K$893*100</f>
        <v>2.1383647798742138</v>
      </c>
      <c r="L911" s="4">
        <f t="shared" si="366"/>
        <v>1.9036954087346025</v>
      </c>
      <c r="M911" s="4">
        <f t="shared" si="367"/>
        <v>0</v>
      </c>
      <c r="N911" s="4">
        <f t="shared" si="368"/>
        <v>0.54744525547445255</v>
      </c>
    </row>
    <row r="912" spans="1:14" ht="15" customHeight="1" x14ac:dyDescent="0.15">
      <c r="B912" s="34" t="s">
        <v>825</v>
      </c>
      <c r="E912" s="18">
        <v>49</v>
      </c>
      <c r="F912" s="18">
        <v>29</v>
      </c>
      <c r="G912" s="18">
        <v>16</v>
      </c>
      <c r="H912" s="18">
        <v>1</v>
      </c>
      <c r="I912" s="71">
        <v>3</v>
      </c>
      <c r="J912" s="118">
        <f t="shared" si="369"/>
        <v>2.1500658183413779</v>
      </c>
      <c r="K912" s="24">
        <f t="shared" si="370"/>
        <v>3.6477987421383649</v>
      </c>
      <c r="L912" s="4">
        <f t="shared" si="366"/>
        <v>1.7917133258678613</v>
      </c>
      <c r="M912" s="4">
        <f t="shared" si="367"/>
        <v>2.3255813953488373</v>
      </c>
      <c r="N912" s="4">
        <f t="shared" si="368"/>
        <v>0.54744525547445255</v>
      </c>
    </row>
    <row r="913" spans="2:14" ht="15" customHeight="1" x14ac:dyDescent="0.15">
      <c r="B913" s="34" t="s">
        <v>826</v>
      </c>
      <c r="E913" s="18">
        <v>457</v>
      </c>
      <c r="F913" s="18">
        <v>388</v>
      </c>
      <c r="G913" s="18">
        <v>56</v>
      </c>
      <c r="H913" s="18">
        <v>6</v>
      </c>
      <c r="I913" s="71">
        <v>7</v>
      </c>
      <c r="J913" s="118">
        <f t="shared" si="369"/>
        <v>20.052654673102239</v>
      </c>
      <c r="K913" s="24">
        <f t="shared" si="370"/>
        <v>48.80503144654088</v>
      </c>
      <c r="L913" s="4">
        <f t="shared" si="366"/>
        <v>6.2709966405375139</v>
      </c>
      <c r="M913" s="4">
        <f t="shared" si="367"/>
        <v>13.953488372093023</v>
      </c>
      <c r="N913" s="4">
        <f t="shared" si="368"/>
        <v>1.2773722627737227</v>
      </c>
    </row>
    <row r="914" spans="2:14" ht="15" customHeight="1" x14ac:dyDescent="0.15">
      <c r="B914" s="34" t="s">
        <v>827</v>
      </c>
      <c r="E914" s="18">
        <v>50</v>
      </c>
      <c r="F914" s="18">
        <v>46</v>
      </c>
      <c r="G914" s="18">
        <v>2</v>
      </c>
      <c r="H914" s="18">
        <v>0</v>
      </c>
      <c r="I914" s="71">
        <v>2</v>
      </c>
      <c r="J914" s="118">
        <f t="shared" si="369"/>
        <v>2.1939447125932423</v>
      </c>
      <c r="K914" s="24">
        <f t="shared" si="370"/>
        <v>5.7861635220125791</v>
      </c>
      <c r="L914" s="4">
        <f t="shared" si="366"/>
        <v>0.22396416573348266</v>
      </c>
      <c r="M914" s="4">
        <f t="shared" si="367"/>
        <v>0</v>
      </c>
      <c r="N914" s="4">
        <f t="shared" si="368"/>
        <v>0.36496350364963503</v>
      </c>
    </row>
    <row r="915" spans="2:14" ht="15" customHeight="1" x14ac:dyDescent="0.15">
      <c r="B915" s="34" t="s">
        <v>828</v>
      </c>
      <c r="E915" s="18">
        <v>64</v>
      </c>
      <c r="F915" s="18">
        <v>53</v>
      </c>
      <c r="G915" s="18">
        <v>10</v>
      </c>
      <c r="H915" s="18">
        <v>1</v>
      </c>
      <c r="I915" s="71">
        <v>0</v>
      </c>
      <c r="J915" s="118">
        <f t="shared" si="369"/>
        <v>2.8082492321193508</v>
      </c>
      <c r="K915" s="24">
        <f t="shared" si="370"/>
        <v>6.666666666666667</v>
      </c>
      <c r="L915" s="4">
        <f t="shared" si="366"/>
        <v>1.1198208286674132</v>
      </c>
      <c r="M915" s="4">
        <f t="shared" si="367"/>
        <v>2.3255813953488373</v>
      </c>
      <c r="N915" s="4">
        <f t="shared" si="368"/>
        <v>0</v>
      </c>
    </row>
    <row r="916" spans="2:14" ht="15" customHeight="1" x14ac:dyDescent="0.15">
      <c r="B916" s="34" t="s">
        <v>829</v>
      </c>
      <c r="E916" s="18">
        <v>67</v>
      </c>
      <c r="F916" s="18">
        <v>41</v>
      </c>
      <c r="G916" s="18">
        <v>21</v>
      </c>
      <c r="H916" s="18">
        <v>1</v>
      </c>
      <c r="I916" s="71">
        <v>4</v>
      </c>
      <c r="J916" s="118">
        <f t="shared" si="369"/>
        <v>2.9398859148749454</v>
      </c>
      <c r="K916" s="24">
        <f t="shared" si="370"/>
        <v>5.1572327044025164</v>
      </c>
      <c r="L916" s="4">
        <f t="shared" si="366"/>
        <v>2.3516237402015676</v>
      </c>
      <c r="M916" s="4">
        <f t="shared" si="367"/>
        <v>2.3255813953488373</v>
      </c>
      <c r="N916" s="4">
        <f t="shared" si="368"/>
        <v>0.72992700729927007</v>
      </c>
    </row>
    <row r="917" spans="2:14" ht="15" customHeight="1" x14ac:dyDescent="0.15">
      <c r="B917" s="34" t="s">
        <v>174</v>
      </c>
      <c r="C917" s="36"/>
      <c r="D917" s="36"/>
      <c r="E917" s="19">
        <v>1520</v>
      </c>
      <c r="F917" s="19">
        <v>209</v>
      </c>
      <c r="G917" s="19">
        <v>749</v>
      </c>
      <c r="H917" s="19">
        <v>34</v>
      </c>
      <c r="I917" s="76">
        <v>528</v>
      </c>
      <c r="J917" s="129">
        <f t="shared" si="369"/>
        <v>66.695919262834579</v>
      </c>
      <c r="K917" s="26">
        <f t="shared" si="370"/>
        <v>26.289308176100629</v>
      </c>
      <c r="L917" s="5">
        <f t="shared" si="366"/>
        <v>83.874580067189257</v>
      </c>
      <c r="M917" s="5">
        <f t="shared" si="367"/>
        <v>79.069767441860463</v>
      </c>
      <c r="N917" s="5">
        <f t="shared" si="368"/>
        <v>96.350364963503651</v>
      </c>
    </row>
    <row r="918" spans="2:14" ht="15" customHeight="1" x14ac:dyDescent="0.15">
      <c r="B918" s="39" t="s">
        <v>1</v>
      </c>
      <c r="C918" s="28"/>
      <c r="D918" s="29"/>
      <c r="E918" s="40">
        <f t="shared" ref="E918:N918" si="371">SUM(E910:E917)</f>
        <v>2279</v>
      </c>
      <c r="F918" s="40">
        <f t="shared" si="371"/>
        <v>795</v>
      </c>
      <c r="G918" s="40">
        <f t="shared" si="371"/>
        <v>893</v>
      </c>
      <c r="H918" s="40">
        <f t="shared" si="371"/>
        <v>43</v>
      </c>
      <c r="I918" s="72">
        <f t="shared" si="371"/>
        <v>548</v>
      </c>
      <c r="J918" s="119">
        <f t="shared" si="371"/>
        <v>100</v>
      </c>
      <c r="K918" s="25">
        <f t="shared" si="371"/>
        <v>100</v>
      </c>
      <c r="L918" s="6">
        <f t="shared" si="371"/>
        <v>100</v>
      </c>
      <c r="M918" s="6">
        <f t="shared" si="371"/>
        <v>100</v>
      </c>
      <c r="N918" s="6">
        <f t="shared" si="371"/>
        <v>100</v>
      </c>
    </row>
    <row r="919" spans="2:14" ht="15" customHeight="1" x14ac:dyDescent="0.15">
      <c r="B919" s="39" t="s">
        <v>830</v>
      </c>
      <c r="C919" s="28"/>
      <c r="D919" s="29"/>
      <c r="E919" s="41">
        <v>64.814229249011859</v>
      </c>
      <c r="F919" s="41">
        <v>66.581911262798641</v>
      </c>
      <c r="G919" s="41">
        <v>57.173611111111114</v>
      </c>
      <c r="H919" s="41">
        <v>66.666666666666671</v>
      </c>
      <c r="I919" s="41">
        <v>67.2</v>
      </c>
    </row>
    <row r="920" spans="2:14" ht="15" customHeight="1" x14ac:dyDescent="0.15">
      <c r="B920" s="39" t="s">
        <v>831</v>
      </c>
      <c r="C920" s="28"/>
      <c r="D920" s="29"/>
      <c r="E920" s="41">
        <v>63.558782849239279</v>
      </c>
      <c r="F920" s="41">
        <v>65.338709677419359</v>
      </c>
      <c r="G920" s="41">
        <v>55.746376811594203</v>
      </c>
      <c r="H920" s="41">
        <v>66.666666666666671</v>
      </c>
      <c r="I920" s="41">
        <v>67.2</v>
      </c>
    </row>
    <row r="921" spans="2:14" ht="15" customHeight="1" x14ac:dyDescent="0.15">
      <c r="B921" s="66"/>
      <c r="C921" s="46"/>
      <c r="D921" s="46"/>
      <c r="E921" s="96"/>
      <c r="F921" s="96"/>
      <c r="G921" s="96"/>
      <c r="H921" s="97"/>
      <c r="I921" s="96"/>
      <c r="J921" s="96"/>
      <c r="K921" s="47"/>
      <c r="M921" s="96"/>
    </row>
  </sheetData>
  <phoneticPr fontId="1"/>
  <pageMargins left="0.27559055118110237" right="0.27559055118110237" top="0.59055118110236227" bottom="0.27559055118110237" header="0.23622047244094491" footer="0.23622047244094491"/>
  <pageSetup paperSize="9" scale="70" orientation="portrait" r:id="rId1"/>
  <headerFooter alignWithMargins="0">
    <oddHeader>&amp;C【平成29年度　厚生労働省　老人保健事業推進費等補助金事業】
高齢者向け住まいに関するアンケート調査&amp;R&amp;A</oddHeader>
    <oddFooter>&amp;R&amp;P/&amp;N</oddFooter>
  </headerFooter>
  <rowBreaks count="13" manualBreakCount="13">
    <brk id="73" max="14" man="1"/>
    <brk id="132" max="14" man="1"/>
    <brk id="193" max="14" man="1"/>
    <brk id="246" max="14" man="1"/>
    <brk id="299" max="16383" man="1"/>
    <brk id="354" max="14" man="1"/>
    <brk id="408" max="14" man="1"/>
    <brk id="462" max="14" man="1"/>
    <brk id="516" max="14" man="1"/>
    <brk id="570" max="14" man="1"/>
    <brk id="647" max="14" man="1"/>
    <brk id="726" max="14" man="1"/>
    <brk id="80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95"/>
  <sheetViews>
    <sheetView showGridLines="0" view="pageBreakPreview" zoomScaleNormal="100" zoomScaleSheetLayoutView="100" workbookViewId="0">
      <selection activeCell="B1" sqref="B1"/>
    </sheetView>
  </sheetViews>
  <sheetFormatPr defaultColWidth="9.125" defaultRowHeight="15" customHeight="1" x14ac:dyDescent="0.15"/>
  <cols>
    <col min="1" max="1" width="0.875" style="1" customWidth="1"/>
    <col min="2" max="2" width="6.625" style="1" customWidth="1"/>
    <col min="3" max="5" width="8.5" style="7" customWidth="1"/>
    <col min="6" max="7" width="8.625" style="7" customWidth="1"/>
    <col min="8" max="19" width="8.625" style="1" customWidth="1"/>
    <col min="20" max="20" width="8.5" style="1" customWidth="1"/>
    <col min="21" max="25" width="9.5" style="1" customWidth="1"/>
    <col min="26" max="26" width="5.625" style="1" customWidth="1"/>
    <col min="27" max="16384" width="9.125" style="1"/>
  </cols>
  <sheetData>
    <row r="1" spans="1:23" ht="15" customHeight="1" x14ac:dyDescent="0.15">
      <c r="A1" s="58" t="s">
        <v>391</v>
      </c>
    </row>
    <row r="2" spans="1:23" ht="15" customHeight="1" x14ac:dyDescent="0.15">
      <c r="A2" s="1" t="s">
        <v>471</v>
      </c>
      <c r="C2" s="1"/>
      <c r="E2" s="1"/>
      <c r="F2" s="1"/>
      <c r="G2" s="1"/>
    </row>
    <row r="3" spans="1:23" ht="15" customHeight="1" x14ac:dyDescent="0.15">
      <c r="B3" s="59"/>
      <c r="C3" s="60"/>
      <c r="D3" s="60"/>
      <c r="E3" s="61"/>
      <c r="F3" s="264" t="s">
        <v>4</v>
      </c>
      <c r="G3" s="265"/>
      <c r="H3" s="265"/>
      <c r="I3" s="265"/>
      <c r="J3" s="278" t="s">
        <v>254</v>
      </c>
      <c r="K3" s="265"/>
      <c r="L3" s="265"/>
      <c r="M3" s="279"/>
      <c r="N3" s="263" t="s">
        <v>255</v>
      </c>
      <c r="O3" s="265"/>
      <c r="P3" s="265"/>
      <c r="Q3" s="263"/>
    </row>
    <row r="4" spans="1:23" s="45" customFormat="1" ht="15" customHeight="1" x14ac:dyDescent="0.15">
      <c r="B4" s="74"/>
      <c r="C4" s="46"/>
      <c r="D4" s="46"/>
      <c r="E4" s="46"/>
      <c r="F4" s="268" t="s">
        <v>4</v>
      </c>
      <c r="G4" s="269" t="s">
        <v>447</v>
      </c>
      <c r="H4" s="269" t="s">
        <v>467</v>
      </c>
      <c r="I4" s="269" t="s">
        <v>468</v>
      </c>
      <c r="J4" s="280" t="s">
        <v>4</v>
      </c>
      <c r="K4" s="269" t="s">
        <v>447</v>
      </c>
      <c r="L4" s="269" t="s">
        <v>467</v>
      </c>
      <c r="M4" s="270" t="s">
        <v>468</v>
      </c>
      <c r="N4" s="277" t="s">
        <v>4</v>
      </c>
      <c r="O4" s="269" t="s">
        <v>447</v>
      </c>
      <c r="P4" s="269" t="s">
        <v>467</v>
      </c>
      <c r="Q4" s="275" t="s">
        <v>468</v>
      </c>
      <c r="U4" s="1"/>
    </row>
    <row r="5" spans="1:23" ht="15" customHeight="1" x14ac:dyDescent="0.15">
      <c r="B5" s="250" t="s">
        <v>2</v>
      </c>
      <c r="C5" s="251" t="s">
        <v>94</v>
      </c>
      <c r="D5" s="63"/>
      <c r="E5" s="63"/>
      <c r="F5" s="17">
        <v>1047</v>
      </c>
      <c r="G5" s="17">
        <v>375</v>
      </c>
      <c r="H5" s="17">
        <v>8</v>
      </c>
      <c r="I5" s="110">
        <f>F5-G5-H5</f>
        <v>664</v>
      </c>
      <c r="J5" s="113">
        <v>10</v>
      </c>
      <c r="K5" s="17">
        <v>5</v>
      </c>
      <c r="L5" s="17">
        <v>0</v>
      </c>
      <c r="M5" s="107">
        <f>J5-K5-L5</f>
        <v>5</v>
      </c>
      <c r="N5" s="267">
        <v>850</v>
      </c>
      <c r="O5" s="17">
        <v>307</v>
      </c>
      <c r="P5" s="17">
        <v>6</v>
      </c>
      <c r="Q5" s="17">
        <f>N5-O5-P5</f>
        <v>537</v>
      </c>
      <c r="T5" s="45"/>
      <c r="V5" s="45"/>
      <c r="W5" s="45"/>
    </row>
    <row r="6" spans="1:23" ht="15" customHeight="1" x14ac:dyDescent="0.15">
      <c r="B6" s="212"/>
      <c r="C6" s="252" t="s">
        <v>95</v>
      </c>
      <c r="D6" s="57"/>
      <c r="E6" s="57"/>
      <c r="F6" s="18">
        <v>2557</v>
      </c>
      <c r="G6" s="18">
        <v>1064</v>
      </c>
      <c r="H6" s="18">
        <v>7</v>
      </c>
      <c r="I6" s="71">
        <f t="shared" ref="I6:I14" si="0">F6-G6-H6</f>
        <v>1486</v>
      </c>
      <c r="J6" s="114">
        <v>107</v>
      </c>
      <c r="K6" s="18">
        <v>45</v>
      </c>
      <c r="L6" s="18">
        <v>0</v>
      </c>
      <c r="M6" s="108">
        <f t="shared" ref="M6:M14" si="1">J6-K6-L6</f>
        <v>62</v>
      </c>
      <c r="N6" s="131">
        <v>1648</v>
      </c>
      <c r="O6" s="18">
        <v>687</v>
      </c>
      <c r="P6" s="18">
        <v>5</v>
      </c>
      <c r="Q6" s="18">
        <f t="shared" ref="Q6:Q14" si="2">N6-O6-P6</f>
        <v>956</v>
      </c>
      <c r="T6" s="45"/>
      <c r="V6" s="45"/>
      <c r="W6" s="45"/>
    </row>
    <row r="7" spans="1:23" ht="15" customHeight="1" x14ac:dyDescent="0.15">
      <c r="B7" s="212"/>
      <c r="C7" s="252" t="s">
        <v>96</v>
      </c>
      <c r="D7" s="57"/>
      <c r="E7" s="57"/>
      <c r="F7" s="18">
        <v>2756</v>
      </c>
      <c r="G7" s="18">
        <v>1191</v>
      </c>
      <c r="H7" s="18">
        <v>5</v>
      </c>
      <c r="I7" s="71">
        <f t="shared" si="0"/>
        <v>1560</v>
      </c>
      <c r="J7" s="114">
        <v>280</v>
      </c>
      <c r="K7" s="18">
        <v>131</v>
      </c>
      <c r="L7" s="18">
        <v>1</v>
      </c>
      <c r="M7" s="108">
        <f t="shared" si="1"/>
        <v>148</v>
      </c>
      <c r="N7" s="131">
        <v>1391</v>
      </c>
      <c r="O7" s="18">
        <v>578</v>
      </c>
      <c r="P7" s="18">
        <v>2</v>
      </c>
      <c r="Q7" s="18">
        <f t="shared" si="2"/>
        <v>811</v>
      </c>
      <c r="T7" s="45"/>
      <c r="V7" s="45"/>
      <c r="W7" s="45"/>
    </row>
    <row r="8" spans="1:23" ht="15" customHeight="1" x14ac:dyDescent="0.15">
      <c r="B8" s="212"/>
      <c r="C8" s="252" t="s">
        <v>97</v>
      </c>
      <c r="D8" s="57"/>
      <c r="E8" s="57"/>
      <c r="F8" s="18">
        <v>2042</v>
      </c>
      <c r="G8" s="18">
        <v>851</v>
      </c>
      <c r="H8" s="18">
        <v>1</v>
      </c>
      <c r="I8" s="71">
        <f t="shared" si="0"/>
        <v>1190</v>
      </c>
      <c r="J8" s="114">
        <v>374</v>
      </c>
      <c r="K8" s="18">
        <v>179</v>
      </c>
      <c r="L8" s="18">
        <v>0</v>
      </c>
      <c r="M8" s="108">
        <f t="shared" si="1"/>
        <v>195</v>
      </c>
      <c r="N8" s="131">
        <v>819</v>
      </c>
      <c r="O8" s="18">
        <v>323</v>
      </c>
      <c r="P8" s="18">
        <v>0</v>
      </c>
      <c r="Q8" s="18">
        <f t="shared" si="2"/>
        <v>496</v>
      </c>
      <c r="T8" s="45"/>
      <c r="V8" s="45"/>
      <c r="W8" s="45"/>
    </row>
    <row r="9" spans="1:23" ht="15" customHeight="1" x14ac:dyDescent="0.15">
      <c r="B9" s="212"/>
      <c r="C9" s="252" t="s">
        <v>98</v>
      </c>
      <c r="D9" s="57"/>
      <c r="E9" s="57"/>
      <c r="F9" s="18">
        <v>1384</v>
      </c>
      <c r="G9" s="18">
        <v>682</v>
      </c>
      <c r="H9" s="18">
        <v>1</v>
      </c>
      <c r="I9" s="71">
        <f t="shared" si="0"/>
        <v>701</v>
      </c>
      <c r="J9" s="114">
        <v>452</v>
      </c>
      <c r="K9" s="18">
        <v>266</v>
      </c>
      <c r="L9" s="18">
        <v>1</v>
      </c>
      <c r="M9" s="108">
        <f t="shared" si="1"/>
        <v>185</v>
      </c>
      <c r="N9" s="131">
        <v>486</v>
      </c>
      <c r="O9" s="18">
        <v>230</v>
      </c>
      <c r="P9" s="18">
        <v>0</v>
      </c>
      <c r="Q9" s="18">
        <f t="shared" si="2"/>
        <v>256</v>
      </c>
      <c r="T9" s="45"/>
      <c r="V9" s="45"/>
      <c r="W9" s="45"/>
    </row>
    <row r="10" spans="1:23" ht="15" customHeight="1" x14ac:dyDescent="0.15">
      <c r="B10" s="212"/>
      <c r="C10" s="252" t="s">
        <v>99</v>
      </c>
      <c r="D10" s="57"/>
      <c r="E10" s="57"/>
      <c r="F10" s="18">
        <v>1207</v>
      </c>
      <c r="G10" s="18">
        <v>655</v>
      </c>
      <c r="H10" s="18">
        <v>1</v>
      </c>
      <c r="I10" s="71">
        <f t="shared" si="0"/>
        <v>551</v>
      </c>
      <c r="J10" s="114">
        <v>535</v>
      </c>
      <c r="K10" s="18">
        <v>319</v>
      </c>
      <c r="L10" s="18">
        <v>0</v>
      </c>
      <c r="M10" s="108">
        <f t="shared" si="1"/>
        <v>216</v>
      </c>
      <c r="N10" s="131">
        <v>323</v>
      </c>
      <c r="O10" s="18">
        <v>146</v>
      </c>
      <c r="P10" s="18">
        <v>0</v>
      </c>
      <c r="Q10" s="18">
        <f t="shared" si="2"/>
        <v>177</v>
      </c>
      <c r="T10" s="45"/>
      <c r="V10" s="45"/>
      <c r="W10" s="45"/>
    </row>
    <row r="11" spans="1:23" ht="15" customHeight="1" x14ac:dyDescent="0.15">
      <c r="B11" s="212"/>
      <c r="C11" s="252" t="s">
        <v>164</v>
      </c>
      <c r="D11" s="57"/>
      <c r="E11" s="57"/>
      <c r="F11" s="18">
        <v>1130</v>
      </c>
      <c r="G11" s="18">
        <v>602</v>
      </c>
      <c r="H11" s="18">
        <v>0</v>
      </c>
      <c r="I11" s="71">
        <f t="shared" si="0"/>
        <v>528</v>
      </c>
      <c r="J11" s="114">
        <v>593</v>
      </c>
      <c r="K11" s="18">
        <v>331</v>
      </c>
      <c r="L11" s="18">
        <v>0</v>
      </c>
      <c r="M11" s="108">
        <f t="shared" si="1"/>
        <v>262</v>
      </c>
      <c r="N11" s="131">
        <v>268</v>
      </c>
      <c r="O11" s="18">
        <v>115</v>
      </c>
      <c r="P11" s="18">
        <v>0</v>
      </c>
      <c r="Q11" s="18">
        <f t="shared" si="2"/>
        <v>153</v>
      </c>
      <c r="T11" s="45"/>
      <c r="V11" s="45"/>
      <c r="W11" s="45"/>
    </row>
    <row r="12" spans="1:23" ht="15" customHeight="1" x14ac:dyDescent="0.15">
      <c r="B12" s="212"/>
      <c r="C12" s="252" t="s">
        <v>100</v>
      </c>
      <c r="D12" s="57"/>
      <c r="E12" s="57"/>
      <c r="F12" s="18">
        <v>397</v>
      </c>
      <c r="G12" s="18">
        <v>193</v>
      </c>
      <c r="H12" s="18">
        <v>0</v>
      </c>
      <c r="I12" s="71">
        <f t="shared" si="0"/>
        <v>204</v>
      </c>
      <c r="J12" s="114">
        <v>206</v>
      </c>
      <c r="K12" s="18">
        <v>95</v>
      </c>
      <c r="L12" s="18">
        <v>0</v>
      </c>
      <c r="M12" s="108">
        <f t="shared" si="1"/>
        <v>111</v>
      </c>
      <c r="N12" s="131">
        <v>99</v>
      </c>
      <c r="O12" s="18">
        <v>47</v>
      </c>
      <c r="P12" s="18">
        <v>0</v>
      </c>
      <c r="Q12" s="18">
        <f t="shared" si="2"/>
        <v>52</v>
      </c>
      <c r="T12" s="45"/>
      <c r="V12" s="45"/>
      <c r="W12" s="45"/>
    </row>
    <row r="13" spans="1:23" ht="15" customHeight="1" x14ac:dyDescent="0.15">
      <c r="B13" s="212"/>
      <c r="C13" s="252" t="s">
        <v>101</v>
      </c>
      <c r="D13" s="57"/>
      <c r="E13" s="57"/>
      <c r="F13" s="18">
        <v>472</v>
      </c>
      <c r="G13" s="18">
        <v>223</v>
      </c>
      <c r="H13" s="18">
        <v>0</v>
      </c>
      <c r="I13" s="71">
        <f t="shared" si="0"/>
        <v>249</v>
      </c>
      <c r="J13" s="114">
        <v>285</v>
      </c>
      <c r="K13" s="18">
        <v>130</v>
      </c>
      <c r="L13" s="18">
        <v>0</v>
      </c>
      <c r="M13" s="108">
        <f t="shared" si="1"/>
        <v>155</v>
      </c>
      <c r="N13" s="131">
        <v>119</v>
      </c>
      <c r="O13" s="18">
        <v>40</v>
      </c>
      <c r="P13" s="18">
        <v>0</v>
      </c>
      <c r="Q13" s="18">
        <f t="shared" si="2"/>
        <v>79</v>
      </c>
      <c r="T13" s="45"/>
      <c r="V13" s="45"/>
      <c r="W13" s="45"/>
    </row>
    <row r="14" spans="1:23" ht="15" customHeight="1" x14ac:dyDescent="0.15">
      <c r="B14" s="65"/>
      <c r="C14" s="253" t="s">
        <v>174</v>
      </c>
      <c r="D14" s="54"/>
      <c r="E14" s="54"/>
      <c r="F14" s="19">
        <v>51</v>
      </c>
      <c r="G14" s="19">
        <v>51</v>
      </c>
      <c r="H14" s="19">
        <v>0</v>
      </c>
      <c r="I14" s="76">
        <f t="shared" si="0"/>
        <v>0</v>
      </c>
      <c r="J14" s="281">
        <v>0</v>
      </c>
      <c r="K14" s="19">
        <v>0</v>
      </c>
      <c r="L14" s="19">
        <v>0</v>
      </c>
      <c r="M14" s="282">
        <f t="shared" si="1"/>
        <v>0</v>
      </c>
      <c r="N14" s="271">
        <v>16</v>
      </c>
      <c r="O14" s="19">
        <v>16</v>
      </c>
      <c r="P14" s="19">
        <v>0</v>
      </c>
      <c r="Q14" s="19">
        <f t="shared" si="2"/>
        <v>0</v>
      </c>
      <c r="T14" s="45"/>
      <c r="V14" s="45"/>
      <c r="W14" s="45"/>
    </row>
    <row r="15" spans="1:23" ht="15" customHeight="1" x14ac:dyDescent="0.15">
      <c r="B15" s="250" t="s">
        <v>3</v>
      </c>
      <c r="C15" s="251" t="s">
        <v>94</v>
      </c>
      <c r="D15" s="63"/>
      <c r="E15" s="63"/>
      <c r="F15" s="3">
        <f>SUM(G15:I15)</f>
        <v>100</v>
      </c>
      <c r="G15" s="3">
        <f t="shared" ref="G15:G24" si="3">G5/F5*100</f>
        <v>35.816618911174785</v>
      </c>
      <c r="H15" s="3">
        <f t="shared" ref="H15:H24" si="4">H5/F5*100</f>
        <v>0.76408787010506207</v>
      </c>
      <c r="I15" s="273">
        <f t="shared" ref="I15:I24" si="5">I5/F5*100</f>
        <v>63.419293218720149</v>
      </c>
      <c r="J15" s="117">
        <f>SUM(K15:M15)</f>
        <v>100</v>
      </c>
      <c r="K15" s="3">
        <f t="shared" ref="K15:K23" si="6">K5/J5*100</f>
        <v>50</v>
      </c>
      <c r="L15" s="3">
        <f t="shared" ref="L15:L23" si="7">L5/J5*100</f>
        <v>0</v>
      </c>
      <c r="M15" s="272">
        <f t="shared" ref="M15:M23" si="8">M5/J5*100</f>
        <v>50</v>
      </c>
      <c r="N15" s="104">
        <f>SUM(O15:Q15)</f>
        <v>100</v>
      </c>
      <c r="O15" s="3">
        <f t="shared" ref="O15:O24" si="9">O5/N5*100</f>
        <v>36.117647058823529</v>
      </c>
      <c r="P15" s="3">
        <f t="shared" ref="P15:P24" si="10">P5/N5*100</f>
        <v>0.70588235294117652</v>
      </c>
      <c r="Q15" s="3">
        <f t="shared" ref="Q15:Q24" si="11">Q5/N5*100</f>
        <v>63.17647058823529</v>
      </c>
      <c r="T15" s="45"/>
      <c r="V15" s="45"/>
      <c r="W15" s="45"/>
    </row>
    <row r="16" spans="1:23" ht="15" customHeight="1" x14ac:dyDescent="0.15">
      <c r="B16" s="212"/>
      <c r="C16" s="252" t="s">
        <v>95</v>
      </c>
      <c r="D16" s="57"/>
      <c r="E16" s="57"/>
      <c r="F16" s="4">
        <f t="shared" ref="F16:F24" si="12">SUM(G16:I16)</f>
        <v>100</v>
      </c>
      <c r="G16" s="4">
        <f t="shared" si="3"/>
        <v>41.611263199061398</v>
      </c>
      <c r="H16" s="4">
        <f t="shared" si="4"/>
        <v>0.27375831052014077</v>
      </c>
      <c r="I16" s="211">
        <f t="shared" si="5"/>
        <v>58.114978490418459</v>
      </c>
      <c r="J16" s="118">
        <f t="shared" ref="J16:J24" si="13">SUM(K16:M16)</f>
        <v>100</v>
      </c>
      <c r="K16" s="4">
        <f t="shared" si="6"/>
        <v>42.056074766355138</v>
      </c>
      <c r="L16" s="4">
        <f t="shared" si="7"/>
        <v>0</v>
      </c>
      <c r="M16" s="151">
        <f t="shared" si="8"/>
        <v>57.943925233644855</v>
      </c>
      <c r="N16" s="24">
        <f t="shared" ref="N16:N24" si="14">SUM(O16:Q16)</f>
        <v>100</v>
      </c>
      <c r="O16" s="4">
        <f t="shared" si="9"/>
        <v>41.686893203883493</v>
      </c>
      <c r="P16" s="4">
        <f t="shared" si="10"/>
        <v>0.30339805825242716</v>
      </c>
      <c r="Q16" s="4">
        <f t="shared" si="11"/>
        <v>58.009708737864074</v>
      </c>
      <c r="T16" s="45"/>
      <c r="V16" s="45"/>
      <c r="W16" s="45"/>
    </row>
    <row r="17" spans="2:23" ht="15" customHeight="1" x14ac:dyDescent="0.15">
      <c r="B17" s="212"/>
      <c r="C17" s="252" t="s">
        <v>96</v>
      </c>
      <c r="D17" s="57"/>
      <c r="E17" s="57"/>
      <c r="F17" s="4">
        <f t="shared" si="12"/>
        <v>100</v>
      </c>
      <c r="G17" s="4">
        <f t="shared" si="3"/>
        <v>43.214804063860669</v>
      </c>
      <c r="H17" s="4">
        <f t="shared" si="4"/>
        <v>0.18142235123367198</v>
      </c>
      <c r="I17" s="211">
        <f t="shared" si="5"/>
        <v>56.60377358490566</v>
      </c>
      <c r="J17" s="118">
        <f t="shared" si="13"/>
        <v>100</v>
      </c>
      <c r="K17" s="4">
        <f t="shared" si="6"/>
        <v>46.785714285714285</v>
      </c>
      <c r="L17" s="4">
        <f t="shared" si="7"/>
        <v>0.35714285714285715</v>
      </c>
      <c r="M17" s="151">
        <f t="shared" si="8"/>
        <v>52.857142857142861</v>
      </c>
      <c r="N17" s="24">
        <f t="shared" si="14"/>
        <v>100</v>
      </c>
      <c r="O17" s="4">
        <f t="shared" si="9"/>
        <v>41.552839683680801</v>
      </c>
      <c r="P17" s="4">
        <f t="shared" si="10"/>
        <v>0.14378145219266716</v>
      </c>
      <c r="Q17" s="4">
        <f t="shared" si="11"/>
        <v>58.303378864126529</v>
      </c>
      <c r="T17" s="45"/>
      <c r="V17" s="45"/>
      <c r="W17" s="45"/>
    </row>
    <row r="18" spans="2:23" ht="15" customHeight="1" x14ac:dyDescent="0.15">
      <c r="B18" s="212"/>
      <c r="C18" s="252" t="s">
        <v>97</v>
      </c>
      <c r="D18" s="57"/>
      <c r="E18" s="57"/>
      <c r="F18" s="4">
        <f t="shared" ref="F18:F20" si="15">SUM(G18:I18)</f>
        <v>100</v>
      </c>
      <c r="G18" s="4">
        <f t="shared" si="3"/>
        <v>41.674828599412336</v>
      </c>
      <c r="H18" s="4">
        <f t="shared" si="4"/>
        <v>4.8971596474045052E-2</v>
      </c>
      <c r="I18" s="211">
        <f t="shared" si="5"/>
        <v>58.276199804113617</v>
      </c>
      <c r="J18" s="118">
        <f t="shared" ref="J18:J20" si="16">SUM(K18:M18)</f>
        <v>100</v>
      </c>
      <c r="K18" s="4">
        <f t="shared" si="6"/>
        <v>47.860962566844925</v>
      </c>
      <c r="L18" s="4">
        <f t="shared" si="7"/>
        <v>0</v>
      </c>
      <c r="M18" s="151">
        <f t="shared" si="8"/>
        <v>52.139037433155075</v>
      </c>
      <c r="N18" s="24">
        <f t="shared" ref="N18:N20" si="17">SUM(O18:Q18)</f>
        <v>100</v>
      </c>
      <c r="O18" s="4">
        <f t="shared" si="9"/>
        <v>39.43833943833944</v>
      </c>
      <c r="P18" s="4">
        <f t="shared" si="10"/>
        <v>0</v>
      </c>
      <c r="Q18" s="4">
        <f t="shared" si="11"/>
        <v>60.56166056166056</v>
      </c>
      <c r="T18" s="45"/>
      <c r="V18" s="45"/>
      <c r="W18" s="45"/>
    </row>
    <row r="19" spans="2:23" ht="15" customHeight="1" x14ac:dyDescent="0.15">
      <c r="B19" s="212"/>
      <c r="C19" s="252" t="s">
        <v>98</v>
      </c>
      <c r="D19" s="57"/>
      <c r="E19" s="57"/>
      <c r="F19" s="4">
        <f t="shared" si="15"/>
        <v>100</v>
      </c>
      <c r="G19" s="4">
        <f t="shared" si="3"/>
        <v>49.277456647398843</v>
      </c>
      <c r="H19" s="4">
        <f t="shared" si="4"/>
        <v>7.2254335260115599E-2</v>
      </c>
      <c r="I19" s="211">
        <f t="shared" si="5"/>
        <v>50.650289017341045</v>
      </c>
      <c r="J19" s="118">
        <f t="shared" si="16"/>
        <v>100</v>
      </c>
      <c r="K19" s="4">
        <f t="shared" si="6"/>
        <v>58.849557522123895</v>
      </c>
      <c r="L19" s="4">
        <f t="shared" si="7"/>
        <v>0.22123893805309736</v>
      </c>
      <c r="M19" s="151">
        <f t="shared" si="8"/>
        <v>40.929203539823014</v>
      </c>
      <c r="N19" s="24">
        <f t="shared" si="17"/>
        <v>100</v>
      </c>
      <c r="O19" s="4">
        <f t="shared" si="9"/>
        <v>47.325102880658434</v>
      </c>
      <c r="P19" s="4">
        <f t="shared" si="10"/>
        <v>0</v>
      </c>
      <c r="Q19" s="4">
        <f t="shared" si="11"/>
        <v>52.674897119341566</v>
      </c>
      <c r="T19" s="45"/>
      <c r="V19" s="45"/>
      <c r="W19" s="45"/>
    </row>
    <row r="20" spans="2:23" ht="15" customHeight="1" x14ac:dyDescent="0.15">
      <c r="B20" s="212"/>
      <c r="C20" s="252" t="s">
        <v>99</v>
      </c>
      <c r="D20" s="57"/>
      <c r="E20" s="57"/>
      <c r="F20" s="4">
        <f t="shared" si="15"/>
        <v>100</v>
      </c>
      <c r="G20" s="4">
        <f t="shared" si="3"/>
        <v>54.266777133388565</v>
      </c>
      <c r="H20" s="4">
        <f t="shared" si="4"/>
        <v>8.2850041425020712E-2</v>
      </c>
      <c r="I20" s="211">
        <f t="shared" si="5"/>
        <v>45.650372825186416</v>
      </c>
      <c r="J20" s="118">
        <f t="shared" si="16"/>
        <v>100</v>
      </c>
      <c r="K20" s="4">
        <f t="shared" si="6"/>
        <v>59.626168224299072</v>
      </c>
      <c r="L20" s="4">
        <f t="shared" si="7"/>
        <v>0</v>
      </c>
      <c r="M20" s="151">
        <f t="shared" si="8"/>
        <v>40.373831775700936</v>
      </c>
      <c r="N20" s="24">
        <f t="shared" si="17"/>
        <v>100</v>
      </c>
      <c r="O20" s="4">
        <f t="shared" si="9"/>
        <v>45.201238390092882</v>
      </c>
      <c r="P20" s="4">
        <f t="shared" si="10"/>
        <v>0</v>
      </c>
      <c r="Q20" s="4">
        <f t="shared" si="11"/>
        <v>54.798761609907118</v>
      </c>
      <c r="T20" s="45"/>
      <c r="V20" s="45"/>
      <c r="W20" s="45"/>
    </row>
    <row r="21" spans="2:23" ht="15" customHeight="1" x14ac:dyDescent="0.15">
      <c r="B21" s="212"/>
      <c r="C21" s="252" t="s">
        <v>164</v>
      </c>
      <c r="D21" s="57"/>
      <c r="E21" s="57"/>
      <c r="F21" s="4">
        <f t="shared" si="12"/>
        <v>100</v>
      </c>
      <c r="G21" s="4">
        <f t="shared" si="3"/>
        <v>53.274336283185839</v>
      </c>
      <c r="H21" s="4">
        <f t="shared" si="4"/>
        <v>0</v>
      </c>
      <c r="I21" s="211">
        <f t="shared" si="5"/>
        <v>46.725663716814161</v>
      </c>
      <c r="J21" s="118">
        <f t="shared" si="13"/>
        <v>100</v>
      </c>
      <c r="K21" s="4">
        <f t="shared" si="6"/>
        <v>55.817875210792579</v>
      </c>
      <c r="L21" s="4">
        <f t="shared" si="7"/>
        <v>0</v>
      </c>
      <c r="M21" s="151">
        <f t="shared" si="8"/>
        <v>44.182124789207421</v>
      </c>
      <c r="N21" s="24">
        <f t="shared" si="14"/>
        <v>100</v>
      </c>
      <c r="O21" s="4">
        <f t="shared" si="9"/>
        <v>42.910447761194028</v>
      </c>
      <c r="P21" s="4">
        <f t="shared" si="10"/>
        <v>0</v>
      </c>
      <c r="Q21" s="4">
        <f t="shared" si="11"/>
        <v>57.089552238805972</v>
      </c>
      <c r="T21" s="45"/>
      <c r="V21" s="45"/>
      <c r="W21" s="45"/>
    </row>
    <row r="22" spans="2:23" ht="15" customHeight="1" x14ac:dyDescent="0.15">
      <c r="B22" s="212"/>
      <c r="C22" s="252" t="s">
        <v>100</v>
      </c>
      <c r="D22" s="57"/>
      <c r="E22" s="57"/>
      <c r="F22" s="4">
        <f t="shared" si="12"/>
        <v>100</v>
      </c>
      <c r="G22" s="4">
        <f t="shared" si="3"/>
        <v>48.614609571788414</v>
      </c>
      <c r="H22" s="4">
        <f t="shared" si="4"/>
        <v>0</v>
      </c>
      <c r="I22" s="211">
        <f t="shared" si="5"/>
        <v>51.385390428211586</v>
      </c>
      <c r="J22" s="118">
        <f t="shared" si="13"/>
        <v>100</v>
      </c>
      <c r="K22" s="4">
        <f t="shared" si="6"/>
        <v>46.116504854368934</v>
      </c>
      <c r="L22" s="4">
        <f t="shared" si="7"/>
        <v>0</v>
      </c>
      <c r="M22" s="151">
        <f t="shared" si="8"/>
        <v>53.883495145631066</v>
      </c>
      <c r="N22" s="24">
        <f t="shared" si="14"/>
        <v>100</v>
      </c>
      <c r="O22" s="4">
        <f t="shared" si="9"/>
        <v>47.474747474747474</v>
      </c>
      <c r="P22" s="4">
        <f t="shared" si="10"/>
        <v>0</v>
      </c>
      <c r="Q22" s="4">
        <f t="shared" si="11"/>
        <v>52.525252525252533</v>
      </c>
      <c r="T22" s="45"/>
      <c r="V22" s="45"/>
      <c r="W22" s="45"/>
    </row>
    <row r="23" spans="2:23" ht="15" customHeight="1" x14ac:dyDescent="0.15">
      <c r="B23" s="212"/>
      <c r="C23" s="252" t="s">
        <v>101</v>
      </c>
      <c r="D23" s="57"/>
      <c r="E23" s="57"/>
      <c r="F23" s="4">
        <f t="shared" si="12"/>
        <v>100</v>
      </c>
      <c r="G23" s="4">
        <f t="shared" si="3"/>
        <v>47.245762711864408</v>
      </c>
      <c r="H23" s="4">
        <f t="shared" si="4"/>
        <v>0</v>
      </c>
      <c r="I23" s="211">
        <f t="shared" si="5"/>
        <v>52.754237288135599</v>
      </c>
      <c r="J23" s="118">
        <f t="shared" si="13"/>
        <v>100</v>
      </c>
      <c r="K23" s="4">
        <f t="shared" si="6"/>
        <v>45.614035087719294</v>
      </c>
      <c r="L23" s="4">
        <f t="shared" si="7"/>
        <v>0</v>
      </c>
      <c r="M23" s="151">
        <f t="shared" si="8"/>
        <v>54.385964912280706</v>
      </c>
      <c r="N23" s="24">
        <f t="shared" si="14"/>
        <v>100</v>
      </c>
      <c r="O23" s="4">
        <f t="shared" si="9"/>
        <v>33.613445378151262</v>
      </c>
      <c r="P23" s="4">
        <f t="shared" si="10"/>
        <v>0</v>
      </c>
      <c r="Q23" s="4">
        <f t="shared" si="11"/>
        <v>66.386554621848731</v>
      </c>
      <c r="T23" s="45"/>
      <c r="V23" s="45"/>
      <c r="W23" s="45"/>
    </row>
    <row r="24" spans="2:23" ht="15" customHeight="1" x14ac:dyDescent="0.15">
      <c r="B24" s="65"/>
      <c r="C24" s="253" t="s">
        <v>174</v>
      </c>
      <c r="D24" s="54"/>
      <c r="E24" s="54"/>
      <c r="F24" s="5">
        <f t="shared" si="12"/>
        <v>100</v>
      </c>
      <c r="G24" s="5">
        <f t="shared" si="3"/>
        <v>100</v>
      </c>
      <c r="H24" s="5">
        <f t="shared" si="4"/>
        <v>0</v>
      </c>
      <c r="I24" s="276">
        <f t="shared" si="5"/>
        <v>0</v>
      </c>
      <c r="J24" s="129">
        <f t="shared" si="13"/>
        <v>0</v>
      </c>
      <c r="K24" s="5">
        <v>0</v>
      </c>
      <c r="L24" s="5">
        <v>0</v>
      </c>
      <c r="M24" s="283">
        <v>0</v>
      </c>
      <c r="N24" s="26">
        <f t="shared" si="14"/>
        <v>100</v>
      </c>
      <c r="O24" s="5">
        <f t="shared" si="9"/>
        <v>100</v>
      </c>
      <c r="P24" s="5">
        <f t="shared" si="10"/>
        <v>0</v>
      </c>
      <c r="Q24" s="5">
        <f t="shared" si="11"/>
        <v>0</v>
      </c>
      <c r="T24" s="45"/>
      <c r="V24" s="45"/>
      <c r="W24" s="45"/>
    </row>
    <row r="25" spans="2:23" ht="12" customHeight="1" x14ac:dyDescent="0.15">
      <c r="B25" s="66"/>
      <c r="C25" s="46"/>
      <c r="D25" s="46"/>
      <c r="E25" s="46"/>
      <c r="F25" s="286"/>
      <c r="G25" s="286"/>
      <c r="H25" s="286"/>
      <c r="I25" s="286"/>
      <c r="J25" s="56"/>
      <c r="K25" s="56"/>
      <c r="L25" s="56"/>
      <c r="M25" s="56"/>
      <c r="N25" s="56"/>
      <c r="O25" s="56"/>
      <c r="T25" s="45"/>
      <c r="V25" s="45"/>
      <c r="W25" s="45"/>
    </row>
    <row r="26" spans="2:23" ht="15" customHeight="1" x14ac:dyDescent="0.15">
      <c r="B26" s="59"/>
      <c r="C26" s="60"/>
      <c r="D26" s="60"/>
      <c r="E26" s="61"/>
      <c r="F26" s="264" t="s">
        <v>256</v>
      </c>
      <c r="G26" s="265"/>
      <c r="H26" s="265"/>
      <c r="I26" s="265"/>
      <c r="J26" s="284" t="s">
        <v>257</v>
      </c>
      <c r="K26" s="265"/>
      <c r="L26" s="265"/>
      <c r="M26" s="263"/>
      <c r="O26" s="56"/>
      <c r="R26" s="56"/>
      <c r="T26" s="45"/>
      <c r="V26" s="45"/>
      <c r="W26" s="45"/>
    </row>
    <row r="27" spans="2:23" ht="15" customHeight="1" x14ac:dyDescent="0.15">
      <c r="B27" s="74"/>
      <c r="C27" s="46"/>
      <c r="D27" s="46"/>
      <c r="E27" s="46"/>
      <c r="F27" s="268" t="s">
        <v>4</v>
      </c>
      <c r="G27" s="269" t="s">
        <v>447</v>
      </c>
      <c r="H27" s="269" t="s">
        <v>467</v>
      </c>
      <c r="I27" s="269" t="s">
        <v>468</v>
      </c>
      <c r="J27" s="285" t="s">
        <v>4</v>
      </c>
      <c r="K27" s="94" t="s">
        <v>447</v>
      </c>
      <c r="L27" s="269" t="s">
        <v>467</v>
      </c>
      <c r="M27" s="268" t="s">
        <v>468</v>
      </c>
      <c r="N27" s="45"/>
      <c r="O27" s="56"/>
      <c r="R27" s="56"/>
      <c r="T27" s="45"/>
      <c r="V27" s="45"/>
      <c r="W27" s="45"/>
    </row>
    <row r="28" spans="2:23" ht="15" customHeight="1" x14ac:dyDescent="0.15">
      <c r="B28" s="250" t="s">
        <v>2</v>
      </c>
      <c r="C28" s="251" t="s">
        <v>94</v>
      </c>
      <c r="D28" s="63"/>
      <c r="E28" s="63"/>
      <c r="F28" s="17">
        <v>2</v>
      </c>
      <c r="G28" s="17">
        <v>1</v>
      </c>
      <c r="H28" s="17">
        <v>0</v>
      </c>
      <c r="I28" s="110">
        <f>F28-G28-H28</f>
        <v>1</v>
      </c>
      <c r="J28" s="113">
        <v>185</v>
      </c>
      <c r="K28" s="267">
        <v>61</v>
      </c>
      <c r="L28" s="17">
        <v>2</v>
      </c>
      <c r="M28" s="17">
        <f>J28-K28-L28</f>
        <v>122</v>
      </c>
      <c r="O28" s="56"/>
      <c r="R28" s="56"/>
      <c r="T28" s="45"/>
      <c r="V28" s="45"/>
      <c r="W28" s="45"/>
    </row>
    <row r="29" spans="2:23" ht="15" customHeight="1" x14ac:dyDescent="0.15">
      <c r="B29" s="212"/>
      <c r="C29" s="252" t="s">
        <v>95</v>
      </c>
      <c r="D29" s="57"/>
      <c r="E29" s="57"/>
      <c r="F29" s="18">
        <v>20</v>
      </c>
      <c r="G29" s="18">
        <v>12</v>
      </c>
      <c r="H29" s="18">
        <v>0</v>
      </c>
      <c r="I29" s="71">
        <f t="shared" ref="I29:I37" si="18">F29-G29-H29</f>
        <v>8</v>
      </c>
      <c r="J29" s="114">
        <v>782</v>
      </c>
      <c r="K29" s="131">
        <v>320</v>
      </c>
      <c r="L29" s="18">
        <v>2</v>
      </c>
      <c r="M29" s="18">
        <f t="shared" ref="M29:M37" si="19">J29-K29-L29</f>
        <v>460</v>
      </c>
      <c r="O29" s="56"/>
      <c r="R29" s="56"/>
      <c r="T29" s="45"/>
      <c r="V29" s="45"/>
      <c r="W29" s="45"/>
    </row>
    <row r="30" spans="2:23" ht="15" customHeight="1" x14ac:dyDescent="0.15">
      <c r="B30" s="212"/>
      <c r="C30" s="252" t="s">
        <v>96</v>
      </c>
      <c r="D30" s="57"/>
      <c r="E30" s="57"/>
      <c r="F30" s="18">
        <v>43</v>
      </c>
      <c r="G30" s="18">
        <v>20</v>
      </c>
      <c r="H30" s="18">
        <v>0</v>
      </c>
      <c r="I30" s="71">
        <f t="shared" si="18"/>
        <v>23</v>
      </c>
      <c r="J30" s="114">
        <v>1042</v>
      </c>
      <c r="K30" s="131">
        <v>462</v>
      </c>
      <c r="L30" s="18">
        <v>2</v>
      </c>
      <c r="M30" s="18">
        <f t="shared" si="19"/>
        <v>578</v>
      </c>
      <c r="O30" s="56"/>
      <c r="R30" s="56"/>
      <c r="T30" s="45"/>
      <c r="V30" s="45"/>
      <c r="W30" s="45"/>
    </row>
    <row r="31" spans="2:23" ht="15" customHeight="1" x14ac:dyDescent="0.15">
      <c r="B31" s="212"/>
      <c r="C31" s="252" t="s">
        <v>97</v>
      </c>
      <c r="D31" s="57"/>
      <c r="E31" s="57"/>
      <c r="F31" s="18">
        <v>51</v>
      </c>
      <c r="G31" s="18">
        <v>24</v>
      </c>
      <c r="H31" s="18">
        <v>0</v>
      </c>
      <c r="I31" s="71">
        <f t="shared" si="18"/>
        <v>27</v>
      </c>
      <c r="J31" s="114">
        <v>798</v>
      </c>
      <c r="K31" s="131">
        <v>325</v>
      </c>
      <c r="L31" s="18">
        <v>1</v>
      </c>
      <c r="M31" s="18">
        <f t="shared" si="19"/>
        <v>472</v>
      </c>
      <c r="O31" s="56"/>
      <c r="R31" s="56"/>
      <c r="T31" s="45"/>
      <c r="V31" s="45"/>
      <c r="W31" s="45"/>
    </row>
    <row r="32" spans="2:23" ht="15" customHeight="1" x14ac:dyDescent="0.15">
      <c r="B32" s="212"/>
      <c r="C32" s="252" t="s">
        <v>98</v>
      </c>
      <c r="D32" s="57"/>
      <c r="E32" s="57"/>
      <c r="F32" s="18">
        <v>46</v>
      </c>
      <c r="G32" s="18">
        <v>13</v>
      </c>
      <c r="H32" s="18">
        <v>0</v>
      </c>
      <c r="I32" s="71">
        <f t="shared" si="18"/>
        <v>33</v>
      </c>
      <c r="J32" s="114">
        <v>400</v>
      </c>
      <c r="K32" s="131">
        <v>173</v>
      </c>
      <c r="L32" s="18">
        <v>0</v>
      </c>
      <c r="M32" s="18">
        <f t="shared" si="19"/>
        <v>227</v>
      </c>
      <c r="O32" s="56"/>
      <c r="R32" s="56"/>
      <c r="T32" s="45"/>
      <c r="V32" s="45"/>
      <c r="W32" s="45"/>
    </row>
    <row r="33" spans="2:23" ht="15" customHeight="1" x14ac:dyDescent="0.15">
      <c r="B33" s="212"/>
      <c r="C33" s="252" t="s">
        <v>99</v>
      </c>
      <c r="D33" s="57"/>
      <c r="E33" s="57"/>
      <c r="F33" s="18">
        <v>51</v>
      </c>
      <c r="G33" s="18">
        <v>27</v>
      </c>
      <c r="H33" s="18">
        <v>0</v>
      </c>
      <c r="I33" s="71">
        <f t="shared" si="18"/>
        <v>24</v>
      </c>
      <c r="J33" s="114">
        <v>298</v>
      </c>
      <c r="K33" s="131">
        <v>163</v>
      </c>
      <c r="L33" s="18">
        <v>1</v>
      </c>
      <c r="M33" s="18">
        <f t="shared" si="19"/>
        <v>134</v>
      </c>
      <c r="O33" s="56"/>
      <c r="R33" s="56"/>
      <c r="T33" s="45"/>
      <c r="V33" s="45"/>
      <c r="W33" s="45"/>
    </row>
    <row r="34" spans="2:23" ht="15" customHeight="1" x14ac:dyDescent="0.15">
      <c r="B34" s="212"/>
      <c r="C34" s="252" t="s">
        <v>164</v>
      </c>
      <c r="D34" s="57"/>
      <c r="E34" s="57"/>
      <c r="F34" s="18">
        <v>49</v>
      </c>
      <c r="G34" s="18">
        <v>22</v>
      </c>
      <c r="H34" s="18">
        <v>0</v>
      </c>
      <c r="I34" s="71">
        <f t="shared" si="18"/>
        <v>27</v>
      </c>
      <c r="J34" s="114">
        <v>220</v>
      </c>
      <c r="K34" s="131">
        <v>134</v>
      </c>
      <c r="L34" s="18">
        <v>0</v>
      </c>
      <c r="M34" s="18">
        <f t="shared" si="19"/>
        <v>86</v>
      </c>
      <c r="O34" s="56"/>
      <c r="R34" s="56"/>
      <c r="T34" s="45"/>
      <c r="V34" s="45"/>
      <c r="W34" s="45"/>
    </row>
    <row r="35" spans="2:23" ht="15" customHeight="1" x14ac:dyDescent="0.15">
      <c r="B35" s="212"/>
      <c r="C35" s="252" t="s">
        <v>100</v>
      </c>
      <c r="D35" s="57"/>
      <c r="E35" s="57"/>
      <c r="F35" s="18">
        <v>17</v>
      </c>
      <c r="G35" s="18">
        <v>6</v>
      </c>
      <c r="H35" s="18">
        <v>0</v>
      </c>
      <c r="I35" s="71">
        <f t="shared" si="18"/>
        <v>11</v>
      </c>
      <c r="J35" s="114">
        <v>75</v>
      </c>
      <c r="K35" s="131">
        <v>45</v>
      </c>
      <c r="L35" s="18">
        <v>0</v>
      </c>
      <c r="M35" s="18">
        <f t="shared" si="19"/>
        <v>30</v>
      </c>
      <c r="O35" s="56"/>
      <c r="R35" s="56"/>
      <c r="T35" s="45"/>
      <c r="V35" s="45"/>
      <c r="W35" s="45"/>
    </row>
    <row r="36" spans="2:23" ht="15" customHeight="1" x14ac:dyDescent="0.15">
      <c r="B36" s="212"/>
      <c r="C36" s="252" t="s">
        <v>101</v>
      </c>
      <c r="D36" s="57"/>
      <c r="E36" s="57"/>
      <c r="F36" s="18">
        <v>10</v>
      </c>
      <c r="G36" s="18">
        <v>5</v>
      </c>
      <c r="H36" s="18">
        <v>0</v>
      </c>
      <c r="I36" s="71">
        <f t="shared" si="18"/>
        <v>5</v>
      </c>
      <c r="J36" s="114">
        <v>58</v>
      </c>
      <c r="K36" s="131">
        <v>48</v>
      </c>
      <c r="L36" s="18">
        <v>0</v>
      </c>
      <c r="M36" s="18">
        <f t="shared" si="19"/>
        <v>10</v>
      </c>
      <c r="O36" s="56"/>
      <c r="R36" s="56"/>
      <c r="T36" s="45"/>
      <c r="V36" s="45"/>
      <c r="W36" s="45"/>
    </row>
    <row r="37" spans="2:23" ht="15" customHeight="1" x14ac:dyDescent="0.15">
      <c r="B37" s="65"/>
      <c r="C37" s="253" t="s">
        <v>0</v>
      </c>
      <c r="D37" s="54"/>
      <c r="E37" s="54"/>
      <c r="F37" s="19">
        <v>0</v>
      </c>
      <c r="G37" s="19">
        <v>0</v>
      </c>
      <c r="H37" s="19">
        <v>0</v>
      </c>
      <c r="I37" s="76">
        <f t="shared" si="18"/>
        <v>0</v>
      </c>
      <c r="J37" s="281">
        <v>35</v>
      </c>
      <c r="K37" s="271">
        <v>35</v>
      </c>
      <c r="L37" s="19">
        <v>0</v>
      </c>
      <c r="M37" s="19">
        <f t="shared" si="19"/>
        <v>0</v>
      </c>
      <c r="O37" s="56"/>
      <c r="R37" s="56"/>
      <c r="T37" s="45"/>
      <c r="V37" s="45"/>
      <c r="W37" s="45"/>
    </row>
    <row r="38" spans="2:23" ht="15" customHeight="1" x14ac:dyDescent="0.15">
      <c r="B38" s="250" t="s">
        <v>3</v>
      </c>
      <c r="C38" s="251" t="s">
        <v>94</v>
      </c>
      <c r="D38" s="63"/>
      <c r="E38" s="63"/>
      <c r="F38" s="3">
        <f>SUM(G38:I38)</f>
        <v>50</v>
      </c>
      <c r="G38" s="3">
        <f>IF(F28=0,0,G28/F28*100)</f>
        <v>50</v>
      </c>
      <c r="H38" s="3">
        <f t="shared" ref="H38:I38" si="20">IF(G28=0,0,H28/G28*100)</f>
        <v>0</v>
      </c>
      <c r="I38" s="273">
        <f t="shared" si="20"/>
        <v>0</v>
      </c>
      <c r="J38" s="117">
        <f>SUM(K38:M38)</f>
        <v>100</v>
      </c>
      <c r="K38" s="104">
        <f t="shared" ref="K38:K47" si="21">K28/J28*100</f>
        <v>32.972972972972975</v>
      </c>
      <c r="L38" s="3">
        <f t="shared" ref="L38:L47" si="22">L28/J28*100</f>
        <v>1.0810810810810811</v>
      </c>
      <c r="M38" s="3">
        <f t="shared" ref="M38:M47" si="23">M28/J28*100</f>
        <v>65.945945945945951</v>
      </c>
      <c r="O38" s="56"/>
      <c r="R38" s="56"/>
      <c r="T38" s="45"/>
      <c r="V38" s="45"/>
      <c r="W38" s="45"/>
    </row>
    <row r="39" spans="2:23" ht="15" customHeight="1" x14ac:dyDescent="0.15">
      <c r="B39" s="212"/>
      <c r="C39" s="252" t="s">
        <v>95</v>
      </c>
      <c r="D39" s="57"/>
      <c r="E39" s="57"/>
      <c r="F39" s="4">
        <f t="shared" ref="F39:F47" si="24">SUM(G39:I39)</f>
        <v>100</v>
      </c>
      <c r="G39" s="4">
        <f t="shared" ref="G39:G46" si="25">G29/F29*100</f>
        <v>60</v>
      </c>
      <c r="H39" s="4">
        <f t="shared" ref="H39:H46" si="26">H29/F29*100</f>
        <v>0</v>
      </c>
      <c r="I39" s="211">
        <f t="shared" ref="I39:I46" si="27">I29/F29*100</f>
        <v>40</v>
      </c>
      <c r="J39" s="118">
        <f t="shared" ref="J39:J47" si="28">SUM(K39:M39)</f>
        <v>100</v>
      </c>
      <c r="K39" s="24">
        <f t="shared" si="21"/>
        <v>40.92071611253197</v>
      </c>
      <c r="L39" s="4">
        <f t="shared" si="22"/>
        <v>0.25575447570332482</v>
      </c>
      <c r="M39" s="4">
        <f t="shared" si="23"/>
        <v>58.82352941176471</v>
      </c>
      <c r="O39" s="56"/>
      <c r="R39" s="56"/>
      <c r="T39" s="45"/>
      <c r="V39" s="45"/>
      <c r="W39" s="45"/>
    </row>
    <row r="40" spans="2:23" ht="15" customHeight="1" x14ac:dyDescent="0.15">
      <c r="B40" s="212"/>
      <c r="C40" s="252" t="s">
        <v>96</v>
      </c>
      <c r="D40" s="57"/>
      <c r="E40" s="57"/>
      <c r="F40" s="4">
        <f t="shared" si="24"/>
        <v>100</v>
      </c>
      <c r="G40" s="4">
        <f t="shared" si="25"/>
        <v>46.511627906976742</v>
      </c>
      <c r="H40" s="4">
        <f t="shared" si="26"/>
        <v>0</v>
      </c>
      <c r="I40" s="211">
        <f t="shared" si="27"/>
        <v>53.488372093023251</v>
      </c>
      <c r="J40" s="118">
        <f t="shared" si="28"/>
        <v>100</v>
      </c>
      <c r="K40" s="24">
        <f t="shared" si="21"/>
        <v>44.337811900191937</v>
      </c>
      <c r="L40" s="4">
        <f t="shared" si="22"/>
        <v>0.19193857965451055</v>
      </c>
      <c r="M40" s="4">
        <f t="shared" si="23"/>
        <v>55.470249520153544</v>
      </c>
      <c r="O40" s="56"/>
      <c r="R40" s="56"/>
      <c r="T40" s="45"/>
      <c r="V40" s="45"/>
      <c r="W40" s="45"/>
    </row>
    <row r="41" spans="2:23" ht="15" customHeight="1" x14ac:dyDescent="0.15">
      <c r="B41" s="212"/>
      <c r="C41" s="252" t="s">
        <v>97</v>
      </c>
      <c r="D41" s="57"/>
      <c r="E41" s="57"/>
      <c r="F41" s="4">
        <f t="shared" ref="F41:F43" si="29">SUM(G41:I41)</f>
        <v>100</v>
      </c>
      <c r="G41" s="4">
        <f t="shared" si="25"/>
        <v>47.058823529411761</v>
      </c>
      <c r="H41" s="4">
        <f t="shared" si="26"/>
        <v>0</v>
      </c>
      <c r="I41" s="211">
        <f t="shared" si="27"/>
        <v>52.941176470588239</v>
      </c>
      <c r="J41" s="118">
        <f t="shared" ref="J41:J43" si="30">SUM(K41:M41)</f>
        <v>100</v>
      </c>
      <c r="K41" s="24">
        <f t="shared" si="21"/>
        <v>40.72681704260652</v>
      </c>
      <c r="L41" s="4">
        <f t="shared" si="22"/>
        <v>0.12531328320802004</v>
      </c>
      <c r="M41" s="4">
        <f t="shared" si="23"/>
        <v>59.147869674185458</v>
      </c>
      <c r="O41" s="56"/>
      <c r="R41" s="56"/>
      <c r="T41" s="45"/>
      <c r="V41" s="45"/>
      <c r="W41" s="45"/>
    </row>
    <row r="42" spans="2:23" ht="15" customHeight="1" x14ac:dyDescent="0.15">
      <c r="B42" s="212"/>
      <c r="C42" s="252" t="s">
        <v>98</v>
      </c>
      <c r="D42" s="57"/>
      <c r="E42" s="57"/>
      <c r="F42" s="4">
        <f t="shared" si="29"/>
        <v>100</v>
      </c>
      <c r="G42" s="4">
        <f t="shared" si="25"/>
        <v>28.260869565217391</v>
      </c>
      <c r="H42" s="4">
        <f t="shared" si="26"/>
        <v>0</v>
      </c>
      <c r="I42" s="211">
        <f t="shared" si="27"/>
        <v>71.739130434782609</v>
      </c>
      <c r="J42" s="118">
        <f t="shared" si="30"/>
        <v>100</v>
      </c>
      <c r="K42" s="24">
        <f t="shared" si="21"/>
        <v>43.25</v>
      </c>
      <c r="L42" s="4">
        <f t="shared" si="22"/>
        <v>0</v>
      </c>
      <c r="M42" s="4">
        <f t="shared" si="23"/>
        <v>56.75</v>
      </c>
      <c r="O42" s="56"/>
      <c r="R42" s="56"/>
      <c r="T42" s="45"/>
      <c r="V42" s="45"/>
      <c r="W42" s="45"/>
    </row>
    <row r="43" spans="2:23" ht="15" customHeight="1" x14ac:dyDescent="0.15">
      <c r="B43" s="212"/>
      <c r="C43" s="252" t="s">
        <v>99</v>
      </c>
      <c r="D43" s="57"/>
      <c r="E43" s="57"/>
      <c r="F43" s="4">
        <f t="shared" si="29"/>
        <v>100</v>
      </c>
      <c r="G43" s="4">
        <f t="shared" si="25"/>
        <v>52.941176470588239</v>
      </c>
      <c r="H43" s="4">
        <f t="shared" si="26"/>
        <v>0</v>
      </c>
      <c r="I43" s="211">
        <f t="shared" si="27"/>
        <v>47.058823529411761</v>
      </c>
      <c r="J43" s="118">
        <f t="shared" si="30"/>
        <v>100</v>
      </c>
      <c r="K43" s="24">
        <f t="shared" si="21"/>
        <v>54.697986577181211</v>
      </c>
      <c r="L43" s="4">
        <f t="shared" si="22"/>
        <v>0.33557046979865773</v>
      </c>
      <c r="M43" s="4">
        <f t="shared" si="23"/>
        <v>44.966442953020135</v>
      </c>
      <c r="O43" s="56"/>
      <c r="R43" s="56"/>
      <c r="T43" s="45"/>
      <c r="V43" s="45"/>
      <c r="W43" s="45"/>
    </row>
    <row r="44" spans="2:23" ht="15" customHeight="1" x14ac:dyDescent="0.15">
      <c r="B44" s="212"/>
      <c r="C44" s="252" t="s">
        <v>164</v>
      </c>
      <c r="D44" s="57"/>
      <c r="E44" s="57"/>
      <c r="F44" s="4">
        <f t="shared" si="24"/>
        <v>100</v>
      </c>
      <c r="G44" s="4">
        <f t="shared" si="25"/>
        <v>44.897959183673471</v>
      </c>
      <c r="H44" s="4">
        <f t="shared" si="26"/>
        <v>0</v>
      </c>
      <c r="I44" s="211">
        <f t="shared" si="27"/>
        <v>55.102040816326522</v>
      </c>
      <c r="J44" s="118">
        <f t="shared" si="28"/>
        <v>100</v>
      </c>
      <c r="K44" s="24">
        <f t="shared" si="21"/>
        <v>60.909090909090914</v>
      </c>
      <c r="L44" s="4">
        <f t="shared" si="22"/>
        <v>0</v>
      </c>
      <c r="M44" s="4">
        <f t="shared" si="23"/>
        <v>39.090909090909093</v>
      </c>
      <c r="O44" s="56"/>
      <c r="R44" s="56"/>
      <c r="T44" s="45"/>
      <c r="V44" s="45"/>
      <c r="W44" s="45"/>
    </row>
    <row r="45" spans="2:23" ht="15" customHeight="1" x14ac:dyDescent="0.15">
      <c r="B45" s="212"/>
      <c r="C45" s="252" t="s">
        <v>100</v>
      </c>
      <c r="D45" s="57"/>
      <c r="E45" s="57"/>
      <c r="F45" s="4">
        <f t="shared" si="24"/>
        <v>100</v>
      </c>
      <c r="G45" s="4">
        <f t="shared" si="25"/>
        <v>35.294117647058826</v>
      </c>
      <c r="H45" s="4">
        <f t="shared" si="26"/>
        <v>0</v>
      </c>
      <c r="I45" s="211">
        <f t="shared" si="27"/>
        <v>64.705882352941174</v>
      </c>
      <c r="J45" s="118">
        <f t="shared" si="28"/>
        <v>100</v>
      </c>
      <c r="K45" s="24">
        <f t="shared" si="21"/>
        <v>60</v>
      </c>
      <c r="L45" s="4">
        <f t="shared" si="22"/>
        <v>0</v>
      </c>
      <c r="M45" s="4">
        <f t="shared" si="23"/>
        <v>40</v>
      </c>
      <c r="O45" s="56"/>
      <c r="R45" s="56"/>
      <c r="T45" s="45"/>
      <c r="V45" s="45"/>
      <c r="W45" s="45"/>
    </row>
    <row r="46" spans="2:23" ht="15" customHeight="1" x14ac:dyDescent="0.15">
      <c r="B46" s="212"/>
      <c r="C46" s="252" t="s">
        <v>101</v>
      </c>
      <c r="D46" s="57"/>
      <c r="E46" s="57"/>
      <c r="F46" s="4">
        <f t="shared" si="24"/>
        <v>100</v>
      </c>
      <c r="G46" s="4">
        <f t="shared" si="25"/>
        <v>50</v>
      </c>
      <c r="H46" s="4">
        <f t="shared" si="26"/>
        <v>0</v>
      </c>
      <c r="I46" s="211">
        <f t="shared" si="27"/>
        <v>50</v>
      </c>
      <c r="J46" s="118">
        <f t="shared" si="28"/>
        <v>100</v>
      </c>
      <c r="K46" s="24">
        <f t="shared" si="21"/>
        <v>82.758620689655174</v>
      </c>
      <c r="L46" s="4">
        <f t="shared" si="22"/>
        <v>0</v>
      </c>
      <c r="M46" s="4">
        <f t="shared" si="23"/>
        <v>17.241379310344829</v>
      </c>
      <c r="O46" s="56"/>
      <c r="R46" s="56"/>
      <c r="T46" s="45"/>
      <c r="V46" s="45"/>
      <c r="W46" s="45"/>
    </row>
    <row r="47" spans="2:23" ht="15" customHeight="1" x14ac:dyDescent="0.15">
      <c r="B47" s="65"/>
      <c r="C47" s="253" t="s">
        <v>0</v>
      </c>
      <c r="D47" s="54"/>
      <c r="E47" s="54"/>
      <c r="F47" s="5">
        <f t="shared" si="24"/>
        <v>0</v>
      </c>
      <c r="G47" s="5">
        <f>IF(F37=0,0,G37/F37*100)</f>
        <v>0</v>
      </c>
      <c r="H47" s="5">
        <f t="shared" ref="H47:I47" si="31">IF(G37=0,0,H37/G37*100)</f>
        <v>0</v>
      </c>
      <c r="I47" s="276">
        <f t="shared" si="31"/>
        <v>0</v>
      </c>
      <c r="J47" s="129">
        <f t="shared" si="28"/>
        <v>100</v>
      </c>
      <c r="K47" s="26">
        <f t="shared" si="21"/>
        <v>100</v>
      </c>
      <c r="L47" s="5">
        <f t="shared" si="22"/>
        <v>0</v>
      </c>
      <c r="M47" s="5">
        <f t="shared" si="23"/>
        <v>0</v>
      </c>
      <c r="O47" s="56"/>
      <c r="R47" s="56"/>
      <c r="T47" s="45"/>
      <c r="V47" s="45"/>
      <c r="W47" s="45"/>
    </row>
    <row r="48" spans="2:23" ht="15" customHeight="1" x14ac:dyDescent="0.15">
      <c r="B48" s="66"/>
      <c r="C48" s="46"/>
      <c r="D48" s="56"/>
      <c r="E48" s="1"/>
      <c r="F48" s="1"/>
      <c r="G48" s="1"/>
      <c r="M48" s="56"/>
      <c r="P48" s="56"/>
      <c r="T48" s="45"/>
      <c r="V48" s="45"/>
      <c r="W48" s="45"/>
    </row>
    <row r="49" spans="1:23" ht="15" customHeight="1" x14ac:dyDescent="0.15">
      <c r="A49" s="1" t="s">
        <v>378</v>
      </c>
      <c r="F49" s="56"/>
      <c r="T49" s="45"/>
      <c r="V49" s="45"/>
      <c r="W49" s="45"/>
    </row>
    <row r="50" spans="1:23" ht="13.5" customHeight="1" x14ac:dyDescent="0.15">
      <c r="B50" s="68"/>
      <c r="C50" s="33"/>
      <c r="D50" s="33"/>
      <c r="E50" s="33"/>
      <c r="F50" s="83"/>
      <c r="G50" s="91"/>
      <c r="H50" s="88" t="s">
        <v>258</v>
      </c>
      <c r="I50" s="91"/>
      <c r="J50" s="91"/>
      <c r="K50" s="115"/>
      <c r="L50" s="91"/>
      <c r="M50" s="88" t="s">
        <v>259</v>
      </c>
      <c r="N50" s="91"/>
      <c r="O50" s="89"/>
      <c r="T50" s="45"/>
      <c r="V50" s="45"/>
      <c r="W50" s="45"/>
    </row>
    <row r="51" spans="1:23" ht="20" x14ac:dyDescent="0.15">
      <c r="B51" s="81"/>
      <c r="F51" s="102" t="s">
        <v>4</v>
      </c>
      <c r="G51" s="102" t="s">
        <v>254</v>
      </c>
      <c r="H51" s="102" t="s">
        <v>255</v>
      </c>
      <c r="I51" s="102" t="s">
        <v>256</v>
      </c>
      <c r="J51" s="109" t="s">
        <v>257</v>
      </c>
      <c r="K51" s="112" t="s">
        <v>4</v>
      </c>
      <c r="L51" s="102" t="s">
        <v>254</v>
      </c>
      <c r="M51" s="102" t="s">
        <v>255</v>
      </c>
      <c r="N51" s="102" t="s">
        <v>256</v>
      </c>
      <c r="O51" s="102" t="s">
        <v>257</v>
      </c>
      <c r="T51" s="45"/>
      <c r="V51" s="45"/>
      <c r="W51" s="45"/>
    </row>
    <row r="52" spans="1:23" ht="12" customHeight="1" x14ac:dyDescent="0.15">
      <c r="B52" s="35"/>
      <c r="C52" s="93"/>
      <c r="D52" s="93"/>
      <c r="E52" s="36"/>
      <c r="F52" s="37"/>
      <c r="G52" s="37"/>
      <c r="H52" s="37"/>
      <c r="I52" s="37"/>
      <c r="J52" s="70"/>
      <c r="K52" s="116">
        <f>F$63</f>
        <v>5887</v>
      </c>
      <c r="L52" s="2">
        <f t="shared" ref="L52:O52" si="32">G$63</f>
        <v>1501</v>
      </c>
      <c r="M52" s="2">
        <f t="shared" si="32"/>
        <v>2489</v>
      </c>
      <c r="N52" s="2">
        <f t="shared" si="32"/>
        <v>130</v>
      </c>
      <c r="O52" s="2">
        <f t="shared" si="32"/>
        <v>1766</v>
      </c>
      <c r="P52" s="95"/>
      <c r="Q52" s="95"/>
      <c r="R52" s="95"/>
      <c r="S52" s="95"/>
      <c r="T52" s="45"/>
      <c r="V52" s="45"/>
      <c r="W52" s="45"/>
    </row>
    <row r="53" spans="1:23" ht="15" customHeight="1" x14ac:dyDescent="0.15">
      <c r="B53" s="34" t="s">
        <v>94</v>
      </c>
      <c r="C53" s="287"/>
      <c r="D53" s="287"/>
      <c r="F53" s="18">
        <v>375</v>
      </c>
      <c r="G53" s="18">
        <v>5</v>
      </c>
      <c r="H53" s="18">
        <v>307</v>
      </c>
      <c r="I53" s="18">
        <v>1</v>
      </c>
      <c r="J53" s="71">
        <v>61</v>
      </c>
      <c r="K53" s="118">
        <f>F53/K$52*100</f>
        <v>6.3699677254968572</v>
      </c>
      <c r="L53" s="4">
        <f t="shared" ref="L53:L62" si="33">G53/L$52*100</f>
        <v>0.33311125916055961</v>
      </c>
      <c r="M53" s="4">
        <f t="shared" ref="M53:M62" si="34">H53/M$52*100</f>
        <v>12.334270791482522</v>
      </c>
      <c r="N53" s="4">
        <f t="shared" ref="N53:N62" si="35">I53/N$52*100</f>
        <v>0.76923076923076927</v>
      </c>
      <c r="O53" s="4">
        <f t="shared" ref="O53:O62" si="36">J53/O$52*100</f>
        <v>3.4541336353340881</v>
      </c>
      <c r="P53" s="84"/>
      <c r="Q53" s="84"/>
      <c r="R53" s="84"/>
      <c r="S53" s="84"/>
      <c r="T53" s="45"/>
      <c r="V53" s="45"/>
      <c r="W53" s="45"/>
    </row>
    <row r="54" spans="1:23" ht="15" customHeight="1" x14ac:dyDescent="0.15">
      <c r="B54" s="34" t="s">
        <v>95</v>
      </c>
      <c r="C54" s="287"/>
      <c r="D54" s="287"/>
      <c r="F54" s="18">
        <v>1064</v>
      </c>
      <c r="G54" s="18">
        <v>45</v>
      </c>
      <c r="H54" s="18">
        <v>687</v>
      </c>
      <c r="I54" s="18">
        <v>12</v>
      </c>
      <c r="J54" s="71">
        <v>320</v>
      </c>
      <c r="K54" s="118">
        <f t="shared" ref="K54:K62" si="37">F54/K$52*100</f>
        <v>18.07372175980975</v>
      </c>
      <c r="L54" s="4">
        <f t="shared" si="33"/>
        <v>2.9980013324450367</v>
      </c>
      <c r="M54" s="4">
        <f t="shared" si="34"/>
        <v>27.601446364001607</v>
      </c>
      <c r="N54" s="4">
        <f t="shared" si="35"/>
        <v>9.2307692307692317</v>
      </c>
      <c r="O54" s="4">
        <f t="shared" si="36"/>
        <v>18.120045300113251</v>
      </c>
      <c r="P54" s="84"/>
      <c r="Q54" s="84"/>
      <c r="R54" s="84"/>
      <c r="S54" s="84"/>
      <c r="T54" s="45"/>
      <c r="V54" s="45"/>
      <c r="W54" s="45"/>
    </row>
    <row r="55" spans="1:23" ht="15" customHeight="1" x14ac:dyDescent="0.15">
      <c r="B55" s="34" t="s">
        <v>96</v>
      </c>
      <c r="C55" s="287"/>
      <c r="D55" s="287"/>
      <c r="F55" s="18">
        <v>1191</v>
      </c>
      <c r="G55" s="18">
        <v>131</v>
      </c>
      <c r="H55" s="18">
        <v>578</v>
      </c>
      <c r="I55" s="18">
        <v>20</v>
      </c>
      <c r="J55" s="71">
        <v>462</v>
      </c>
      <c r="K55" s="118">
        <f t="shared" si="37"/>
        <v>20.231017496178019</v>
      </c>
      <c r="L55" s="4">
        <f t="shared" si="33"/>
        <v>8.7275149900066626</v>
      </c>
      <c r="M55" s="4">
        <f t="shared" si="34"/>
        <v>23.222177581357975</v>
      </c>
      <c r="N55" s="4">
        <f t="shared" si="35"/>
        <v>15.384615384615385</v>
      </c>
      <c r="O55" s="4">
        <f t="shared" si="36"/>
        <v>26.160815402038505</v>
      </c>
      <c r="P55" s="84"/>
      <c r="Q55" s="84"/>
      <c r="R55" s="84"/>
      <c r="S55" s="84"/>
      <c r="T55" s="45"/>
      <c r="V55" s="45"/>
      <c r="W55" s="45"/>
    </row>
    <row r="56" spans="1:23" ht="15" customHeight="1" x14ac:dyDescent="0.15">
      <c r="B56" s="34" t="s">
        <v>97</v>
      </c>
      <c r="C56" s="287"/>
      <c r="D56" s="287"/>
      <c r="F56" s="18">
        <v>851</v>
      </c>
      <c r="G56" s="18">
        <v>179</v>
      </c>
      <c r="H56" s="18">
        <v>323</v>
      </c>
      <c r="I56" s="18">
        <v>24</v>
      </c>
      <c r="J56" s="71">
        <v>325</v>
      </c>
      <c r="K56" s="118">
        <f t="shared" si="37"/>
        <v>14.455580091727535</v>
      </c>
      <c r="L56" s="4">
        <f t="shared" si="33"/>
        <v>11.925383077948034</v>
      </c>
      <c r="M56" s="4">
        <f t="shared" si="34"/>
        <v>12.977099236641221</v>
      </c>
      <c r="N56" s="4">
        <f t="shared" si="35"/>
        <v>18.461538461538463</v>
      </c>
      <c r="O56" s="4">
        <f t="shared" si="36"/>
        <v>18.403171007927519</v>
      </c>
      <c r="P56" s="84"/>
      <c r="Q56" s="84"/>
      <c r="R56" s="84"/>
      <c r="S56" s="84"/>
      <c r="T56" s="45"/>
      <c r="V56" s="45"/>
      <c r="W56" s="45"/>
    </row>
    <row r="57" spans="1:23" ht="15" customHeight="1" x14ac:dyDescent="0.15">
      <c r="B57" s="34" t="s">
        <v>98</v>
      </c>
      <c r="C57" s="287"/>
      <c r="D57" s="287"/>
      <c r="F57" s="18">
        <v>682</v>
      </c>
      <c r="G57" s="18">
        <v>266</v>
      </c>
      <c r="H57" s="18">
        <v>230</v>
      </c>
      <c r="I57" s="18">
        <v>13</v>
      </c>
      <c r="J57" s="71">
        <v>173</v>
      </c>
      <c r="K57" s="118">
        <f t="shared" si="37"/>
        <v>11.584847970103617</v>
      </c>
      <c r="L57" s="4">
        <f t="shared" si="33"/>
        <v>17.721518987341771</v>
      </c>
      <c r="M57" s="4">
        <f t="shared" si="34"/>
        <v>9.240658899156287</v>
      </c>
      <c r="N57" s="4">
        <f t="shared" si="35"/>
        <v>10</v>
      </c>
      <c r="O57" s="4">
        <f t="shared" si="36"/>
        <v>9.7961494903737254</v>
      </c>
      <c r="P57" s="84"/>
      <c r="Q57" s="84"/>
      <c r="R57" s="84"/>
      <c r="S57" s="84"/>
      <c r="T57" s="45"/>
      <c r="V57" s="45"/>
      <c r="W57" s="45"/>
    </row>
    <row r="58" spans="1:23" ht="15" customHeight="1" x14ac:dyDescent="0.15">
      <c r="B58" s="34" t="s">
        <v>99</v>
      </c>
      <c r="C58" s="287"/>
      <c r="D58" s="287"/>
      <c r="F58" s="18">
        <v>655</v>
      </c>
      <c r="G58" s="18">
        <v>319</v>
      </c>
      <c r="H58" s="18">
        <v>146</v>
      </c>
      <c r="I58" s="18">
        <v>27</v>
      </c>
      <c r="J58" s="71">
        <v>163</v>
      </c>
      <c r="K58" s="118">
        <f t="shared" si="37"/>
        <v>11.126210293867844</v>
      </c>
      <c r="L58" s="4">
        <f t="shared" si="33"/>
        <v>21.252498334443704</v>
      </c>
      <c r="M58" s="4">
        <f t="shared" si="34"/>
        <v>5.8658095620731219</v>
      </c>
      <c r="N58" s="4">
        <f t="shared" si="35"/>
        <v>20.76923076923077</v>
      </c>
      <c r="O58" s="4">
        <f t="shared" si="36"/>
        <v>9.2298980747451864</v>
      </c>
      <c r="P58" s="84"/>
      <c r="Q58" s="84"/>
      <c r="R58" s="84"/>
      <c r="S58" s="84"/>
      <c r="T58" s="45"/>
      <c r="V58" s="45"/>
      <c r="W58" s="45"/>
    </row>
    <row r="59" spans="1:23" ht="15" customHeight="1" x14ac:dyDescent="0.15">
      <c r="B59" s="34" t="s">
        <v>164</v>
      </c>
      <c r="C59" s="287"/>
      <c r="D59" s="287"/>
      <c r="F59" s="18">
        <v>602</v>
      </c>
      <c r="G59" s="18">
        <v>331</v>
      </c>
      <c r="H59" s="18">
        <v>115</v>
      </c>
      <c r="I59" s="18">
        <v>22</v>
      </c>
      <c r="J59" s="71">
        <v>134</v>
      </c>
      <c r="K59" s="118">
        <f t="shared" si="37"/>
        <v>10.225921521997622</v>
      </c>
      <c r="L59" s="4">
        <f t="shared" si="33"/>
        <v>22.051965356429047</v>
      </c>
      <c r="M59" s="4">
        <f t="shared" si="34"/>
        <v>4.6203294495781435</v>
      </c>
      <c r="N59" s="4">
        <f t="shared" si="35"/>
        <v>16.923076923076923</v>
      </c>
      <c r="O59" s="4">
        <f t="shared" si="36"/>
        <v>7.5877689694224228</v>
      </c>
      <c r="P59" s="84"/>
      <c r="Q59" s="84"/>
      <c r="R59" s="84"/>
      <c r="S59" s="84"/>
      <c r="T59" s="45"/>
      <c r="V59" s="45"/>
      <c r="W59" s="45"/>
    </row>
    <row r="60" spans="1:23" ht="15" customHeight="1" x14ac:dyDescent="0.15">
      <c r="B60" s="34" t="s">
        <v>100</v>
      </c>
      <c r="C60" s="287"/>
      <c r="D60" s="287"/>
      <c r="F60" s="18">
        <v>193</v>
      </c>
      <c r="G60" s="18">
        <v>95</v>
      </c>
      <c r="H60" s="18">
        <v>47</v>
      </c>
      <c r="I60" s="18">
        <v>6</v>
      </c>
      <c r="J60" s="71">
        <v>45</v>
      </c>
      <c r="K60" s="118">
        <f t="shared" si="37"/>
        <v>3.2784100560557161</v>
      </c>
      <c r="L60" s="4">
        <f t="shared" si="33"/>
        <v>6.3291139240506329</v>
      </c>
      <c r="M60" s="4">
        <f t="shared" si="34"/>
        <v>1.888308557653676</v>
      </c>
      <c r="N60" s="4">
        <f t="shared" si="35"/>
        <v>4.6153846153846159</v>
      </c>
      <c r="O60" s="4">
        <f t="shared" si="36"/>
        <v>2.5481313703284258</v>
      </c>
      <c r="P60" s="84"/>
      <c r="Q60" s="84"/>
      <c r="R60" s="84"/>
      <c r="S60" s="84"/>
      <c r="T60" s="45"/>
      <c r="V60" s="45"/>
      <c r="W60" s="45"/>
    </row>
    <row r="61" spans="1:23" ht="15" customHeight="1" x14ac:dyDescent="0.15">
      <c r="B61" s="34" t="s">
        <v>101</v>
      </c>
      <c r="C61" s="287"/>
      <c r="D61" s="287"/>
      <c r="F61" s="18">
        <v>223</v>
      </c>
      <c r="G61" s="18">
        <v>130</v>
      </c>
      <c r="H61" s="18">
        <v>40</v>
      </c>
      <c r="I61" s="18">
        <v>5</v>
      </c>
      <c r="J61" s="71">
        <v>48</v>
      </c>
      <c r="K61" s="118">
        <f t="shared" si="37"/>
        <v>3.7880074740954646</v>
      </c>
      <c r="L61" s="4">
        <f t="shared" si="33"/>
        <v>8.6608927381745495</v>
      </c>
      <c r="M61" s="4">
        <f t="shared" si="34"/>
        <v>1.6070711128967456</v>
      </c>
      <c r="N61" s="4">
        <f t="shared" si="35"/>
        <v>3.8461538461538463</v>
      </c>
      <c r="O61" s="4">
        <f t="shared" si="36"/>
        <v>2.7180067950169877</v>
      </c>
      <c r="P61" s="84"/>
      <c r="Q61" s="84"/>
      <c r="R61" s="84"/>
      <c r="S61" s="84"/>
      <c r="T61" s="45"/>
      <c r="V61" s="45"/>
      <c r="W61" s="45"/>
    </row>
    <row r="62" spans="1:23" ht="15" customHeight="1" x14ac:dyDescent="0.15">
      <c r="B62" s="35" t="s">
        <v>0</v>
      </c>
      <c r="C62" s="93"/>
      <c r="D62" s="93"/>
      <c r="E62" s="36"/>
      <c r="F62" s="19">
        <v>51</v>
      </c>
      <c r="G62" s="19">
        <v>0</v>
      </c>
      <c r="H62" s="19">
        <v>16</v>
      </c>
      <c r="I62" s="19">
        <v>0</v>
      </c>
      <c r="J62" s="76">
        <v>35</v>
      </c>
      <c r="K62" s="129">
        <f t="shared" si="37"/>
        <v>0.86631561066757257</v>
      </c>
      <c r="L62" s="5">
        <f t="shared" si="33"/>
        <v>0</v>
      </c>
      <c r="M62" s="5">
        <f t="shared" si="34"/>
        <v>0.6428284451586983</v>
      </c>
      <c r="N62" s="5">
        <f t="shared" si="35"/>
        <v>0</v>
      </c>
      <c r="O62" s="5">
        <f t="shared" si="36"/>
        <v>1.9818799546998869</v>
      </c>
      <c r="P62" s="23"/>
      <c r="Q62" s="23"/>
      <c r="R62" s="23"/>
      <c r="S62" s="23"/>
      <c r="T62" s="45"/>
      <c r="V62" s="45"/>
      <c r="W62" s="45"/>
    </row>
    <row r="63" spans="1:23" ht="15" customHeight="1" x14ac:dyDescent="0.15">
      <c r="B63" s="39" t="s">
        <v>1</v>
      </c>
      <c r="C63" s="82"/>
      <c r="D63" s="82"/>
      <c r="E63" s="28"/>
      <c r="F63" s="40">
        <f>SUM(F53:F62)</f>
        <v>5887</v>
      </c>
      <c r="G63" s="40">
        <f>SUM(G53:G62)</f>
        <v>1501</v>
      </c>
      <c r="H63" s="40">
        <f>SUM(H53:H62)</f>
        <v>2489</v>
      </c>
      <c r="I63" s="40">
        <f>SUM(I53:I62)</f>
        <v>130</v>
      </c>
      <c r="J63" s="72">
        <f>SUM(J53:J62)</f>
        <v>1766</v>
      </c>
      <c r="K63" s="119">
        <f>IF(SUM(K53:K62)&gt;100,"－",SUM(K53:K62))</f>
        <v>99.999999999999986</v>
      </c>
      <c r="L63" s="6">
        <f>IF(SUM(L53:L62)&gt;100,"－",SUM(L53:L62))</f>
        <v>100</v>
      </c>
      <c r="M63" s="6">
        <f>IF(SUM(M53:M62)&gt;100,"－",SUM(M53:M62))</f>
        <v>100</v>
      </c>
      <c r="N63" s="6">
        <f>IF(SUM(N53:N62)&gt;100,"－",SUM(N53:N62))</f>
        <v>100</v>
      </c>
      <c r="O63" s="6">
        <f>IF(SUM(O53:O62)&gt;100,"－",SUM(O53:O62))</f>
        <v>100.00000000000001</v>
      </c>
      <c r="P63" s="23"/>
      <c r="Q63" s="23"/>
      <c r="R63" s="23"/>
      <c r="S63" s="23"/>
      <c r="T63" s="45"/>
      <c r="V63" s="45"/>
      <c r="W63" s="45"/>
    </row>
    <row r="64" spans="1:23" ht="15" customHeight="1" x14ac:dyDescent="0.15">
      <c r="B64" s="39" t="s">
        <v>109</v>
      </c>
      <c r="C64" s="82"/>
      <c r="D64" s="82"/>
      <c r="E64" s="29"/>
      <c r="F64" s="42">
        <v>39.515271105010292</v>
      </c>
      <c r="G64" s="75">
        <v>60.720852764823448</v>
      </c>
      <c r="H64" s="75">
        <v>29.16902547513142</v>
      </c>
      <c r="I64" s="75">
        <v>45.038759689922479</v>
      </c>
      <c r="J64" s="75">
        <v>35.499419953596288</v>
      </c>
      <c r="K64" s="14"/>
      <c r="L64" s="14"/>
      <c r="M64" s="14"/>
      <c r="N64" s="14"/>
      <c r="O64" s="14"/>
      <c r="P64" s="14"/>
      <c r="Q64" s="14"/>
      <c r="R64" s="14"/>
      <c r="S64" s="14"/>
      <c r="T64" s="45"/>
      <c r="V64" s="45"/>
      <c r="W64" s="45"/>
    </row>
    <row r="65" spans="1:23" ht="15" customHeight="1" x14ac:dyDescent="0.15">
      <c r="B65" s="39" t="s">
        <v>110</v>
      </c>
      <c r="C65" s="82"/>
      <c r="D65" s="82"/>
      <c r="E65" s="29"/>
      <c r="F65" s="227">
        <v>598</v>
      </c>
      <c r="G65" s="48">
        <v>598</v>
      </c>
      <c r="H65" s="48">
        <v>380</v>
      </c>
      <c r="I65" s="48">
        <v>128</v>
      </c>
      <c r="J65" s="48">
        <v>230</v>
      </c>
      <c r="K65" s="14"/>
      <c r="L65" s="14"/>
      <c r="M65" s="14"/>
      <c r="N65" s="14"/>
      <c r="O65" s="14"/>
      <c r="P65" s="14"/>
      <c r="Q65" s="14"/>
      <c r="R65" s="14"/>
      <c r="S65" s="14"/>
      <c r="T65" s="45"/>
      <c r="V65" s="45"/>
      <c r="W65" s="45"/>
    </row>
    <row r="66" spans="1:23" ht="15" customHeight="1" x14ac:dyDescent="0.15">
      <c r="B66" s="39" t="s">
        <v>180</v>
      </c>
      <c r="C66" s="82"/>
      <c r="D66" s="82"/>
      <c r="E66" s="29"/>
      <c r="F66" s="48">
        <v>2</v>
      </c>
      <c r="G66" s="48">
        <v>9</v>
      </c>
      <c r="H66" s="48">
        <v>2</v>
      </c>
      <c r="I66" s="48">
        <v>9</v>
      </c>
      <c r="J66" s="48">
        <v>3</v>
      </c>
      <c r="K66" s="14"/>
      <c r="L66" s="14"/>
      <c r="M66" s="14"/>
      <c r="N66" s="14"/>
      <c r="O66" s="14"/>
      <c r="P66" s="14"/>
      <c r="Q66" s="14"/>
      <c r="R66" s="14"/>
      <c r="S66" s="14"/>
      <c r="T66" s="45"/>
      <c r="V66" s="45"/>
      <c r="W66" s="45"/>
    </row>
    <row r="67" spans="1:23" ht="15" customHeight="1" x14ac:dyDescent="0.15">
      <c r="C67" s="1"/>
      <c r="D67" s="1"/>
      <c r="N67" s="7"/>
      <c r="T67" s="45"/>
      <c r="V67" s="45"/>
      <c r="W67" s="45"/>
    </row>
    <row r="68" spans="1:23" ht="15" customHeight="1" x14ac:dyDescent="0.15">
      <c r="A68" s="1" t="s">
        <v>379</v>
      </c>
      <c r="C68" s="1"/>
      <c r="D68" s="1"/>
      <c r="N68" s="7"/>
      <c r="T68" s="45"/>
      <c r="V68" s="45"/>
      <c r="W68" s="45"/>
    </row>
    <row r="69" spans="1:23" ht="13.5" customHeight="1" x14ac:dyDescent="0.15">
      <c r="B69" s="68"/>
      <c r="C69" s="33"/>
      <c r="D69" s="33"/>
      <c r="E69" s="33"/>
      <c r="F69" s="83"/>
      <c r="G69" s="91"/>
      <c r="H69" s="88" t="s">
        <v>258</v>
      </c>
      <c r="I69" s="91"/>
      <c r="J69" s="91"/>
      <c r="K69" s="115"/>
      <c r="L69" s="91"/>
      <c r="M69" s="88" t="s">
        <v>259</v>
      </c>
      <c r="N69" s="91"/>
      <c r="O69" s="89"/>
      <c r="T69" s="45"/>
      <c r="V69" s="45"/>
      <c r="W69" s="45"/>
    </row>
    <row r="70" spans="1:23" ht="20" x14ac:dyDescent="0.15">
      <c r="B70" s="81"/>
      <c r="F70" s="102" t="s">
        <v>4</v>
      </c>
      <c r="G70" s="102" t="s">
        <v>254</v>
      </c>
      <c r="H70" s="102" t="s">
        <v>255</v>
      </c>
      <c r="I70" s="102" t="s">
        <v>256</v>
      </c>
      <c r="J70" s="109" t="s">
        <v>257</v>
      </c>
      <c r="K70" s="112" t="s">
        <v>4</v>
      </c>
      <c r="L70" s="102" t="s">
        <v>254</v>
      </c>
      <c r="M70" s="102" t="s">
        <v>255</v>
      </c>
      <c r="N70" s="102" t="s">
        <v>256</v>
      </c>
      <c r="O70" s="102" t="s">
        <v>257</v>
      </c>
      <c r="T70" s="45"/>
      <c r="V70" s="45"/>
      <c r="W70" s="45"/>
    </row>
    <row r="71" spans="1:23" ht="12" customHeight="1" x14ac:dyDescent="0.15">
      <c r="B71" s="35"/>
      <c r="C71" s="93"/>
      <c r="D71" s="93"/>
      <c r="E71" s="36"/>
      <c r="F71" s="37"/>
      <c r="G71" s="37"/>
      <c r="H71" s="37"/>
      <c r="I71" s="37"/>
      <c r="J71" s="70"/>
      <c r="K71" s="116">
        <f>F$63</f>
        <v>5887</v>
      </c>
      <c r="L71" s="2">
        <f t="shared" ref="L71" si="38">G$63</f>
        <v>1501</v>
      </c>
      <c r="M71" s="2">
        <f t="shared" ref="M71" si="39">H$63</f>
        <v>2489</v>
      </c>
      <c r="N71" s="2">
        <f t="shared" ref="N71" si="40">I$63</f>
        <v>130</v>
      </c>
      <c r="O71" s="2">
        <f t="shared" ref="O71" si="41">J$63</f>
        <v>1766</v>
      </c>
      <c r="P71" s="95"/>
      <c r="Q71" s="95"/>
      <c r="R71" s="95"/>
      <c r="S71" s="95"/>
      <c r="T71" s="45"/>
      <c r="V71" s="45"/>
      <c r="W71" s="45"/>
    </row>
    <row r="72" spans="1:23" ht="15" customHeight="1" x14ac:dyDescent="0.15">
      <c r="B72" s="34" t="s">
        <v>179</v>
      </c>
      <c r="C72" s="287"/>
      <c r="D72" s="287"/>
      <c r="F72" s="18">
        <v>535</v>
      </c>
      <c r="G72" s="18">
        <v>10</v>
      </c>
      <c r="H72" s="18">
        <v>395</v>
      </c>
      <c r="I72" s="18">
        <v>1</v>
      </c>
      <c r="J72" s="71">
        <v>128</v>
      </c>
      <c r="K72" s="118">
        <f t="shared" ref="K72:K81" si="42">F72/K$52*100</f>
        <v>9.0878206217088504</v>
      </c>
      <c r="L72" s="4">
        <f t="shared" ref="L72:L81" si="43">G72/L$52*100</f>
        <v>0.66622251832111923</v>
      </c>
      <c r="M72" s="4">
        <f t="shared" ref="M72:M81" si="44">H72/M$52*100</f>
        <v>15.869827239855363</v>
      </c>
      <c r="N72" s="4">
        <f t="shared" ref="N72:N81" si="45">I72/N$52*100</f>
        <v>0.76923076923076927</v>
      </c>
      <c r="O72" s="4">
        <f t="shared" ref="O72:O81" si="46">J72/O$52*100</f>
        <v>7.2480181200453009</v>
      </c>
      <c r="P72" s="84"/>
      <c r="Q72" s="84"/>
      <c r="R72" s="84"/>
      <c r="S72" s="84"/>
      <c r="T72" s="45"/>
      <c r="V72" s="45"/>
      <c r="W72" s="45"/>
    </row>
    <row r="73" spans="1:23" ht="15" customHeight="1" x14ac:dyDescent="0.15">
      <c r="B73" s="34" t="s">
        <v>95</v>
      </c>
      <c r="C73" s="287"/>
      <c r="D73" s="287"/>
      <c r="F73" s="18">
        <v>1292</v>
      </c>
      <c r="G73" s="18">
        <v>62</v>
      </c>
      <c r="H73" s="18">
        <v>783</v>
      </c>
      <c r="I73" s="18">
        <v>16</v>
      </c>
      <c r="J73" s="71">
        <v>431</v>
      </c>
      <c r="K73" s="118">
        <f t="shared" si="42"/>
        <v>21.94666213691184</v>
      </c>
      <c r="L73" s="4">
        <f t="shared" si="43"/>
        <v>4.1305796135909389</v>
      </c>
      <c r="M73" s="4">
        <f t="shared" si="44"/>
        <v>31.458417034953793</v>
      </c>
      <c r="N73" s="4">
        <f t="shared" si="45"/>
        <v>12.307692307692308</v>
      </c>
      <c r="O73" s="4">
        <f t="shared" si="46"/>
        <v>24.405436013590034</v>
      </c>
      <c r="P73" s="84"/>
      <c r="Q73" s="84"/>
      <c r="R73" s="84"/>
      <c r="S73" s="84"/>
      <c r="T73" s="45"/>
      <c r="V73" s="45"/>
      <c r="W73" s="45"/>
    </row>
    <row r="74" spans="1:23" ht="15" customHeight="1" x14ac:dyDescent="0.15">
      <c r="B74" s="34" t="s">
        <v>96</v>
      </c>
      <c r="C74" s="287"/>
      <c r="D74" s="287"/>
      <c r="F74" s="18">
        <v>1294</v>
      </c>
      <c r="G74" s="18">
        <v>200</v>
      </c>
      <c r="H74" s="18">
        <v>566</v>
      </c>
      <c r="I74" s="18">
        <v>30</v>
      </c>
      <c r="J74" s="71">
        <v>498</v>
      </c>
      <c r="K74" s="118">
        <f t="shared" si="42"/>
        <v>21.980635298114489</v>
      </c>
      <c r="L74" s="4">
        <f t="shared" si="43"/>
        <v>13.324450366422386</v>
      </c>
      <c r="M74" s="4">
        <f t="shared" si="44"/>
        <v>22.740056247488951</v>
      </c>
      <c r="N74" s="4">
        <f t="shared" si="45"/>
        <v>23.076923076923077</v>
      </c>
      <c r="O74" s="4">
        <f t="shared" si="46"/>
        <v>28.199320498301244</v>
      </c>
      <c r="P74" s="84"/>
      <c r="Q74" s="84"/>
      <c r="R74" s="84"/>
      <c r="S74" s="84"/>
      <c r="T74" s="45"/>
      <c r="V74" s="45"/>
      <c r="W74" s="45"/>
    </row>
    <row r="75" spans="1:23" ht="15" customHeight="1" x14ac:dyDescent="0.15">
      <c r="B75" s="34" t="s">
        <v>97</v>
      </c>
      <c r="C75" s="287"/>
      <c r="D75" s="287"/>
      <c r="F75" s="18">
        <v>870</v>
      </c>
      <c r="G75" s="18">
        <v>245</v>
      </c>
      <c r="H75" s="18">
        <v>312</v>
      </c>
      <c r="I75" s="18">
        <v>22</v>
      </c>
      <c r="J75" s="71">
        <v>291</v>
      </c>
      <c r="K75" s="118">
        <f t="shared" si="42"/>
        <v>14.77832512315271</v>
      </c>
      <c r="L75" s="4">
        <f t="shared" si="43"/>
        <v>16.322451698867422</v>
      </c>
      <c r="M75" s="4">
        <f t="shared" si="44"/>
        <v>12.535154680594616</v>
      </c>
      <c r="N75" s="4">
        <f t="shared" si="45"/>
        <v>16.923076923076923</v>
      </c>
      <c r="O75" s="4">
        <f t="shared" si="46"/>
        <v>16.477916194790488</v>
      </c>
      <c r="P75" s="84"/>
      <c r="Q75" s="84"/>
      <c r="R75" s="84"/>
      <c r="S75" s="84"/>
      <c r="T75" s="45"/>
      <c r="V75" s="45"/>
      <c r="W75" s="45"/>
    </row>
    <row r="76" spans="1:23" ht="15" customHeight="1" x14ac:dyDescent="0.15">
      <c r="B76" s="34" t="s">
        <v>98</v>
      </c>
      <c r="C76" s="287"/>
      <c r="D76" s="287"/>
      <c r="F76" s="18">
        <v>719</v>
      </c>
      <c r="G76" s="18">
        <v>342</v>
      </c>
      <c r="H76" s="18">
        <v>200</v>
      </c>
      <c r="I76" s="18">
        <v>22</v>
      </c>
      <c r="J76" s="71">
        <v>155</v>
      </c>
      <c r="K76" s="118">
        <f t="shared" si="42"/>
        <v>12.213351452352642</v>
      </c>
      <c r="L76" s="4">
        <f t="shared" si="43"/>
        <v>22.784810126582279</v>
      </c>
      <c r="M76" s="4">
        <f t="shared" si="44"/>
        <v>8.0353555644837282</v>
      </c>
      <c r="N76" s="4">
        <f t="shared" si="45"/>
        <v>16.923076923076923</v>
      </c>
      <c r="O76" s="4">
        <f t="shared" si="46"/>
        <v>8.7768969422423559</v>
      </c>
      <c r="P76" s="84"/>
      <c r="Q76" s="84"/>
      <c r="R76" s="84"/>
      <c r="S76" s="84"/>
      <c r="T76" s="45"/>
      <c r="V76" s="45"/>
      <c r="W76" s="45"/>
    </row>
    <row r="77" spans="1:23" ht="15" customHeight="1" x14ac:dyDescent="0.15">
      <c r="B77" s="34" t="s">
        <v>99</v>
      </c>
      <c r="C77" s="287"/>
      <c r="D77" s="287"/>
      <c r="F77" s="18">
        <v>520</v>
      </c>
      <c r="G77" s="18">
        <v>287</v>
      </c>
      <c r="H77" s="18">
        <v>91</v>
      </c>
      <c r="I77" s="18">
        <v>21</v>
      </c>
      <c r="J77" s="71">
        <v>121</v>
      </c>
      <c r="K77" s="118">
        <f t="shared" si="42"/>
        <v>8.8330219126889755</v>
      </c>
      <c r="L77" s="4">
        <f t="shared" si="43"/>
        <v>19.120586275816123</v>
      </c>
      <c r="M77" s="4">
        <f t="shared" si="44"/>
        <v>3.6560867818400964</v>
      </c>
      <c r="N77" s="4">
        <f t="shared" si="45"/>
        <v>16.153846153846153</v>
      </c>
      <c r="O77" s="4">
        <f t="shared" si="46"/>
        <v>6.8516421291053229</v>
      </c>
      <c r="P77" s="84"/>
      <c r="Q77" s="84"/>
      <c r="R77" s="84"/>
      <c r="S77" s="84"/>
      <c r="T77" s="45"/>
      <c r="V77" s="45"/>
      <c r="W77" s="45"/>
    </row>
    <row r="78" spans="1:23" ht="15" customHeight="1" x14ac:dyDescent="0.15">
      <c r="B78" s="34" t="s">
        <v>164</v>
      </c>
      <c r="C78" s="287"/>
      <c r="D78" s="287"/>
      <c r="F78" s="18">
        <v>403</v>
      </c>
      <c r="G78" s="18">
        <v>207</v>
      </c>
      <c r="H78" s="18">
        <v>87</v>
      </c>
      <c r="I78" s="18">
        <v>14</v>
      </c>
      <c r="J78" s="71">
        <v>95</v>
      </c>
      <c r="K78" s="118">
        <f t="shared" si="42"/>
        <v>6.845591982333957</v>
      </c>
      <c r="L78" s="4">
        <f t="shared" si="43"/>
        <v>13.790806129247169</v>
      </c>
      <c r="M78" s="4">
        <f t="shared" si="44"/>
        <v>3.4953796705504221</v>
      </c>
      <c r="N78" s="4">
        <f t="shared" si="45"/>
        <v>10.76923076923077</v>
      </c>
      <c r="O78" s="4">
        <f t="shared" si="46"/>
        <v>5.3793884484711212</v>
      </c>
      <c r="P78" s="84"/>
      <c r="Q78" s="84"/>
      <c r="R78" s="84"/>
      <c r="S78" s="84"/>
      <c r="T78" s="45"/>
      <c r="V78" s="45"/>
      <c r="W78" s="45"/>
    </row>
    <row r="79" spans="1:23" ht="15" customHeight="1" x14ac:dyDescent="0.15">
      <c r="B79" s="34" t="s">
        <v>100</v>
      </c>
      <c r="C79" s="287"/>
      <c r="D79" s="287"/>
      <c r="F79" s="18">
        <v>125</v>
      </c>
      <c r="G79" s="18">
        <v>73</v>
      </c>
      <c r="H79" s="18">
        <v>26</v>
      </c>
      <c r="I79" s="18">
        <v>2</v>
      </c>
      <c r="J79" s="71">
        <v>24</v>
      </c>
      <c r="K79" s="118">
        <f t="shared" si="42"/>
        <v>2.1233225751656191</v>
      </c>
      <c r="L79" s="4">
        <f t="shared" si="43"/>
        <v>4.8634243837441709</v>
      </c>
      <c r="M79" s="4">
        <f t="shared" si="44"/>
        <v>1.0445962233828847</v>
      </c>
      <c r="N79" s="4">
        <f t="shared" si="45"/>
        <v>1.5384615384615385</v>
      </c>
      <c r="O79" s="4">
        <f t="shared" si="46"/>
        <v>1.3590033975084939</v>
      </c>
      <c r="P79" s="84"/>
      <c r="Q79" s="84"/>
      <c r="R79" s="84"/>
      <c r="S79" s="84"/>
      <c r="T79" s="45"/>
      <c r="V79" s="45"/>
      <c r="W79" s="45"/>
    </row>
    <row r="80" spans="1:23" ht="15" customHeight="1" x14ac:dyDescent="0.15">
      <c r="B80" s="34" t="s">
        <v>101</v>
      </c>
      <c r="C80" s="287"/>
      <c r="D80" s="287"/>
      <c r="F80" s="18">
        <v>116</v>
      </c>
      <c r="G80" s="18">
        <v>73</v>
      </c>
      <c r="H80" s="18">
        <v>22</v>
      </c>
      <c r="I80" s="18">
        <v>2</v>
      </c>
      <c r="J80" s="71">
        <v>19</v>
      </c>
      <c r="K80" s="118">
        <f t="shared" si="42"/>
        <v>1.9704433497536946</v>
      </c>
      <c r="L80" s="4">
        <f t="shared" si="43"/>
        <v>4.8634243837441709</v>
      </c>
      <c r="M80" s="4">
        <f t="shared" si="44"/>
        <v>0.88388911209321008</v>
      </c>
      <c r="N80" s="4">
        <f t="shared" si="45"/>
        <v>1.5384615384615385</v>
      </c>
      <c r="O80" s="4">
        <f t="shared" si="46"/>
        <v>1.0758776896942241</v>
      </c>
      <c r="P80" s="84"/>
      <c r="Q80" s="84"/>
      <c r="R80" s="84"/>
      <c r="S80" s="84"/>
      <c r="T80" s="45"/>
      <c r="V80" s="45"/>
      <c r="W80" s="45"/>
    </row>
    <row r="81" spans="1:23" ht="15" customHeight="1" x14ac:dyDescent="0.15">
      <c r="B81" s="35" t="s">
        <v>174</v>
      </c>
      <c r="C81" s="93"/>
      <c r="D81" s="93"/>
      <c r="E81" s="36"/>
      <c r="F81" s="19">
        <v>13</v>
      </c>
      <c r="G81" s="19">
        <v>2</v>
      </c>
      <c r="H81" s="19">
        <v>7</v>
      </c>
      <c r="I81" s="19">
        <v>0</v>
      </c>
      <c r="J81" s="76">
        <v>4</v>
      </c>
      <c r="K81" s="129">
        <f t="shared" si="42"/>
        <v>0.22082554781722441</v>
      </c>
      <c r="L81" s="5">
        <f t="shared" si="43"/>
        <v>0.13324450366422386</v>
      </c>
      <c r="M81" s="5">
        <f t="shared" si="44"/>
        <v>0.28123744475693047</v>
      </c>
      <c r="N81" s="5">
        <f t="shared" si="45"/>
        <v>0</v>
      </c>
      <c r="O81" s="5">
        <f t="shared" si="46"/>
        <v>0.22650056625141565</v>
      </c>
      <c r="P81" s="23"/>
      <c r="Q81" s="23"/>
      <c r="R81" s="23"/>
      <c r="S81" s="23"/>
      <c r="T81" s="45"/>
      <c r="V81" s="45"/>
      <c r="W81" s="45"/>
    </row>
    <row r="82" spans="1:23" ht="15" customHeight="1" x14ac:dyDescent="0.15">
      <c r="B82" s="39" t="s">
        <v>1</v>
      </c>
      <c r="C82" s="82"/>
      <c r="D82" s="82"/>
      <c r="E82" s="28"/>
      <c r="F82" s="40">
        <f>SUM(F72:F81)</f>
        <v>5887</v>
      </c>
      <c r="G82" s="40">
        <f>SUM(G72:G81)</f>
        <v>1501</v>
      </c>
      <c r="H82" s="40">
        <f>SUM(H72:H81)</f>
        <v>2489</v>
      </c>
      <c r="I82" s="40">
        <f>SUM(I72:I81)</f>
        <v>130</v>
      </c>
      <c r="J82" s="72">
        <f>SUM(J72:J81)</f>
        <v>1766</v>
      </c>
      <c r="K82" s="119">
        <f>IF(SUM(K72:K81)&gt;100,"－",SUM(K72:K81))</f>
        <v>100</v>
      </c>
      <c r="L82" s="6">
        <f>IF(SUM(L72:L81)&gt;100,"－",SUM(L72:L81))</f>
        <v>100.00000000000001</v>
      </c>
      <c r="M82" s="6">
        <f>IF(SUM(M72:M81)&gt;100,"－",SUM(M72:M81))</f>
        <v>99.999999999999986</v>
      </c>
      <c r="N82" s="6">
        <f>IF(SUM(N72:N81)&gt;100,"－",SUM(N72:N81))</f>
        <v>100</v>
      </c>
      <c r="O82" s="6">
        <f>IF(SUM(O72:O81)&gt;100,"－",SUM(O72:O81))</f>
        <v>100.00000000000001</v>
      </c>
      <c r="P82" s="23"/>
      <c r="Q82" s="23"/>
      <c r="R82" s="23"/>
      <c r="S82" s="23"/>
      <c r="T82" s="45"/>
      <c r="V82" s="45"/>
      <c r="W82" s="45"/>
    </row>
    <row r="83" spans="1:23" ht="15" customHeight="1" x14ac:dyDescent="0.15">
      <c r="B83" s="39" t="s">
        <v>109</v>
      </c>
      <c r="C83" s="82"/>
      <c r="D83" s="82"/>
      <c r="E83" s="29"/>
      <c r="F83" s="42">
        <v>34.08869594824651</v>
      </c>
      <c r="G83" s="75">
        <v>52.501667778519014</v>
      </c>
      <c r="H83" s="75">
        <v>25.42143432715552</v>
      </c>
      <c r="I83" s="75">
        <v>40.023076923076921</v>
      </c>
      <c r="J83" s="75">
        <v>30.2105561861521</v>
      </c>
      <c r="K83" s="14"/>
      <c r="L83" s="14"/>
      <c r="M83" s="14"/>
      <c r="N83" s="14"/>
      <c r="O83" s="14"/>
      <c r="P83" s="14"/>
      <c r="Q83" s="14"/>
      <c r="R83" s="14"/>
      <c r="S83" s="14"/>
      <c r="T83" s="45"/>
      <c r="V83" s="45"/>
      <c r="W83" s="45"/>
    </row>
    <row r="84" spans="1:23" ht="15" customHeight="1" x14ac:dyDescent="0.15">
      <c r="B84" s="39" t="s">
        <v>110</v>
      </c>
      <c r="C84" s="82"/>
      <c r="D84" s="82"/>
      <c r="E84" s="29"/>
      <c r="F84" s="48">
        <v>503</v>
      </c>
      <c r="G84" s="48">
        <v>503</v>
      </c>
      <c r="H84" s="48">
        <v>223</v>
      </c>
      <c r="I84" s="48">
        <v>111</v>
      </c>
      <c r="J84" s="48">
        <v>193</v>
      </c>
      <c r="K84" s="14"/>
      <c r="L84" s="14"/>
      <c r="M84" s="14"/>
      <c r="N84" s="14"/>
      <c r="O84" s="14"/>
      <c r="P84" s="14"/>
      <c r="Q84" s="14"/>
      <c r="R84" s="14"/>
      <c r="S84" s="14"/>
      <c r="T84" s="45"/>
      <c r="V84" s="45"/>
      <c r="W84" s="45"/>
    </row>
    <row r="85" spans="1:23" ht="15" customHeight="1" x14ac:dyDescent="0.15">
      <c r="B85" s="39" t="s">
        <v>180</v>
      </c>
      <c r="C85" s="82"/>
      <c r="D85" s="82"/>
      <c r="E85" s="29"/>
      <c r="F85" s="48">
        <v>1</v>
      </c>
      <c r="G85" s="48">
        <v>4</v>
      </c>
      <c r="H85" s="48">
        <v>1</v>
      </c>
      <c r="I85" s="48">
        <v>9</v>
      </c>
      <c r="J85" s="48">
        <v>1</v>
      </c>
      <c r="K85" s="14"/>
      <c r="L85" s="14"/>
      <c r="M85" s="14"/>
      <c r="N85" s="14"/>
      <c r="O85" s="14"/>
      <c r="P85" s="14"/>
      <c r="Q85" s="14"/>
      <c r="R85" s="14"/>
      <c r="S85" s="14"/>
      <c r="T85" s="45"/>
      <c r="V85" s="45"/>
      <c r="W85" s="45"/>
    </row>
    <row r="86" spans="1:23" ht="15" customHeight="1" x14ac:dyDescent="0.15">
      <c r="C86" s="1"/>
      <c r="D86" s="1"/>
      <c r="N86" s="7"/>
      <c r="T86" s="45"/>
      <c r="V86" s="45"/>
      <c r="W86" s="45"/>
    </row>
    <row r="87" spans="1:23" ht="15" customHeight="1" x14ac:dyDescent="0.15">
      <c r="A87" s="1" t="s">
        <v>382</v>
      </c>
      <c r="B87" s="22"/>
      <c r="C87" s="22"/>
      <c r="D87" s="22"/>
      <c r="F87" s="1"/>
      <c r="G87" s="1"/>
      <c r="T87" s="45"/>
      <c r="V87" s="45"/>
      <c r="W87" s="45"/>
    </row>
    <row r="88" spans="1:23" ht="13.5" customHeight="1" x14ac:dyDescent="0.15">
      <c r="B88" s="68"/>
      <c r="C88" s="33"/>
      <c r="D88" s="33"/>
      <c r="E88" s="33"/>
      <c r="F88" s="83"/>
      <c r="G88" s="91"/>
      <c r="H88" s="88" t="s">
        <v>258</v>
      </c>
      <c r="I88" s="91"/>
      <c r="J88" s="91"/>
      <c r="K88" s="115"/>
      <c r="L88" s="91"/>
      <c r="M88" s="88" t="s">
        <v>259</v>
      </c>
      <c r="N88" s="91"/>
      <c r="O88" s="89"/>
      <c r="T88" s="45"/>
      <c r="V88" s="45"/>
      <c r="W88" s="45"/>
    </row>
    <row r="89" spans="1:23" ht="20" x14ac:dyDescent="0.15">
      <c r="B89" s="81"/>
      <c r="F89" s="102" t="s">
        <v>4</v>
      </c>
      <c r="G89" s="102" t="s">
        <v>254</v>
      </c>
      <c r="H89" s="102" t="s">
        <v>255</v>
      </c>
      <c r="I89" s="102" t="s">
        <v>256</v>
      </c>
      <c r="J89" s="109" t="s">
        <v>257</v>
      </c>
      <c r="K89" s="112" t="s">
        <v>4</v>
      </c>
      <c r="L89" s="102" t="s">
        <v>254</v>
      </c>
      <c r="M89" s="102" t="s">
        <v>255</v>
      </c>
      <c r="N89" s="102" t="s">
        <v>256</v>
      </c>
      <c r="O89" s="102" t="s">
        <v>257</v>
      </c>
      <c r="T89" s="45"/>
      <c r="V89" s="45"/>
      <c r="W89" s="45"/>
    </row>
    <row r="90" spans="1:23" ht="12" customHeight="1" x14ac:dyDescent="0.15">
      <c r="B90" s="35"/>
      <c r="C90" s="93"/>
      <c r="D90" s="93"/>
      <c r="E90" s="36"/>
      <c r="F90" s="37"/>
      <c r="G90" s="37"/>
      <c r="H90" s="37"/>
      <c r="I90" s="37"/>
      <c r="J90" s="70"/>
      <c r="K90" s="116">
        <f>F$63</f>
        <v>5887</v>
      </c>
      <c r="L90" s="2">
        <f t="shared" ref="L90" si="47">G$63</f>
        <v>1501</v>
      </c>
      <c r="M90" s="2">
        <f t="shared" ref="M90" si="48">H$63</f>
        <v>2489</v>
      </c>
      <c r="N90" s="2">
        <f t="shared" ref="N90" si="49">I$63</f>
        <v>130</v>
      </c>
      <c r="O90" s="2">
        <f t="shared" ref="O90" si="50">J$63</f>
        <v>1766</v>
      </c>
      <c r="P90" s="95"/>
      <c r="Q90" s="95"/>
      <c r="R90" s="95"/>
      <c r="S90" s="95"/>
      <c r="T90" s="45"/>
      <c r="V90" s="45"/>
      <c r="W90" s="45"/>
    </row>
    <row r="91" spans="1:23" ht="15" customHeight="1" x14ac:dyDescent="0.15">
      <c r="B91" s="34" t="s">
        <v>380</v>
      </c>
      <c r="C91" s="287"/>
      <c r="D91" s="287"/>
      <c r="F91" s="17">
        <v>635</v>
      </c>
      <c r="G91" s="17">
        <v>145</v>
      </c>
      <c r="H91" s="17">
        <v>224</v>
      </c>
      <c r="I91" s="17">
        <v>11</v>
      </c>
      <c r="J91" s="110">
        <v>255</v>
      </c>
      <c r="K91" s="117">
        <f>F91/K$90*100</f>
        <v>10.786478681841345</v>
      </c>
      <c r="L91" s="3">
        <f t="shared" ref="L91:L96" si="51">G91/L$90*100</f>
        <v>9.6602265156562304</v>
      </c>
      <c r="M91" s="3">
        <f t="shared" ref="M91:M96" si="52">H91/M$90*100</f>
        <v>8.9995982322217749</v>
      </c>
      <c r="N91" s="3">
        <f t="shared" ref="N91:N96" si="53">I91/N$90*100</f>
        <v>8.4615384615384617</v>
      </c>
      <c r="O91" s="3">
        <f t="shared" ref="O91:O96" si="54">J91/O$90*100</f>
        <v>14.439411098527746</v>
      </c>
      <c r="P91" s="84"/>
      <c r="Q91" s="84"/>
      <c r="R91" s="84"/>
      <c r="S91" s="84"/>
      <c r="T91" s="45"/>
      <c r="V91" s="45"/>
      <c r="W91" s="45"/>
    </row>
    <row r="92" spans="1:23" ht="15" customHeight="1" x14ac:dyDescent="0.15">
      <c r="B92" s="34" t="s">
        <v>175</v>
      </c>
      <c r="C92" s="287"/>
      <c r="D92" s="287"/>
      <c r="F92" s="18">
        <v>452</v>
      </c>
      <c r="G92" s="18">
        <v>143</v>
      </c>
      <c r="H92" s="18">
        <v>177</v>
      </c>
      <c r="I92" s="18">
        <v>13</v>
      </c>
      <c r="J92" s="71">
        <v>119</v>
      </c>
      <c r="K92" s="118">
        <f t="shared" ref="K92:K96" si="55">F92/K$90*100</f>
        <v>7.6779344317988789</v>
      </c>
      <c r="L92" s="4">
        <f t="shared" si="51"/>
        <v>9.5269820119920059</v>
      </c>
      <c r="M92" s="4">
        <f t="shared" si="52"/>
        <v>7.1112896745681002</v>
      </c>
      <c r="N92" s="4">
        <f t="shared" si="53"/>
        <v>10</v>
      </c>
      <c r="O92" s="4">
        <f t="shared" si="54"/>
        <v>6.7383918459796144</v>
      </c>
      <c r="P92" s="84"/>
      <c r="Q92" s="84"/>
      <c r="R92" s="84"/>
      <c r="S92" s="84"/>
      <c r="T92" s="45"/>
      <c r="V92" s="45"/>
      <c r="W92" s="45"/>
    </row>
    <row r="93" spans="1:23" ht="15" customHeight="1" x14ac:dyDescent="0.15">
      <c r="B93" s="34" t="s">
        <v>176</v>
      </c>
      <c r="C93" s="287"/>
      <c r="D93" s="287"/>
      <c r="F93" s="18">
        <v>1069</v>
      </c>
      <c r="G93" s="18">
        <v>297</v>
      </c>
      <c r="H93" s="18">
        <v>447</v>
      </c>
      <c r="I93" s="18">
        <v>16</v>
      </c>
      <c r="J93" s="71">
        <v>309</v>
      </c>
      <c r="K93" s="118">
        <f t="shared" si="55"/>
        <v>18.158654662816375</v>
      </c>
      <c r="L93" s="4">
        <f t="shared" si="51"/>
        <v>19.786808794137244</v>
      </c>
      <c r="M93" s="4">
        <f t="shared" si="52"/>
        <v>17.959019686621133</v>
      </c>
      <c r="N93" s="4">
        <f t="shared" si="53"/>
        <v>12.307692307692308</v>
      </c>
      <c r="O93" s="4">
        <f t="shared" si="54"/>
        <v>17.497168742921858</v>
      </c>
      <c r="P93" s="84"/>
      <c r="Q93" s="84"/>
      <c r="R93" s="84"/>
      <c r="S93" s="84"/>
      <c r="T93" s="45"/>
      <c r="V93" s="45"/>
      <c r="W93" s="45"/>
    </row>
    <row r="94" spans="1:23" ht="15" customHeight="1" x14ac:dyDescent="0.15">
      <c r="B94" s="34" t="s">
        <v>300</v>
      </c>
      <c r="C94" s="287"/>
      <c r="D94" s="287"/>
      <c r="F94" s="18">
        <v>938</v>
      </c>
      <c r="G94" s="18">
        <v>268</v>
      </c>
      <c r="H94" s="18">
        <v>367</v>
      </c>
      <c r="I94" s="18">
        <v>20</v>
      </c>
      <c r="J94" s="71">
        <v>283</v>
      </c>
      <c r="K94" s="118">
        <f t="shared" si="55"/>
        <v>15.933412604042807</v>
      </c>
      <c r="L94" s="4">
        <f t="shared" si="51"/>
        <v>17.854763491005997</v>
      </c>
      <c r="M94" s="4">
        <f t="shared" si="52"/>
        <v>14.74487746082764</v>
      </c>
      <c r="N94" s="4">
        <f t="shared" si="53"/>
        <v>15.384615384615385</v>
      </c>
      <c r="O94" s="4">
        <f t="shared" si="54"/>
        <v>16.024915062287658</v>
      </c>
      <c r="P94" s="84"/>
      <c r="Q94" s="84"/>
      <c r="R94" s="84"/>
      <c r="S94" s="84"/>
      <c r="T94" s="45"/>
      <c r="V94" s="45"/>
      <c r="W94" s="45"/>
    </row>
    <row r="95" spans="1:23" ht="15" customHeight="1" x14ac:dyDescent="0.15">
      <c r="B95" s="34" t="s">
        <v>381</v>
      </c>
      <c r="C95" s="287"/>
      <c r="D95" s="287"/>
      <c r="F95" s="18">
        <v>2728</v>
      </c>
      <c r="G95" s="18">
        <v>646</v>
      </c>
      <c r="H95" s="18">
        <v>1257</v>
      </c>
      <c r="I95" s="18">
        <v>69</v>
      </c>
      <c r="J95" s="71">
        <v>755</v>
      </c>
      <c r="K95" s="118">
        <f t="shared" si="55"/>
        <v>46.339391880414468</v>
      </c>
      <c r="L95" s="4">
        <f t="shared" si="51"/>
        <v>43.037974683544306</v>
      </c>
      <c r="M95" s="4">
        <f t="shared" si="52"/>
        <v>50.502209722780236</v>
      </c>
      <c r="N95" s="4">
        <f t="shared" si="53"/>
        <v>53.07692307692308</v>
      </c>
      <c r="O95" s="4">
        <f t="shared" si="54"/>
        <v>42.751981879954698</v>
      </c>
      <c r="P95" s="84"/>
      <c r="Q95" s="84"/>
      <c r="R95" s="84"/>
      <c r="S95" s="84"/>
      <c r="T95" s="45"/>
      <c r="V95" s="45"/>
      <c r="W95" s="45"/>
    </row>
    <row r="96" spans="1:23" ht="15" customHeight="1" x14ac:dyDescent="0.15">
      <c r="B96" s="35" t="s">
        <v>174</v>
      </c>
      <c r="C96" s="93"/>
      <c r="D96" s="93"/>
      <c r="E96" s="36"/>
      <c r="F96" s="19">
        <v>65</v>
      </c>
      <c r="G96" s="19">
        <v>2</v>
      </c>
      <c r="H96" s="19">
        <v>17</v>
      </c>
      <c r="I96" s="19">
        <v>1</v>
      </c>
      <c r="J96" s="76">
        <v>45</v>
      </c>
      <c r="K96" s="129">
        <f t="shared" si="55"/>
        <v>1.1041277390861219</v>
      </c>
      <c r="L96" s="5">
        <f t="shared" si="51"/>
        <v>0.13324450366422386</v>
      </c>
      <c r="M96" s="5">
        <f t="shared" si="52"/>
        <v>0.68300522298111688</v>
      </c>
      <c r="N96" s="5">
        <f t="shared" si="53"/>
        <v>0.76923076923076927</v>
      </c>
      <c r="O96" s="5">
        <f t="shared" si="54"/>
        <v>2.5481313703284258</v>
      </c>
      <c r="P96" s="23"/>
      <c r="Q96" s="23"/>
      <c r="R96" s="23"/>
      <c r="S96" s="23"/>
      <c r="T96" s="45"/>
      <c r="V96" s="45"/>
      <c r="W96" s="45"/>
    </row>
    <row r="97" spans="1:23" ht="15" customHeight="1" x14ac:dyDescent="0.15">
      <c r="B97" s="39" t="s">
        <v>1</v>
      </c>
      <c r="C97" s="82"/>
      <c r="D97" s="82"/>
      <c r="E97" s="28"/>
      <c r="F97" s="40">
        <f>SUM(F91:F96)</f>
        <v>5887</v>
      </c>
      <c r="G97" s="40">
        <f>SUM(G91:G96)</f>
        <v>1501</v>
      </c>
      <c r="H97" s="40">
        <f>SUM(H91:H96)</f>
        <v>2489</v>
      </c>
      <c r="I97" s="40">
        <f>SUM(I91:I96)</f>
        <v>130</v>
      </c>
      <c r="J97" s="72">
        <f>SUM(J91:J96)</f>
        <v>1766</v>
      </c>
      <c r="K97" s="119">
        <f>IF(SUM(K91:K96)&gt;100,"－",SUM(K91:K96))</f>
        <v>100</v>
      </c>
      <c r="L97" s="6">
        <f>IF(SUM(L91:L96)&gt;100,"－",SUM(L91:L96))</f>
        <v>100.00000000000001</v>
      </c>
      <c r="M97" s="6">
        <f>IF(SUM(M91:M96)&gt;100,"－",SUM(M91:M96))</f>
        <v>100.00000000000001</v>
      </c>
      <c r="N97" s="6">
        <f>IF(SUM(N91:N96)&gt;100,"－",SUM(N91:N96))</f>
        <v>100</v>
      </c>
      <c r="O97" s="6">
        <f>IF(SUM(O91:O96)&gt;100,"－",SUM(O91:O96))</f>
        <v>100</v>
      </c>
      <c r="P97" s="23"/>
      <c r="Q97" s="23"/>
      <c r="R97" s="23"/>
      <c r="S97" s="23"/>
      <c r="T97" s="45"/>
      <c r="V97" s="45"/>
      <c r="W97" s="45"/>
    </row>
    <row r="98" spans="1:23" ht="15" customHeight="1" x14ac:dyDescent="0.15">
      <c r="B98" s="39" t="s">
        <v>93</v>
      </c>
      <c r="C98" s="82"/>
      <c r="D98" s="82"/>
      <c r="E98" s="29"/>
      <c r="F98" s="42">
        <v>88.711693217822329</v>
      </c>
      <c r="G98" s="75">
        <v>88.836887910314871</v>
      </c>
      <c r="H98" s="75">
        <v>89.80824820758771</v>
      </c>
      <c r="I98" s="75">
        <v>90.927415926356531</v>
      </c>
      <c r="J98" s="75">
        <v>86.854942889565564</v>
      </c>
      <c r="K98" s="14"/>
      <c r="L98" s="14"/>
      <c r="M98" s="14"/>
      <c r="N98" s="14"/>
      <c r="O98" s="14"/>
      <c r="P98" s="14"/>
      <c r="Q98" s="14"/>
      <c r="R98" s="14"/>
      <c r="S98" s="14"/>
      <c r="T98" s="45"/>
      <c r="V98" s="45"/>
      <c r="W98" s="45"/>
    </row>
    <row r="99" spans="1:23" ht="15" customHeight="1" x14ac:dyDescent="0.15">
      <c r="B99" s="39" t="s">
        <v>472</v>
      </c>
      <c r="C99" s="82"/>
      <c r="D99" s="82"/>
      <c r="E99" s="29"/>
      <c r="F99" s="42">
        <v>89.832850315157842</v>
      </c>
      <c r="G99" s="75">
        <v>89.623686968782536</v>
      </c>
      <c r="H99" s="75">
        <v>90.986043809028459</v>
      </c>
      <c r="I99" s="75">
        <v>91.525344908380177</v>
      </c>
      <c r="J99" s="75">
        <v>88.052827988879301</v>
      </c>
      <c r="K99" s="14"/>
      <c r="L99" s="14"/>
      <c r="M99" s="14"/>
      <c r="N99" s="14"/>
      <c r="O99" s="14"/>
      <c r="P99" s="14"/>
      <c r="Q99" s="14"/>
      <c r="R99" s="14"/>
      <c r="S99" s="14"/>
      <c r="T99" s="45"/>
      <c r="V99" s="45"/>
      <c r="W99" s="45"/>
    </row>
    <row r="100" spans="1:23" ht="15" customHeight="1" x14ac:dyDescent="0.15">
      <c r="B100" s="39" t="s">
        <v>168</v>
      </c>
      <c r="C100" s="82"/>
      <c r="D100" s="82"/>
      <c r="E100" s="29"/>
      <c r="F100" s="42">
        <v>5.4054054054054053</v>
      </c>
      <c r="G100" s="75">
        <v>31.666666666666664</v>
      </c>
      <c r="H100" s="75">
        <v>5.5555555555555554</v>
      </c>
      <c r="I100" s="75">
        <v>55.769230769230774</v>
      </c>
      <c r="J100" s="75">
        <v>5.4054054054054053</v>
      </c>
      <c r="K100" s="14"/>
      <c r="L100" s="14"/>
      <c r="M100" s="14"/>
      <c r="N100" s="14"/>
      <c r="O100" s="14"/>
      <c r="P100" s="14"/>
      <c r="Q100" s="14"/>
      <c r="R100" s="14"/>
      <c r="S100" s="14"/>
      <c r="T100" s="45"/>
      <c r="V100" s="45"/>
      <c r="W100" s="45"/>
    </row>
    <row r="101" spans="1:23" ht="15" customHeight="1" x14ac:dyDescent="0.15">
      <c r="B101" s="66"/>
      <c r="C101" s="66"/>
      <c r="D101" s="66"/>
      <c r="E101" s="55"/>
      <c r="F101" s="14"/>
      <c r="G101" s="14"/>
      <c r="H101" s="14"/>
      <c r="I101" s="14"/>
      <c r="J101" s="14"/>
      <c r="K101" s="14"/>
      <c r="L101" s="14"/>
      <c r="M101" s="45"/>
      <c r="T101" s="45"/>
      <c r="V101" s="45"/>
      <c r="W101" s="45"/>
    </row>
    <row r="102" spans="1:23" ht="15" customHeight="1" x14ac:dyDescent="0.15">
      <c r="A102" s="435" t="s">
        <v>515</v>
      </c>
      <c r="B102" s="436"/>
      <c r="C102" s="436"/>
      <c r="D102" s="436"/>
      <c r="E102" s="436"/>
      <c r="H102" s="7"/>
      <c r="I102" s="7"/>
      <c r="J102" s="7"/>
      <c r="T102" s="45"/>
      <c r="V102" s="45"/>
      <c r="W102" s="45"/>
    </row>
    <row r="103" spans="1:23" ht="13.5" customHeight="1" x14ac:dyDescent="0.15">
      <c r="B103" s="68"/>
      <c r="C103" s="33"/>
      <c r="D103" s="33"/>
      <c r="E103" s="33"/>
      <c r="F103" s="83"/>
      <c r="G103" s="91"/>
      <c r="H103" s="88" t="s">
        <v>2</v>
      </c>
      <c r="I103" s="91"/>
      <c r="J103" s="91"/>
      <c r="K103" s="115"/>
      <c r="L103" s="91"/>
      <c r="M103" s="88" t="s">
        <v>3</v>
      </c>
      <c r="N103" s="91"/>
      <c r="O103" s="89"/>
      <c r="T103" s="45"/>
      <c r="V103" s="45"/>
      <c r="W103" s="45"/>
    </row>
    <row r="104" spans="1:23" ht="20" x14ac:dyDescent="0.15">
      <c r="B104" s="81"/>
      <c r="F104" s="102" t="s">
        <v>4</v>
      </c>
      <c r="G104" s="102" t="s">
        <v>254</v>
      </c>
      <c r="H104" s="102" t="s">
        <v>255</v>
      </c>
      <c r="I104" s="102" t="s">
        <v>256</v>
      </c>
      <c r="J104" s="109" t="s">
        <v>257</v>
      </c>
      <c r="K104" s="112" t="s">
        <v>4</v>
      </c>
      <c r="L104" s="102" t="s">
        <v>254</v>
      </c>
      <c r="M104" s="102" t="s">
        <v>255</v>
      </c>
      <c r="N104" s="102" t="s">
        <v>256</v>
      </c>
      <c r="O104" s="102" t="s">
        <v>257</v>
      </c>
      <c r="T104" s="45"/>
      <c r="V104" s="45"/>
      <c r="W104" s="45"/>
    </row>
    <row r="105" spans="1:23" ht="12" customHeight="1" x14ac:dyDescent="0.15">
      <c r="B105" s="35"/>
      <c r="C105" s="93"/>
      <c r="D105" s="93"/>
      <c r="E105" s="36"/>
      <c r="F105" s="37"/>
      <c r="G105" s="37"/>
      <c r="H105" s="37"/>
      <c r="I105" s="37"/>
      <c r="J105" s="70"/>
      <c r="K105" s="116">
        <f>F$63</f>
        <v>5887</v>
      </c>
      <c r="L105" s="2">
        <f t="shared" ref="L105" si="56">G$63</f>
        <v>1501</v>
      </c>
      <c r="M105" s="2">
        <f t="shared" ref="M105" si="57">H$63</f>
        <v>2489</v>
      </c>
      <c r="N105" s="2">
        <f t="shared" ref="N105" si="58">I$63</f>
        <v>130</v>
      </c>
      <c r="O105" s="2">
        <f t="shared" ref="O105" si="59">J$63</f>
        <v>1766</v>
      </c>
      <c r="P105" s="95"/>
      <c r="Q105" s="95"/>
      <c r="R105" s="95"/>
      <c r="S105" s="95"/>
      <c r="T105" s="45"/>
      <c r="V105" s="45"/>
      <c r="W105" s="45"/>
    </row>
    <row r="106" spans="1:23" ht="15" customHeight="1" x14ac:dyDescent="0.15">
      <c r="B106" s="34" t="s">
        <v>899</v>
      </c>
      <c r="C106" s="307"/>
      <c r="D106" s="307"/>
      <c r="F106" s="17">
        <v>115</v>
      </c>
      <c r="G106" s="17">
        <v>0</v>
      </c>
      <c r="H106" s="17">
        <v>83</v>
      </c>
      <c r="I106" s="17">
        <v>1</v>
      </c>
      <c r="J106" s="110">
        <v>30</v>
      </c>
      <c r="K106" s="117">
        <f t="shared" ref="K106:O114" si="60">F106/K$105*100</f>
        <v>1.9534567691523694</v>
      </c>
      <c r="L106" s="3">
        <f t="shared" si="60"/>
        <v>0</v>
      </c>
      <c r="M106" s="3">
        <f t="shared" si="60"/>
        <v>3.3346725592607469</v>
      </c>
      <c r="N106" s="3">
        <f t="shared" si="60"/>
        <v>0.76923076923076927</v>
      </c>
      <c r="O106" s="3">
        <f t="shared" si="60"/>
        <v>1.6987542468856169</v>
      </c>
      <c r="P106" s="84"/>
      <c r="Q106" s="84"/>
      <c r="R106" s="84"/>
      <c r="S106" s="84"/>
      <c r="T106" s="45"/>
      <c r="V106" s="45"/>
      <c r="W106" s="45"/>
    </row>
    <row r="107" spans="1:23" ht="15" customHeight="1" x14ac:dyDescent="0.15">
      <c r="B107" s="34" t="s">
        <v>900</v>
      </c>
      <c r="C107" s="307"/>
      <c r="D107" s="307"/>
      <c r="F107" s="18">
        <v>353</v>
      </c>
      <c r="G107" s="18">
        <v>8</v>
      </c>
      <c r="H107" s="18">
        <v>210</v>
      </c>
      <c r="I107" s="18">
        <v>1</v>
      </c>
      <c r="J107" s="71">
        <v>134</v>
      </c>
      <c r="K107" s="118">
        <f t="shared" si="60"/>
        <v>5.9962629522677089</v>
      </c>
      <c r="L107" s="4">
        <f t="shared" si="60"/>
        <v>0.53297801465689543</v>
      </c>
      <c r="M107" s="4">
        <f t="shared" si="60"/>
        <v>8.4371233427079151</v>
      </c>
      <c r="N107" s="4">
        <f t="shared" si="60"/>
        <v>0.76923076923076927</v>
      </c>
      <c r="O107" s="4">
        <f t="shared" si="60"/>
        <v>7.5877689694224228</v>
      </c>
      <c r="P107" s="84"/>
      <c r="Q107" s="84"/>
      <c r="R107" s="84"/>
      <c r="S107" s="84"/>
      <c r="T107" s="45"/>
      <c r="V107" s="45"/>
      <c r="W107" s="45"/>
    </row>
    <row r="108" spans="1:23" ht="15" customHeight="1" x14ac:dyDescent="0.15">
      <c r="B108" s="34" t="s">
        <v>901</v>
      </c>
      <c r="C108" s="307"/>
      <c r="D108" s="307"/>
      <c r="F108" s="18">
        <v>404</v>
      </c>
      <c r="G108" s="18">
        <v>23</v>
      </c>
      <c r="H108" s="18">
        <v>229</v>
      </c>
      <c r="I108" s="18">
        <v>3</v>
      </c>
      <c r="J108" s="71">
        <v>149</v>
      </c>
      <c r="K108" s="118">
        <f t="shared" si="60"/>
        <v>6.8625785629352816</v>
      </c>
      <c r="L108" s="4">
        <f t="shared" si="60"/>
        <v>1.5323117921385743</v>
      </c>
      <c r="M108" s="4">
        <f t="shared" si="60"/>
        <v>9.2004821213338701</v>
      </c>
      <c r="N108" s="4">
        <f t="shared" si="60"/>
        <v>2.3076923076923079</v>
      </c>
      <c r="O108" s="4">
        <f t="shared" si="60"/>
        <v>8.4371460928652322</v>
      </c>
      <c r="P108" s="84"/>
      <c r="Q108" s="84"/>
      <c r="R108" s="84"/>
      <c r="S108" s="84"/>
      <c r="T108" s="45"/>
      <c r="V108" s="45"/>
      <c r="W108" s="45"/>
    </row>
    <row r="109" spans="1:23" ht="15" customHeight="1" x14ac:dyDescent="0.15">
      <c r="B109" s="34" t="s">
        <v>902</v>
      </c>
      <c r="C109" s="307"/>
      <c r="D109" s="307"/>
      <c r="F109" s="18">
        <v>660</v>
      </c>
      <c r="G109" s="18">
        <v>75</v>
      </c>
      <c r="H109" s="18">
        <v>319</v>
      </c>
      <c r="I109" s="18">
        <v>11</v>
      </c>
      <c r="J109" s="71">
        <v>255</v>
      </c>
      <c r="K109" s="118">
        <f t="shared" ref="K109" si="61">F109/K$105*100</f>
        <v>11.211143196874469</v>
      </c>
      <c r="L109" s="4">
        <f t="shared" ref="L109" si="62">G109/L$105*100</f>
        <v>4.9966688874083944</v>
      </c>
      <c r="M109" s="4">
        <f t="shared" ref="M109" si="63">H109/M$105*100</f>
        <v>12.816392125351546</v>
      </c>
      <c r="N109" s="4">
        <f t="shared" ref="N109" si="64">I109/N$105*100</f>
        <v>8.4615384615384617</v>
      </c>
      <c r="O109" s="4">
        <f t="shared" ref="O109" si="65">J109/O$105*100</f>
        <v>14.439411098527746</v>
      </c>
      <c r="P109" s="84"/>
      <c r="Q109" s="84"/>
      <c r="R109" s="84"/>
      <c r="S109" s="84"/>
      <c r="T109" s="45"/>
      <c r="V109" s="45"/>
      <c r="W109" s="45"/>
    </row>
    <row r="110" spans="1:23" ht="15" customHeight="1" x14ac:dyDescent="0.15">
      <c r="B110" s="34" t="s">
        <v>903</v>
      </c>
      <c r="C110" s="307"/>
      <c r="D110" s="307"/>
      <c r="F110" s="18">
        <v>1053</v>
      </c>
      <c r="G110" s="18">
        <v>219</v>
      </c>
      <c r="H110" s="18">
        <v>443</v>
      </c>
      <c r="I110" s="18">
        <v>29</v>
      </c>
      <c r="J110" s="71">
        <v>362</v>
      </c>
      <c r="K110" s="118">
        <f t="shared" ref="K110:K112" si="66">F110/K$105*100</f>
        <v>17.886869373195175</v>
      </c>
      <c r="L110" s="4">
        <f t="shared" ref="L110:L112" si="67">G110/L$105*100</f>
        <v>14.590273151232511</v>
      </c>
      <c r="M110" s="4">
        <f t="shared" ref="M110:M112" si="68">H110/M$105*100</f>
        <v>17.798312575331458</v>
      </c>
      <c r="N110" s="4">
        <f t="shared" ref="N110:N112" si="69">I110/N$105*100</f>
        <v>22.30769230769231</v>
      </c>
      <c r="O110" s="4">
        <f t="shared" ref="O110:O112" si="70">J110/O$105*100</f>
        <v>20.498301245753115</v>
      </c>
      <c r="P110" s="84"/>
      <c r="Q110" s="84"/>
      <c r="R110" s="84"/>
      <c r="S110" s="84"/>
      <c r="T110" s="45"/>
      <c r="V110" s="45"/>
      <c r="W110" s="45"/>
    </row>
    <row r="111" spans="1:23" ht="15" customHeight="1" x14ac:dyDescent="0.15">
      <c r="B111" s="34" t="s">
        <v>904</v>
      </c>
      <c r="C111" s="307"/>
      <c r="D111" s="307"/>
      <c r="F111" s="18">
        <v>1381</v>
      </c>
      <c r="G111" s="18">
        <v>562</v>
      </c>
      <c r="H111" s="18">
        <v>475</v>
      </c>
      <c r="I111" s="18">
        <v>40</v>
      </c>
      <c r="J111" s="71">
        <v>304</v>
      </c>
      <c r="K111" s="118">
        <f t="shared" si="66"/>
        <v>23.458467810429763</v>
      </c>
      <c r="L111" s="4">
        <f t="shared" si="67"/>
        <v>37.441705529646903</v>
      </c>
      <c r="M111" s="4">
        <f t="shared" si="68"/>
        <v>19.083969465648856</v>
      </c>
      <c r="N111" s="4">
        <f t="shared" si="69"/>
        <v>30.76923076923077</v>
      </c>
      <c r="O111" s="4">
        <f t="shared" si="70"/>
        <v>17.214043035107586</v>
      </c>
      <c r="P111" s="84"/>
      <c r="Q111" s="84"/>
      <c r="R111" s="84"/>
      <c r="S111" s="84"/>
      <c r="T111" s="45"/>
      <c r="V111" s="45"/>
      <c r="W111" s="45"/>
    </row>
    <row r="112" spans="1:23" ht="15" customHeight="1" x14ac:dyDescent="0.15">
      <c r="B112" s="34" t="s">
        <v>905</v>
      </c>
      <c r="C112" s="307"/>
      <c r="D112" s="307"/>
      <c r="F112" s="18">
        <v>840</v>
      </c>
      <c r="G112" s="18">
        <v>440</v>
      </c>
      <c r="H112" s="18">
        <v>241</v>
      </c>
      <c r="I112" s="18">
        <v>28</v>
      </c>
      <c r="J112" s="71">
        <v>131</v>
      </c>
      <c r="K112" s="118">
        <f t="shared" si="66"/>
        <v>14.26872770511296</v>
      </c>
      <c r="L112" s="4">
        <f t="shared" si="67"/>
        <v>29.313790806129248</v>
      </c>
      <c r="M112" s="4">
        <f t="shared" si="68"/>
        <v>9.6826034552028926</v>
      </c>
      <c r="N112" s="4">
        <f t="shared" si="69"/>
        <v>21.53846153846154</v>
      </c>
      <c r="O112" s="4">
        <f t="shared" si="70"/>
        <v>7.417893544733861</v>
      </c>
      <c r="P112" s="84"/>
      <c r="Q112" s="84"/>
      <c r="R112" s="84"/>
      <c r="S112" s="84"/>
      <c r="T112" s="45"/>
      <c r="V112" s="45"/>
      <c r="W112" s="45"/>
    </row>
    <row r="113" spans="1:25" ht="15" customHeight="1" x14ac:dyDescent="0.15">
      <c r="B113" s="34" t="s">
        <v>906</v>
      </c>
      <c r="C113" s="307"/>
      <c r="D113" s="307"/>
      <c r="F113" s="18">
        <v>185</v>
      </c>
      <c r="G113" s="18">
        <v>73</v>
      </c>
      <c r="H113" s="18">
        <v>72</v>
      </c>
      <c r="I113" s="18">
        <v>6</v>
      </c>
      <c r="J113" s="71">
        <v>34</v>
      </c>
      <c r="K113" s="118">
        <f t="shared" si="60"/>
        <v>3.1425174112451169</v>
      </c>
      <c r="L113" s="4">
        <f t="shared" si="60"/>
        <v>4.8634243837441709</v>
      </c>
      <c r="M113" s="4">
        <f t="shared" si="60"/>
        <v>2.8927280032141423</v>
      </c>
      <c r="N113" s="4">
        <f t="shared" si="60"/>
        <v>4.6153846153846159</v>
      </c>
      <c r="O113" s="4">
        <f t="shared" si="60"/>
        <v>1.9252548131370328</v>
      </c>
      <c r="P113" s="84"/>
      <c r="Q113" s="84"/>
      <c r="R113" s="84"/>
      <c r="S113" s="84"/>
      <c r="T113" s="45"/>
      <c r="V113" s="45"/>
      <c r="W113" s="45"/>
    </row>
    <row r="114" spans="1:25" ht="15" customHeight="1" x14ac:dyDescent="0.15">
      <c r="B114" s="35" t="s">
        <v>907</v>
      </c>
      <c r="C114" s="93"/>
      <c r="D114" s="93"/>
      <c r="E114" s="36"/>
      <c r="F114" s="19">
        <v>896</v>
      </c>
      <c r="G114" s="19">
        <v>101</v>
      </c>
      <c r="H114" s="19">
        <v>417</v>
      </c>
      <c r="I114" s="19">
        <v>11</v>
      </c>
      <c r="J114" s="76">
        <v>367</v>
      </c>
      <c r="K114" s="129">
        <f t="shared" si="60"/>
        <v>15.219976218787156</v>
      </c>
      <c r="L114" s="5">
        <f t="shared" si="60"/>
        <v>6.7288474350433045</v>
      </c>
      <c r="M114" s="5">
        <f t="shared" si="60"/>
        <v>16.753716351948576</v>
      </c>
      <c r="N114" s="5">
        <f t="shared" si="60"/>
        <v>8.4615384615384617</v>
      </c>
      <c r="O114" s="5">
        <f t="shared" si="60"/>
        <v>20.781426953567383</v>
      </c>
      <c r="P114" s="23"/>
      <c r="Q114" s="23"/>
      <c r="R114" s="23"/>
      <c r="S114" s="23"/>
      <c r="T114" s="45"/>
      <c r="V114" s="45"/>
      <c r="W114" s="45"/>
    </row>
    <row r="115" spans="1:25" ht="15" customHeight="1" x14ac:dyDescent="0.15">
      <c r="B115" s="39" t="s">
        <v>1</v>
      </c>
      <c r="C115" s="82"/>
      <c r="D115" s="82"/>
      <c r="E115" s="28"/>
      <c r="F115" s="40">
        <f>SUM(F106:F114)</f>
        <v>5887</v>
      </c>
      <c r="G115" s="40">
        <f>SUM(G106:G114)</f>
        <v>1501</v>
      </c>
      <c r="H115" s="40">
        <f>SUM(H106:H114)</f>
        <v>2489</v>
      </c>
      <c r="I115" s="40">
        <f>SUM(I106:I114)</f>
        <v>130</v>
      </c>
      <c r="J115" s="72">
        <f>SUM(J106:J114)</f>
        <v>1766</v>
      </c>
      <c r="K115" s="119">
        <f>IF(SUM(K106:K114)&gt;100,"－",SUM(K106:K114))</f>
        <v>100.00000000000001</v>
      </c>
      <c r="L115" s="6">
        <f>IF(SUM(L106:L114)&gt;100,"－",SUM(L106:L114))</f>
        <v>100</v>
      </c>
      <c r="M115" s="6">
        <f>IF(SUM(M106:M114)&gt;100,"－",SUM(M106:M114))</f>
        <v>100</v>
      </c>
      <c r="N115" s="6">
        <f>IF(SUM(N106:N114)&gt;100,"－",SUM(N106:N114))</f>
        <v>100.00000000000001</v>
      </c>
      <c r="O115" s="6">
        <f>IF(SUM(O106:O114)&gt;100,"－",SUM(O106:O114))</f>
        <v>99.999999999999972</v>
      </c>
      <c r="P115" s="23"/>
      <c r="Q115" s="23"/>
      <c r="R115" s="23"/>
      <c r="S115" s="23"/>
      <c r="T115" s="45"/>
      <c r="V115" s="45"/>
      <c r="W115" s="45"/>
    </row>
    <row r="116" spans="1:25" ht="15" customHeight="1" x14ac:dyDescent="0.15">
      <c r="B116" s="39" t="s">
        <v>832</v>
      </c>
      <c r="C116" s="82"/>
      <c r="D116" s="82"/>
      <c r="E116" s="29"/>
      <c r="F116" s="42">
        <v>84.947086562060775</v>
      </c>
      <c r="G116" s="75">
        <v>87.0827344728676</v>
      </c>
      <c r="H116" s="75">
        <v>83.994339174339231</v>
      </c>
      <c r="I116" s="75">
        <v>86.380168067226876</v>
      </c>
      <c r="J116" s="75">
        <v>84.106912080057228</v>
      </c>
      <c r="K116" s="14"/>
      <c r="L116" s="14"/>
      <c r="M116" s="14"/>
      <c r="N116" s="14"/>
      <c r="O116" s="14"/>
      <c r="P116" s="14"/>
      <c r="Q116" s="14"/>
      <c r="R116" s="14"/>
      <c r="S116" s="14"/>
      <c r="T116" s="45"/>
      <c r="V116" s="45"/>
      <c r="W116" s="45"/>
    </row>
    <row r="117" spans="1:25" ht="15" customHeight="1" x14ac:dyDescent="0.15">
      <c r="B117" s="39" t="s">
        <v>834</v>
      </c>
      <c r="C117" s="82"/>
      <c r="D117" s="82"/>
      <c r="E117" s="29"/>
      <c r="F117" s="42">
        <v>102</v>
      </c>
      <c r="G117" s="75">
        <v>94</v>
      </c>
      <c r="H117" s="75">
        <v>102</v>
      </c>
      <c r="I117" s="75">
        <v>91.4</v>
      </c>
      <c r="J117" s="75">
        <v>96.3</v>
      </c>
      <c r="K117" s="14"/>
      <c r="L117" s="14"/>
      <c r="M117" s="14"/>
      <c r="N117" s="14"/>
      <c r="O117" s="14"/>
      <c r="P117" s="14"/>
      <c r="Q117" s="14"/>
      <c r="R117" s="14"/>
      <c r="S117" s="14"/>
      <c r="T117" s="45"/>
      <c r="V117" s="45"/>
      <c r="W117" s="45"/>
    </row>
    <row r="118" spans="1:25" ht="15" customHeight="1" x14ac:dyDescent="0.15">
      <c r="B118" s="39" t="s">
        <v>833</v>
      </c>
      <c r="C118" s="82"/>
      <c r="D118" s="82"/>
      <c r="E118" s="29"/>
      <c r="F118" s="42">
        <v>48.8</v>
      </c>
      <c r="G118" s="75">
        <v>75.2</v>
      </c>
      <c r="H118" s="75">
        <v>48.8</v>
      </c>
      <c r="I118" s="75">
        <v>73.7</v>
      </c>
      <c r="J118" s="75">
        <v>66.5</v>
      </c>
      <c r="K118" s="14"/>
      <c r="L118" s="14"/>
      <c r="M118" s="14"/>
      <c r="N118" s="14"/>
      <c r="O118" s="14"/>
      <c r="P118" s="14"/>
      <c r="Q118" s="14"/>
      <c r="R118" s="14"/>
      <c r="S118" s="14"/>
      <c r="T118" s="45"/>
      <c r="V118" s="45"/>
      <c r="W118" s="45"/>
    </row>
    <row r="119" spans="1:25" ht="15" customHeight="1" x14ac:dyDescent="0.15">
      <c r="B119" s="66"/>
      <c r="C119" s="66"/>
      <c r="D119" s="66"/>
      <c r="E119" s="55"/>
      <c r="F119" s="14"/>
      <c r="G119" s="14"/>
      <c r="H119" s="14"/>
      <c r="I119" s="14"/>
      <c r="J119" s="14"/>
      <c r="K119" s="14"/>
      <c r="L119" s="14"/>
      <c r="M119" s="45"/>
      <c r="T119" s="45"/>
      <c r="V119" s="45"/>
      <c r="W119" s="45"/>
    </row>
    <row r="120" spans="1:25" ht="12.85" customHeight="1" x14ac:dyDescent="0.15">
      <c r="A120" s="1" t="s">
        <v>516</v>
      </c>
      <c r="B120" s="22"/>
      <c r="C120" s="22"/>
      <c r="D120" s="22"/>
      <c r="H120" s="7"/>
      <c r="T120" s="45"/>
      <c r="V120" s="45"/>
      <c r="W120" s="45"/>
    </row>
    <row r="121" spans="1:25" ht="13.5" customHeight="1" x14ac:dyDescent="0.15">
      <c r="B121" s="68"/>
      <c r="C121" s="33"/>
      <c r="D121" s="83"/>
      <c r="E121" s="91"/>
      <c r="F121" s="88" t="s">
        <v>383</v>
      </c>
      <c r="G121" s="91"/>
      <c r="H121" s="91"/>
      <c r="I121" s="111"/>
      <c r="J121" s="91"/>
      <c r="K121" s="88" t="s">
        <v>259</v>
      </c>
      <c r="L121" s="91"/>
      <c r="M121" s="105"/>
      <c r="N121" s="91"/>
      <c r="O121" s="91"/>
      <c r="P121" s="148" t="s">
        <v>384</v>
      </c>
      <c r="Q121" s="91"/>
      <c r="R121" s="89"/>
      <c r="T121" s="45"/>
      <c r="V121" s="45"/>
      <c r="W121" s="45"/>
      <c r="X121" s="94"/>
      <c r="Y121" s="94"/>
    </row>
    <row r="122" spans="1:25" ht="20" x14ac:dyDescent="0.15">
      <c r="B122" s="98"/>
      <c r="C122" s="46"/>
      <c r="D122" s="102" t="s">
        <v>4</v>
      </c>
      <c r="E122" s="102" t="s">
        <v>254</v>
      </c>
      <c r="F122" s="102" t="s">
        <v>255</v>
      </c>
      <c r="G122" s="102" t="s">
        <v>256</v>
      </c>
      <c r="H122" s="109" t="s">
        <v>257</v>
      </c>
      <c r="I122" s="112" t="s">
        <v>4</v>
      </c>
      <c r="J122" s="102" t="s">
        <v>254</v>
      </c>
      <c r="K122" s="102" t="s">
        <v>255</v>
      </c>
      <c r="L122" s="102" t="s">
        <v>256</v>
      </c>
      <c r="M122" s="106" t="s">
        <v>257</v>
      </c>
      <c r="N122" s="103" t="s">
        <v>4</v>
      </c>
      <c r="O122" s="102" t="s">
        <v>254</v>
      </c>
      <c r="P122" s="102" t="s">
        <v>255</v>
      </c>
      <c r="Q122" s="102" t="s">
        <v>256</v>
      </c>
      <c r="R122" s="147" t="s">
        <v>257</v>
      </c>
      <c r="T122" s="45"/>
      <c r="V122" s="45"/>
      <c r="W122" s="45"/>
      <c r="X122" s="288"/>
      <c r="Y122" s="288"/>
    </row>
    <row r="123" spans="1:25" ht="12" customHeight="1" x14ac:dyDescent="0.15">
      <c r="B123" s="69"/>
      <c r="C123" s="36"/>
      <c r="D123" s="37"/>
      <c r="E123" s="37"/>
      <c r="F123" s="37"/>
      <c r="G123" s="37"/>
      <c r="H123" s="70"/>
      <c r="I123" s="260">
        <f>D133</f>
        <v>196121</v>
      </c>
      <c r="J123" s="261">
        <f t="shared" ref="J123" si="71">E133</f>
        <v>77825</v>
      </c>
      <c r="K123" s="261">
        <f t="shared" ref="K123" si="72">F133</f>
        <v>61313</v>
      </c>
      <c r="L123" s="261">
        <f t="shared" ref="L123" si="73">G133</f>
        <v>5141</v>
      </c>
      <c r="M123" s="262">
        <f t="shared" ref="M123" si="74">H133</f>
        <v>51835</v>
      </c>
      <c r="N123" s="149"/>
      <c r="O123" s="37"/>
      <c r="P123" s="37"/>
      <c r="Q123" s="37"/>
      <c r="R123" s="37"/>
      <c r="T123" s="45"/>
      <c r="V123" s="45"/>
      <c r="W123" s="45"/>
      <c r="X123" s="55"/>
      <c r="Y123" s="55"/>
    </row>
    <row r="124" spans="1:25" ht="15" customHeight="1" x14ac:dyDescent="0.15">
      <c r="B124" s="32" t="s">
        <v>415</v>
      </c>
      <c r="C124" s="287"/>
      <c r="D124" s="17">
        <v>13907</v>
      </c>
      <c r="E124" s="17">
        <v>6797</v>
      </c>
      <c r="F124" s="152">
        <v>2641</v>
      </c>
      <c r="G124" s="8">
        <v>138</v>
      </c>
      <c r="H124" s="152">
        <v>4331</v>
      </c>
      <c r="I124" s="156">
        <f t="shared" ref="I124:I132" si="75">D124/I$123*100</f>
        <v>7.0910305372703579</v>
      </c>
      <c r="J124" s="3">
        <f t="shared" ref="J124:J132" si="76">E124/J$123*100</f>
        <v>8.7336973980083528</v>
      </c>
      <c r="K124" s="209">
        <f t="shared" ref="K124:K132" si="77">F124/K$123*100</f>
        <v>4.3074062596839173</v>
      </c>
      <c r="L124" s="11">
        <f t="shared" ref="L124:L132" si="78">G124/L$123*100</f>
        <v>2.6843026648511961</v>
      </c>
      <c r="M124" s="150">
        <f t="shared" ref="M124:M132" si="79">H124/M$123*100</f>
        <v>8.3553583486061545</v>
      </c>
      <c r="N124" s="84">
        <v>2.418608695652174</v>
      </c>
      <c r="O124" s="3">
        <v>4.5987821380243572</v>
      </c>
      <c r="P124" s="209">
        <v>1.0881747012772971</v>
      </c>
      <c r="Q124" s="11">
        <v>1.069767441860465</v>
      </c>
      <c r="R124" s="15">
        <v>2.5253644314868806</v>
      </c>
      <c r="T124" s="45"/>
      <c r="V124" s="45"/>
      <c r="W124" s="45"/>
      <c r="X124" s="23"/>
      <c r="Y124" s="23"/>
    </row>
    <row r="125" spans="1:25" ht="15" customHeight="1" x14ac:dyDescent="0.15">
      <c r="B125" s="34" t="s">
        <v>61</v>
      </c>
      <c r="C125" s="287"/>
      <c r="D125" s="18">
        <v>10951</v>
      </c>
      <c r="E125" s="18">
        <v>5164</v>
      </c>
      <c r="F125" s="159">
        <v>1915</v>
      </c>
      <c r="G125" s="9">
        <v>360</v>
      </c>
      <c r="H125" s="159">
        <v>3511</v>
      </c>
      <c r="I125" s="156">
        <f t="shared" si="75"/>
        <v>5.5837977575068454</v>
      </c>
      <c r="J125" s="4">
        <f t="shared" si="76"/>
        <v>6.6353999357532931</v>
      </c>
      <c r="K125" s="210">
        <f t="shared" si="77"/>
        <v>3.1233180565296106</v>
      </c>
      <c r="L125" s="12">
        <f t="shared" si="78"/>
        <v>7.0025286909161641</v>
      </c>
      <c r="M125" s="160">
        <f t="shared" si="79"/>
        <v>6.7734156457991705</v>
      </c>
      <c r="N125" s="84">
        <v>1.9045217391304348</v>
      </c>
      <c r="O125" s="4">
        <v>3.493910690121786</v>
      </c>
      <c r="P125" s="210">
        <v>0.7890399670374949</v>
      </c>
      <c r="Q125" s="12">
        <v>2.7906976744186047</v>
      </c>
      <c r="R125" s="16">
        <v>2.0472303206997085</v>
      </c>
      <c r="T125" s="45"/>
      <c r="V125" s="45"/>
      <c r="W125" s="45"/>
      <c r="X125" s="23"/>
      <c r="Y125" s="23"/>
    </row>
    <row r="126" spans="1:25" ht="15" customHeight="1" x14ac:dyDescent="0.15">
      <c r="B126" s="34" t="s">
        <v>62</v>
      </c>
      <c r="C126" s="287"/>
      <c r="D126" s="18">
        <v>11154</v>
      </c>
      <c r="E126" s="18">
        <v>4493</v>
      </c>
      <c r="F126" s="159">
        <v>2277</v>
      </c>
      <c r="G126" s="9">
        <v>357</v>
      </c>
      <c r="H126" s="159">
        <v>4027</v>
      </c>
      <c r="I126" s="156">
        <f t="shared" si="75"/>
        <v>5.6873052860224043</v>
      </c>
      <c r="J126" s="4">
        <f t="shared" si="76"/>
        <v>5.7732091230324443</v>
      </c>
      <c r="K126" s="210">
        <f t="shared" si="77"/>
        <v>3.7137311826203252</v>
      </c>
      <c r="L126" s="12">
        <f t="shared" si="78"/>
        <v>6.9441742851585291</v>
      </c>
      <c r="M126" s="160">
        <f t="shared" si="79"/>
        <v>7.7688820295167353</v>
      </c>
      <c r="N126" s="84">
        <v>1.9398260869565218</v>
      </c>
      <c r="O126" s="4">
        <v>3.0399188092016236</v>
      </c>
      <c r="P126" s="210">
        <v>0.93819530284301611</v>
      </c>
      <c r="Q126" s="12">
        <v>2.7674418604651163</v>
      </c>
      <c r="R126" s="16">
        <v>2.3481049562682217</v>
      </c>
      <c r="T126" s="45"/>
      <c r="V126" s="45"/>
      <c r="W126" s="45"/>
      <c r="X126" s="23"/>
      <c r="Y126" s="23"/>
    </row>
    <row r="127" spans="1:25" ht="15" customHeight="1" x14ac:dyDescent="0.15">
      <c r="B127" s="34" t="s">
        <v>63</v>
      </c>
      <c r="C127" s="287"/>
      <c r="D127" s="18">
        <v>39928</v>
      </c>
      <c r="E127" s="18">
        <v>15920</v>
      </c>
      <c r="F127" s="159">
        <v>11221</v>
      </c>
      <c r="G127" s="9">
        <v>1290</v>
      </c>
      <c r="H127" s="159">
        <v>11496</v>
      </c>
      <c r="I127" s="156">
        <f t="shared" si="75"/>
        <v>20.358860091474142</v>
      </c>
      <c r="J127" s="4">
        <f t="shared" si="76"/>
        <v>20.45615162222936</v>
      </c>
      <c r="K127" s="210">
        <f t="shared" si="77"/>
        <v>18.301175933325723</v>
      </c>
      <c r="L127" s="12">
        <f t="shared" si="78"/>
        <v>25.092394475782921</v>
      </c>
      <c r="M127" s="160">
        <f t="shared" si="79"/>
        <v>22.178065013986689</v>
      </c>
      <c r="N127" s="84">
        <v>6.944</v>
      </c>
      <c r="O127" s="4">
        <v>10.771312584573748</v>
      </c>
      <c r="P127" s="210">
        <v>4.6234033786567776</v>
      </c>
      <c r="Q127" s="12">
        <v>10</v>
      </c>
      <c r="R127" s="16">
        <v>6.703206997084548</v>
      </c>
      <c r="T127" s="45"/>
      <c r="V127" s="45"/>
      <c r="W127" s="45"/>
      <c r="X127" s="23"/>
      <c r="Y127" s="23"/>
    </row>
    <row r="128" spans="1:25" ht="15" customHeight="1" x14ac:dyDescent="0.15">
      <c r="B128" s="34" t="s">
        <v>64</v>
      </c>
      <c r="C128" s="287"/>
      <c r="D128" s="18">
        <v>37007</v>
      </c>
      <c r="E128" s="18">
        <v>12995</v>
      </c>
      <c r="F128" s="159">
        <v>12656</v>
      </c>
      <c r="G128" s="9">
        <v>1020</v>
      </c>
      <c r="H128" s="159">
        <v>10336</v>
      </c>
      <c r="I128" s="156">
        <f t="shared" si="75"/>
        <v>18.86947343731676</v>
      </c>
      <c r="J128" s="4">
        <f t="shared" si="76"/>
        <v>16.697719241888855</v>
      </c>
      <c r="K128" s="210">
        <f t="shared" si="77"/>
        <v>20.641625756364881</v>
      </c>
      <c r="L128" s="12">
        <f t="shared" si="78"/>
        <v>19.840497957595797</v>
      </c>
      <c r="M128" s="160">
        <f t="shared" si="79"/>
        <v>19.940194849040225</v>
      </c>
      <c r="N128" s="84">
        <v>6.4359999999999999</v>
      </c>
      <c r="O128" s="4">
        <v>8.7922868741542626</v>
      </c>
      <c r="P128" s="210">
        <v>5.2146683147919246</v>
      </c>
      <c r="Q128" s="12">
        <v>7.9069767441860463</v>
      </c>
      <c r="R128" s="16">
        <v>6.0268221574344025</v>
      </c>
      <c r="T128" s="45"/>
      <c r="V128" s="45"/>
      <c r="W128" s="45"/>
      <c r="X128" s="23"/>
      <c r="Y128" s="23"/>
    </row>
    <row r="129" spans="1:27" ht="15" customHeight="1" x14ac:dyDescent="0.15">
      <c r="B129" s="34" t="s">
        <v>65</v>
      </c>
      <c r="C129" s="287"/>
      <c r="D129" s="18">
        <v>30456</v>
      </c>
      <c r="E129" s="18">
        <v>11474</v>
      </c>
      <c r="F129" s="159">
        <v>11333</v>
      </c>
      <c r="G129" s="9">
        <v>803</v>
      </c>
      <c r="H129" s="159">
        <v>6843</v>
      </c>
      <c r="I129" s="156">
        <f t="shared" si="75"/>
        <v>15.529188613152083</v>
      </c>
      <c r="J129" s="4">
        <f t="shared" si="76"/>
        <v>14.743334404111788</v>
      </c>
      <c r="K129" s="210">
        <f t="shared" si="77"/>
        <v>18.483845187806828</v>
      </c>
      <c r="L129" s="12">
        <f t="shared" si="78"/>
        <v>15.619529274460223</v>
      </c>
      <c r="M129" s="160">
        <f t="shared" si="79"/>
        <v>13.201504774766084</v>
      </c>
      <c r="N129" s="84">
        <v>5.2966956521739128</v>
      </c>
      <c r="O129" s="4">
        <v>7.7631935047361296</v>
      </c>
      <c r="P129" s="210">
        <v>4.6695508858673263</v>
      </c>
      <c r="Q129" s="12">
        <v>6.224806201550388</v>
      </c>
      <c r="R129" s="16">
        <v>3.9900874635568515</v>
      </c>
      <c r="T129" s="45"/>
      <c r="V129" s="45"/>
      <c r="W129" s="45"/>
      <c r="X129" s="23"/>
      <c r="Y129" s="23"/>
    </row>
    <row r="130" spans="1:27" ht="15" customHeight="1" x14ac:dyDescent="0.15">
      <c r="B130" s="34" t="s">
        <v>66</v>
      </c>
      <c r="C130" s="287"/>
      <c r="D130" s="18">
        <v>28827</v>
      </c>
      <c r="E130" s="18">
        <v>11829</v>
      </c>
      <c r="F130" s="159">
        <v>10820</v>
      </c>
      <c r="G130" s="9">
        <v>705</v>
      </c>
      <c r="H130" s="159">
        <v>5472</v>
      </c>
      <c r="I130" s="156">
        <f t="shared" si="75"/>
        <v>14.698578938512449</v>
      </c>
      <c r="J130" s="4">
        <f t="shared" si="76"/>
        <v>15.19948602634115</v>
      </c>
      <c r="K130" s="210">
        <f t="shared" si="77"/>
        <v>17.647154763263909</v>
      </c>
      <c r="L130" s="12">
        <f t="shared" si="78"/>
        <v>13.713285353044155</v>
      </c>
      <c r="M130" s="160">
        <f t="shared" si="79"/>
        <v>10.55657374360953</v>
      </c>
      <c r="N130" s="84">
        <v>5.0133913043478264</v>
      </c>
      <c r="O130" s="4">
        <v>8.003382949932341</v>
      </c>
      <c r="P130" s="210">
        <v>4.4581788215904412</v>
      </c>
      <c r="Q130" s="12">
        <v>5.4651162790697674</v>
      </c>
      <c r="R130" s="16">
        <v>3.1906705539358602</v>
      </c>
      <c r="T130" s="45"/>
      <c r="V130" s="45"/>
      <c r="W130" s="45"/>
      <c r="X130" s="23"/>
      <c r="Y130" s="23"/>
    </row>
    <row r="131" spans="1:27" ht="15" customHeight="1" x14ac:dyDescent="0.15">
      <c r="B131" s="34" t="s">
        <v>67</v>
      </c>
      <c r="C131" s="287"/>
      <c r="D131" s="18">
        <v>20489</v>
      </c>
      <c r="E131" s="18">
        <v>8745</v>
      </c>
      <c r="F131" s="159">
        <v>7903</v>
      </c>
      <c r="G131" s="9">
        <v>450</v>
      </c>
      <c r="H131" s="159">
        <v>3390</v>
      </c>
      <c r="I131" s="156">
        <f t="shared" si="75"/>
        <v>10.447121929829034</v>
      </c>
      <c r="J131" s="4">
        <f t="shared" si="76"/>
        <v>11.236749116607774</v>
      </c>
      <c r="K131" s="210">
        <f t="shared" si="77"/>
        <v>12.889599269322982</v>
      </c>
      <c r="L131" s="12">
        <f t="shared" si="78"/>
        <v>8.7531608636452063</v>
      </c>
      <c r="M131" s="160">
        <f t="shared" si="79"/>
        <v>6.539982637214238</v>
      </c>
      <c r="N131" s="84">
        <v>3.5633043478260871</v>
      </c>
      <c r="O131" s="4">
        <v>5.9167794316644118</v>
      </c>
      <c r="P131" s="210">
        <v>3.2562834775442933</v>
      </c>
      <c r="Q131" s="12">
        <v>3.4883720930232558</v>
      </c>
      <c r="R131" s="16">
        <v>1.9766763848396502</v>
      </c>
      <c r="T131" s="45"/>
      <c r="V131" s="45"/>
      <c r="W131" s="45"/>
      <c r="X131" s="23"/>
      <c r="Y131" s="23"/>
    </row>
    <row r="132" spans="1:27" ht="15" customHeight="1" x14ac:dyDescent="0.15">
      <c r="B132" s="35" t="s">
        <v>68</v>
      </c>
      <c r="C132" s="287"/>
      <c r="D132" s="18">
        <v>3402</v>
      </c>
      <c r="E132" s="18">
        <v>408</v>
      </c>
      <c r="F132" s="71">
        <v>547</v>
      </c>
      <c r="G132" s="18">
        <v>18</v>
      </c>
      <c r="H132" s="71">
        <v>2429</v>
      </c>
      <c r="I132" s="156">
        <f t="shared" si="75"/>
        <v>1.7346434089159244</v>
      </c>
      <c r="J132" s="4">
        <f t="shared" si="76"/>
        <v>0.52425313202698354</v>
      </c>
      <c r="K132" s="211">
        <f t="shared" si="77"/>
        <v>0.89214359108182617</v>
      </c>
      <c r="L132" s="4">
        <f t="shared" si="78"/>
        <v>0.35012643454580816</v>
      </c>
      <c r="M132" s="151">
        <f t="shared" si="79"/>
        <v>4.6860229574611747</v>
      </c>
      <c r="N132" s="84">
        <v>0.59165217391304348</v>
      </c>
      <c r="O132" s="4">
        <v>0.27604871447902574</v>
      </c>
      <c r="P132" s="211">
        <v>0.2253811289658014</v>
      </c>
      <c r="Q132" s="4">
        <v>0.13953488372093023</v>
      </c>
      <c r="R132" s="4">
        <v>1.416326530612245</v>
      </c>
      <c r="T132" s="45"/>
      <c r="V132" s="45"/>
      <c r="W132" s="45"/>
      <c r="X132" s="84"/>
      <c r="Y132" s="84"/>
    </row>
    <row r="133" spans="1:27" ht="15" customHeight="1" x14ac:dyDescent="0.15">
      <c r="B133" s="39" t="s">
        <v>1</v>
      </c>
      <c r="C133" s="82"/>
      <c r="D133" s="48">
        <f t="shared" ref="D133:E133" si="80">SUM(D124:D132)</f>
        <v>196121</v>
      </c>
      <c r="E133" s="48">
        <f t="shared" si="80"/>
        <v>77825</v>
      </c>
      <c r="F133" s="154">
        <f t="shared" ref="F133" si="81">SUM(F124:F132)</f>
        <v>61313</v>
      </c>
      <c r="G133" s="48">
        <f t="shared" ref="G133" si="82">SUM(G124:G132)</f>
        <v>5141</v>
      </c>
      <c r="H133" s="154">
        <f t="shared" ref="H133" si="83">SUM(H124:H132)</f>
        <v>51835</v>
      </c>
      <c r="I133" s="157">
        <f>SUM(I124:I132)</f>
        <v>100.00000000000001</v>
      </c>
      <c r="J133" s="75">
        <f t="shared" ref="J133" si="84">SUM(J124:J132)</f>
        <v>99.999999999999986</v>
      </c>
      <c r="K133" s="239">
        <f t="shared" ref="K133" si="85">SUM(K124:K132)</f>
        <v>100.00000000000001</v>
      </c>
      <c r="L133" s="75">
        <f t="shared" ref="L133" si="86">SUM(L124:L132)</f>
        <v>100</v>
      </c>
      <c r="M133" s="155">
        <f t="shared" ref="M133:R133" si="87">SUM(M124:M132)</f>
        <v>100</v>
      </c>
      <c r="N133" s="158">
        <f>SUM(N124:N132)</f>
        <v>34.107999999999997</v>
      </c>
      <c r="O133" s="75">
        <f t="shared" si="87"/>
        <v>52.655615696887686</v>
      </c>
      <c r="P133" s="239">
        <f t="shared" si="87"/>
        <v>25.262875978574371</v>
      </c>
      <c r="Q133" s="75">
        <f t="shared" si="87"/>
        <v>39.852713178294572</v>
      </c>
      <c r="R133" s="75">
        <f t="shared" si="87"/>
        <v>30.224489795918366</v>
      </c>
      <c r="T133" s="45"/>
      <c r="V133" s="45"/>
      <c r="W133" s="45"/>
      <c r="X133" s="23"/>
      <c r="Y133" s="23"/>
    </row>
    <row r="134" spans="1:27" ht="15" customHeight="1" x14ac:dyDescent="0.15">
      <c r="B134" s="66"/>
      <c r="C134" s="66"/>
      <c r="D134" s="66"/>
      <c r="E134" s="66"/>
      <c r="F134" s="46"/>
      <c r="G134" s="96"/>
      <c r="H134" s="96"/>
      <c r="I134" s="96"/>
      <c r="J134" s="56"/>
      <c r="K134" s="23"/>
      <c r="T134" s="45"/>
      <c r="V134" s="45"/>
      <c r="W134" s="45"/>
    </row>
    <row r="135" spans="1:27" ht="12.85" customHeight="1" x14ac:dyDescent="0.15">
      <c r="A135" s="1" t="s">
        <v>517</v>
      </c>
      <c r="C135" s="1"/>
      <c r="D135" s="1"/>
      <c r="E135" s="1"/>
      <c r="H135" s="7"/>
      <c r="I135" s="7"/>
      <c r="J135" s="7"/>
      <c r="T135" s="45"/>
      <c r="V135" s="45"/>
      <c r="W135" s="45"/>
    </row>
    <row r="136" spans="1:27" ht="13.5" customHeight="1" x14ac:dyDescent="0.15">
      <c r="B136" s="68"/>
      <c r="C136" s="33"/>
      <c r="D136" s="33"/>
      <c r="E136" s="33"/>
      <c r="F136" s="83"/>
      <c r="G136" s="91"/>
      <c r="H136" s="88" t="s">
        <v>383</v>
      </c>
      <c r="I136" s="91"/>
      <c r="J136" s="91"/>
      <c r="K136" s="111"/>
      <c r="L136" s="91"/>
      <c r="M136" s="88" t="s">
        <v>259</v>
      </c>
      <c r="N136" s="91"/>
      <c r="O136" s="89"/>
      <c r="T136" s="45"/>
      <c r="V136" s="45"/>
      <c r="W136" s="45"/>
      <c r="X136" s="94"/>
      <c r="Y136" s="94"/>
      <c r="Z136" s="94"/>
      <c r="AA136" s="94"/>
    </row>
    <row r="137" spans="1:27" ht="20" x14ac:dyDescent="0.15">
      <c r="B137" s="98"/>
      <c r="C137" s="46"/>
      <c r="D137" s="46"/>
      <c r="E137" s="46"/>
      <c r="F137" s="102" t="s">
        <v>4</v>
      </c>
      <c r="G137" s="102" t="s">
        <v>254</v>
      </c>
      <c r="H137" s="102" t="s">
        <v>255</v>
      </c>
      <c r="I137" s="102" t="s">
        <v>256</v>
      </c>
      <c r="J137" s="109" t="s">
        <v>257</v>
      </c>
      <c r="K137" s="112" t="s">
        <v>4</v>
      </c>
      <c r="L137" s="102" t="s">
        <v>254</v>
      </c>
      <c r="M137" s="102" t="s">
        <v>255</v>
      </c>
      <c r="N137" s="102" t="s">
        <v>256</v>
      </c>
      <c r="O137" s="102" t="s">
        <v>257</v>
      </c>
      <c r="T137" s="45"/>
      <c r="V137" s="45"/>
      <c r="W137" s="45"/>
      <c r="X137" s="288"/>
      <c r="Y137" s="288"/>
      <c r="Z137" s="288"/>
      <c r="AA137" s="288"/>
    </row>
    <row r="138" spans="1:27" ht="12" customHeight="1" x14ac:dyDescent="0.15">
      <c r="B138" s="69"/>
      <c r="C138" s="36"/>
      <c r="D138" s="36"/>
      <c r="E138" s="36"/>
      <c r="F138" s="37"/>
      <c r="G138" s="37"/>
      <c r="H138" s="37"/>
      <c r="I138" s="37"/>
      <c r="J138" s="70"/>
      <c r="K138" s="116">
        <f>F$63</f>
        <v>5887</v>
      </c>
      <c r="L138" s="2">
        <f t="shared" ref="L138" si="88">G$63</f>
        <v>1501</v>
      </c>
      <c r="M138" s="2">
        <f t="shared" ref="M138" si="89">H$63</f>
        <v>2489</v>
      </c>
      <c r="N138" s="2">
        <f t="shared" ref="N138" si="90">I$63</f>
        <v>130</v>
      </c>
      <c r="O138" s="2">
        <f t="shared" ref="O138" si="91">J$63</f>
        <v>1766</v>
      </c>
      <c r="T138" s="45"/>
      <c r="V138" s="45"/>
      <c r="W138" s="45"/>
      <c r="X138" s="55"/>
      <c r="Y138" s="55"/>
      <c r="Z138" s="55"/>
      <c r="AA138" s="55"/>
    </row>
    <row r="139" spans="1:27" ht="15" customHeight="1" x14ac:dyDescent="0.15">
      <c r="B139" s="32" t="s">
        <v>152</v>
      </c>
      <c r="C139" s="287"/>
      <c r="D139" s="287"/>
      <c r="E139" s="287"/>
      <c r="F139" s="17">
        <v>78</v>
      </c>
      <c r="G139" s="17">
        <v>7</v>
      </c>
      <c r="H139" s="152">
        <v>32</v>
      </c>
      <c r="I139" s="8">
        <v>0</v>
      </c>
      <c r="J139" s="152">
        <v>39</v>
      </c>
      <c r="K139" s="156">
        <f t="shared" ref="K139:K149" si="92">F139/K$138*100</f>
        <v>1.3249532869033462</v>
      </c>
      <c r="L139" s="3">
        <f t="shared" ref="L139:L149" si="93">G139/L$138*100</f>
        <v>0.46635576282478342</v>
      </c>
      <c r="M139" s="209">
        <f t="shared" ref="M139:M149" si="94">H139/M$138*100</f>
        <v>1.2856568903173966</v>
      </c>
      <c r="N139" s="11">
        <f t="shared" ref="N139:N149" si="95">I139/N$138*100</f>
        <v>0</v>
      </c>
      <c r="O139" s="15">
        <f t="shared" ref="O139:O149" si="96">J139/O$138*100</f>
        <v>2.2083805209513021</v>
      </c>
      <c r="T139" s="45"/>
      <c r="V139" s="45"/>
      <c r="W139" s="45"/>
      <c r="X139" s="23"/>
      <c r="Y139" s="23"/>
      <c r="Z139" s="23"/>
      <c r="AA139" s="23"/>
    </row>
    <row r="140" spans="1:27" ht="15" customHeight="1" x14ac:dyDescent="0.15">
      <c r="B140" s="34" t="s">
        <v>153</v>
      </c>
      <c r="C140" s="287"/>
      <c r="D140" s="287"/>
      <c r="E140" s="287"/>
      <c r="F140" s="18">
        <v>233</v>
      </c>
      <c r="G140" s="18">
        <v>28</v>
      </c>
      <c r="H140" s="159">
        <v>60</v>
      </c>
      <c r="I140" s="9">
        <v>3</v>
      </c>
      <c r="J140" s="159">
        <v>142</v>
      </c>
      <c r="K140" s="156">
        <f t="shared" si="92"/>
        <v>3.9578732801087138</v>
      </c>
      <c r="L140" s="4">
        <f t="shared" si="93"/>
        <v>1.8654230512991337</v>
      </c>
      <c r="M140" s="210">
        <f t="shared" si="94"/>
        <v>2.4106066693451185</v>
      </c>
      <c r="N140" s="12">
        <f t="shared" si="95"/>
        <v>2.3076923076923079</v>
      </c>
      <c r="O140" s="16">
        <f t="shared" si="96"/>
        <v>8.0407701019252542</v>
      </c>
      <c r="T140" s="45"/>
      <c r="V140" s="45"/>
      <c r="W140" s="45"/>
      <c r="X140" s="23"/>
      <c r="Y140" s="23"/>
      <c r="Z140" s="23"/>
      <c r="AA140" s="23"/>
    </row>
    <row r="141" spans="1:27" ht="15" customHeight="1" x14ac:dyDescent="0.15">
      <c r="B141" s="34" t="s">
        <v>154</v>
      </c>
      <c r="C141" s="287"/>
      <c r="D141" s="287"/>
      <c r="E141" s="287"/>
      <c r="F141" s="18">
        <v>449</v>
      </c>
      <c r="G141" s="18">
        <v>38</v>
      </c>
      <c r="H141" s="159">
        <v>128</v>
      </c>
      <c r="I141" s="9">
        <v>10</v>
      </c>
      <c r="J141" s="159">
        <v>273</v>
      </c>
      <c r="K141" s="156">
        <f t="shared" si="92"/>
        <v>7.6269746899949045</v>
      </c>
      <c r="L141" s="4">
        <f t="shared" si="93"/>
        <v>2.5316455696202533</v>
      </c>
      <c r="M141" s="210">
        <f t="shared" si="94"/>
        <v>5.1426275612695864</v>
      </c>
      <c r="N141" s="12">
        <f t="shared" si="95"/>
        <v>7.6923076923076925</v>
      </c>
      <c r="O141" s="16">
        <f t="shared" si="96"/>
        <v>15.458663646659115</v>
      </c>
      <c r="T141" s="45"/>
      <c r="V141" s="45"/>
      <c r="W141" s="45"/>
      <c r="X141" s="23"/>
      <c r="Y141" s="23"/>
      <c r="Z141" s="23"/>
      <c r="AA141" s="23"/>
    </row>
    <row r="142" spans="1:27" ht="15" customHeight="1" x14ac:dyDescent="0.15">
      <c r="B142" s="34" t="s">
        <v>155</v>
      </c>
      <c r="C142" s="287"/>
      <c r="D142" s="287"/>
      <c r="E142" s="287"/>
      <c r="F142" s="18">
        <v>806</v>
      </c>
      <c r="G142" s="18">
        <v>176</v>
      </c>
      <c r="H142" s="159">
        <v>220</v>
      </c>
      <c r="I142" s="9">
        <v>28</v>
      </c>
      <c r="J142" s="159">
        <v>382</v>
      </c>
      <c r="K142" s="156">
        <f t="shared" si="92"/>
        <v>13.691183964667914</v>
      </c>
      <c r="L142" s="4">
        <f t="shared" si="93"/>
        <v>11.725516322451698</v>
      </c>
      <c r="M142" s="210">
        <f t="shared" si="94"/>
        <v>8.8388911209321002</v>
      </c>
      <c r="N142" s="12">
        <f t="shared" si="95"/>
        <v>21.53846153846154</v>
      </c>
      <c r="O142" s="16">
        <f t="shared" si="96"/>
        <v>21.630804077010193</v>
      </c>
      <c r="T142" s="45"/>
      <c r="V142" s="45"/>
      <c r="W142" s="45"/>
      <c r="X142" s="23"/>
      <c r="Y142" s="23"/>
      <c r="Z142" s="23"/>
      <c r="AA142" s="23"/>
    </row>
    <row r="143" spans="1:27" ht="15" customHeight="1" x14ac:dyDescent="0.15">
      <c r="B143" s="34" t="s">
        <v>156</v>
      </c>
      <c r="C143" s="287"/>
      <c r="D143" s="287"/>
      <c r="E143" s="287"/>
      <c r="F143" s="18">
        <v>1472</v>
      </c>
      <c r="G143" s="18">
        <v>547</v>
      </c>
      <c r="H143" s="159">
        <v>492</v>
      </c>
      <c r="I143" s="9">
        <v>44</v>
      </c>
      <c r="J143" s="159">
        <v>389</v>
      </c>
      <c r="K143" s="156">
        <f t="shared" si="92"/>
        <v>25.004246645150332</v>
      </c>
      <c r="L143" s="4">
        <f t="shared" si="93"/>
        <v>36.442371752165229</v>
      </c>
      <c r="M143" s="210">
        <f t="shared" si="94"/>
        <v>19.766974688629972</v>
      </c>
      <c r="N143" s="12">
        <f t="shared" si="95"/>
        <v>33.846153846153847</v>
      </c>
      <c r="O143" s="16">
        <f t="shared" si="96"/>
        <v>22.027180067950169</v>
      </c>
      <c r="T143" s="45"/>
      <c r="V143" s="45"/>
      <c r="W143" s="45"/>
      <c r="X143" s="23"/>
      <c r="Y143" s="23"/>
      <c r="Z143" s="23"/>
      <c r="AA143" s="23"/>
    </row>
    <row r="144" spans="1:27" ht="15" customHeight="1" x14ac:dyDescent="0.15">
      <c r="B144" s="34" t="s">
        <v>157</v>
      </c>
      <c r="C144" s="287"/>
      <c r="D144" s="287"/>
      <c r="E144" s="287"/>
      <c r="F144" s="18">
        <v>1441</v>
      </c>
      <c r="G144" s="18">
        <v>466</v>
      </c>
      <c r="H144" s="159">
        <v>635</v>
      </c>
      <c r="I144" s="9">
        <v>38</v>
      </c>
      <c r="J144" s="159">
        <v>301</v>
      </c>
      <c r="K144" s="156">
        <f t="shared" si="92"/>
        <v>24.477662646509259</v>
      </c>
      <c r="L144" s="4">
        <f t="shared" si="93"/>
        <v>31.045969353764157</v>
      </c>
      <c r="M144" s="210">
        <f t="shared" si="94"/>
        <v>25.512253917235839</v>
      </c>
      <c r="N144" s="12">
        <f t="shared" si="95"/>
        <v>29.230769230769234</v>
      </c>
      <c r="O144" s="16">
        <f t="shared" si="96"/>
        <v>17.044167610419024</v>
      </c>
      <c r="T144" s="45"/>
      <c r="V144" s="45"/>
      <c r="W144" s="45"/>
      <c r="X144" s="23"/>
      <c r="Y144" s="23"/>
      <c r="Z144" s="23"/>
      <c r="AA144" s="23"/>
    </row>
    <row r="145" spans="2:27" ht="15" customHeight="1" x14ac:dyDescent="0.15">
      <c r="B145" s="34" t="s">
        <v>158</v>
      </c>
      <c r="C145" s="287"/>
      <c r="D145" s="287"/>
      <c r="E145" s="287"/>
      <c r="F145" s="18">
        <v>818</v>
      </c>
      <c r="G145" s="18">
        <v>171</v>
      </c>
      <c r="H145" s="159">
        <v>509</v>
      </c>
      <c r="I145" s="9">
        <v>3</v>
      </c>
      <c r="J145" s="159">
        <v>135</v>
      </c>
      <c r="K145" s="156">
        <f t="shared" si="92"/>
        <v>13.895022931883814</v>
      </c>
      <c r="L145" s="4">
        <f t="shared" si="93"/>
        <v>11.39240506329114</v>
      </c>
      <c r="M145" s="210">
        <f t="shared" si="94"/>
        <v>20.449979911611088</v>
      </c>
      <c r="N145" s="12">
        <f t="shared" si="95"/>
        <v>2.3076923076923079</v>
      </c>
      <c r="O145" s="16">
        <f t="shared" si="96"/>
        <v>7.644394110985278</v>
      </c>
      <c r="T145" s="45"/>
      <c r="V145" s="45"/>
      <c r="W145" s="45"/>
      <c r="X145" s="23"/>
      <c r="Y145" s="23"/>
      <c r="Z145" s="23"/>
      <c r="AA145" s="23"/>
    </row>
    <row r="146" spans="2:27" ht="15" customHeight="1" x14ac:dyDescent="0.15">
      <c r="B146" s="34" t="s">
        <v>159</v>
      </c>
      <c r="C146" s="287"/>
      <c r="D146" s="287"/>
      <c r="E146" s="287"/>
      <c r="F146" s="18">
        <v>296</v>
      </c>
      <c r="G146" s="18">
        <v>32</v>
      </c>
      <c r="H146" s="159">
        <v>226</v>
      </c>
      <c r="I146" s="9">
        <v>3</v>
      </c>
      <c r="J146" s="159">
        <v>35</v>
      </c>
      <c r="K146" s="156">
        <f t="shared" si="92"/>
        <v>5.0280278579921864</v>
      </c>
      <c r="L146" s="4">
        <f t="shared" si="93"/>
        <v>2.1319120586275817</v>
      </c>
      <c r="M146" s="210">
        <f t="shared" si="94"/>
        <v>9.0799517878666141</v>
      </c>
      <c r="N146" s="12">
        <f t="shared" si="95"/>
        <v>2.3076923076923079</v>
      </c>
      <c r="O146" s="16">
        <f t="shared" si="96"/>
        <v>1.9818799546998869</v>
      </c>
      <c r="T146" s="45"/>
      <c r="V146" s="45"/>
      <c r="W146" s="45"/>
      <c r="X146" s="23"/>
      <c r="Y146" s="23"/>
      <c r="Z146" s="23"/>
      <c r="AA146" s="23"/>
    </row>
    <row r="147" spans="2:27" ht="15" customHeight="1" x14ac:dyDescent="0.15">
      <c r="B147" s="34" t="s">
        <v>160</v>
      </c>
      <c r="C147" s="287"/>
      <c r="D147" s="287"/>
      <c r="E147" s="287"/>
      <c r="F147" s="18">
        <v>122</v>
      </c>
      <c r="G147" s="18">
        <v>13</v>
      </c>
      <c r="H147" s="159">
        <v>92</v>
      </c>
      <c r="I147" s="9">
        <v>0</v>
      </c>
      <c r="J147" s="159">
        <v>17</v>
      </c>
      <c r="K147" s="156">
        <f t="shared" si="92"/>
        <v>2.0723628333616446</v>
      </c>
      <c r="L147" s="4">
        <f t="shared" si="93"/>
        <v>0.86608927381745504</v>
      </c>
      <c r="M147" s="210">
        <f t="shared" si="94"/>
        <v>3.6962635596625151</v>
      </c>
      <c r="N147" s="12">
        <f t="shared" si="95"/>
        <v>0</v>
      </c>
      <c r="O147" s="16">
        <f t="shared" si="96"/>
        <v>0.96262740656851642</v>
      </c>
      <c r="T147" s="45"/>
      <c r="V147" s="45"/>
      <c r="W147" s="45"/>
      <c r="X147" s="23"/>
      <c r="Y147" s="23"/>
      <c r="Z147" s="23"/>
      <c r="AA147" s="23"/>
    </row>
    <row r="148" spans="2:27" ht="15" customHeight="1" x14ac:dyDescent="0.15">
      <c r="B148" s="34" t="s">
        <v>161</v>
      </c>
      <c r="C148" s="287"/>
      <c r="D148" s="287"/>
      <c r="E148" s="287"/>
      <c r="F148" s="18">
        <v>35</v>
      </c>
      <c r="G148" s="18">
        <v>0</v>
      </c>
      <c r="H148" s="159">
        <v>33</v>
      </c>
      <c r="I148" s="9">
        <v>0</v>
      </c>
      <c r="J148" s="159">
        <v>2</v>
      </c>
      <c r="K148" s="156">
        <f t="shared" si="92"/>
        <v>0.59453032104637338</v>
      </c>
      <c r="L148" s="4">
        <f t="shared" si="93"/>
        <v>0</v>
      </c>
      <c r="M148" s="210">
        <f t="shared" si="94"/>
        <v>1.3258336681398153</v>
      </c>
      <c r="N148" s="12">
        <f t="shared" si="95"/>
        <v>0</v>
      </c>
      <c r="O148" s="16">
        <f t="shared" si="96"/>
        <v>0.11325028312570783</v>
      </c>
      <c r="T148" s="45"/>
      <c r="V148" s="45"/>
      <c r="W148" s="45"/>
      <c r="X148" s="23"/>
      <c r="Y148" s="23"/>
      <c r="Z148" s="23"/>
      <c r="AA148" s="23"/>
    </row>
    <row r="149" spans="2:27" ht="15" customHeight="1" x14ac:dyDescent="0.15">
      <c r="B149" s="35" t="s">
        <v>0</v>
      </c>
      <c r="C149" s="93"/>
      <c r="D149" s="93"/>
      <c r="E149" s="287"/>
      <c r="F149" s="18">
        <v>137</v>
      </c>
      <c r="G149" s="18">
        <v>23</v>
      </c>
      <c r="H149" s="71">
        <v>62</v>
      </c>
      <c r="I149" s="18">
        <v>1</v>
      </c>
      <c r="J149" s="71">
        <v>51</v>
      </c>
      <c r="K149" s="156">
        <f t="shared" si="92"/>
        <v>2.3271615423815186</v>
      </c>
      <c r="L149" s="4">
        <f t="shared" si="93"/>
        <v>1.5323117921385743</v>
      </c>
      <c r="M149" s="211">
        <f t="shared" si="94"/>
        <v>2.4909602249899558</v>
      </c>
      <c r="N149" s="4">
        <f t="shared" si="95"/>
        <v>0.76923076923076927</v>
      </c>
      <c r="O149" s="4">
        <f t="shared" si="96"/>
        <v>2.8878822197055491</v>
      </c>
      <c r="T149" s="45"/>
      <c r="V149" s="45"/>
      <c r="W149" s="45"/>
      <c r="X149" s="84"/>
      <c r="Y149" s="84"/>
      <c r="Z149" s="84"/>
      <c r="AA149" s="84"/>
    </row>
    <row r="150" spans="2:27" ht="15" customHeight="1" x14ac:dyDescent="0.15">
      <c r="B150" s="39" t="s">
        <v>1</v>
      </c>
      <c r="C150" s="82"/>
      <c r="D150" s="82"/>
      <c r="E150" s="82"/>
      <c r="F150" s="48">
        <f>SUM(F139:F149)</f>
        <v>5887</v>
      </c>
      <c r="G150" s="48">
        <f t="shared" ref="G150" si="97">SUM(G139:G149)</f>
        <v>1501</v>
      </c>
      <c r="H150" s="154">
        <f t="shared" ref="H150" si="98">SUM(H139:H149)</f>
        <v>2489</v>
      </c>
      <c r="I150" s="48">
        <f t="shared" ref="I150" si="99">SUM(I139:I149)</f>
        <v>130</v>
      </c>
      <c r="J150" s="154">
        <f t="shared" ref="J150" si="100">SUM(J139:J149)</f>
        <v>1766</v>
      </c>
      <c r="K150" s="157">
        <f t="shared" ref="K150" si="101">SUM(K139:K149)</f>
        <v>100</v>
      </c>
      <c r="L150" s="75">
        <f t="shared" ref="L150" si="102">SUM(L139:L149)</f>
        <v>99.999999999999986</v>
      </c>
      <c r="M150" s="239">
        <f t="shared" ref="M150" si="103">SUM(M139:M149)</f>
        <v>100.00000000000001</v>
      </c>
      <c r="N150" s="75">
        <f t="shared" ref="N150" si="104">SUM(N139:N149)</f>
        <v>100</v>
      </c>
      <c r="O150" s="75">
        <f t="shared" ref="O150" si="105">SUM(O139:O149)</f>
        <v>99.999999999999986</v>
      </c>
      <c r="T150" s="45"/>
      <c r="V150" s="45"/>
      <c r="W150" s="45"/>
      <c r="X150" s="23"/>
      <c r="Y150" s="23"/>
      <c r="Z150" s="23"/>
      <c r="AA150" s="23"/>
    </row>
    <row r="151" spans="2:27" ht="15" customHeight="1" x14ac:dyDescent="0.15">
      <c r="B151" s="196" t="s">
        <v>385</v>
      </c>
      <c r="C151" s="82"/>
      <c r="D151" s="82"/>
      <c r="E151" s="82"/>
      <c r="F151" s="75">
        <v>2.4037842394009359</v>
      </c>
      <c r="G151" s="75">
        <v>2.4430274744960565</v>
      </c>
      <c r="H151" s="239">
        <v>2.6621715894004629</v>
      </c>
      <c r="I151" s="75">
        <v>2.2282701676080001</v>
      </c>
      <c r="J151" s="75">
        <v>2.0172942349918159</v>
      </c>
      <c r="K151" s="14"/>
      <c r="L151" s="14"/>
      <c r="M151" s="14"/>
      <c r="N151" s="14"/>
      <c r="O151" s="14"/>
      <c r="T151" s="45"/>
      <c r="V151" s="45"/>
      <c r="W151" s="45"/>
      <c r="X151" s="23"/>
      <c r="Y151" s="23"/>
      <c r="Z151" s="23"/>
      <c r="AA151" s="23"/>
    </row>
    <row r="152" spans="2:27" ht="15" customHeight="1" x14ac:dyDescent="0.15">
      <c r="B152" s="196" t="s">
        <v>386</v>
      </c>
      <c r="C152" s="82"/>
      <c r="D152" s="82"/>
      <c r="E152" s="82"/>
      <c r="F152" s="75">
        <f>SUM(D125*0.375,D126,D127,D128*2,D129*3,D130*4,D131*5)/SUM(D124:D131)</f>
        <v>2.2744183240884395</v>
      </c>
      <c r="G152" s="75">
        <f>SUM(E125*0.375,E126,E127,E128*2,E129*3,E130*4,E131*5)/SUM(E124:E131)</f>
        <v>2.2450172442745133</v>
      </c>
      <c r="H152" s="75">
        <f>SUM(F125*0.375,F126,F127,F128*2,F129*3,F130*4,F131*5)/SUM(F124:F131)</f>
        <v>2.5725261659480632</v>
      </c>
      <c r="I152" s="239">
        <f>SUM(G125*0.375,G126,G127,G128*2,G129*3,G130*4,G131*5)/SUM(G124:G131)</f>
        <v>2.2059340230333788</v>
      </c>
      <c r="J152" s="75">
        <f>SUM(H125*0.375,H126,H127,H128*2,H129*3,H130*4,H131*5)/SUM(H124:H131)</f>
        <v>1.9608676071732178</v>
      </c>
      <c r="K152" s="14"/>
      <c r="L152" s="14"/>
      <c r="M152" s="14"/>
      <c r="N152" s="14"/>
      <c r="O152" s="14"/>
      <c r="P152" s="14"/>
      <c r="Q152" s="14"/>
      <c r="R152" s="14"/>
      <c r="S152" s="14"/>
      <c r="T152" s="45"/>
      <c r="V152" s="45"/>
      <c r="W152" s="45"/>
      <c r="X152" s="23"/>
      <c r="Y152" s="23"/>
      <c r="Z152" s="23"/>
      <c r="AA152" s="23"/>
    </row>
    <row r="153" spans="2:27" ht="13.5" customHeight="1" x14ac:dyDescent="0.15">
      <c r="B153" s="99" t="s">
        <v>482</v>
      </c>
      <c r="C153" s="99"/>
      <c r="D153" s="127"/>
      <c r="E153" s="127"/>
      <c r="F153" s="127"/>
      <c r="G153" s="127"/>
      <c r="H153" s="127"/>
      <c r="I153" s="127"/>
      <c r="J153" s="14"/>
      <c r="K153" s="14"/>
      <c r="L153" s="14"/>
      <c r="M153" s="14"/>
      <c r="N153" s="14"/>
      <c r="O153" s="14"/>
      <c r="P153" s="14"/>
      <c r="Q153" s="14"/>
      <c r="R153" s="14"/>
      <c r="S153" s="14"/>
      <c r="T153" s="45"/>
      <c r="V153" s="45"/>
      <c r="W153" s="45"/>
      <c r="X153" s="23"/>
      <c r="Y153" s="23"/>
      <c r="Z153" s="23"/>
    </row>
    <row r="154" spans="2:27" ht="13.5" customHeight="1" x14ac:dyDescent="0.15">
      <c r="B154" s="99" t="s">
        <v>483</v>
      </c>
      <c r="C154" s="99"/>
      <c r="D154" s="127"/>
      <c r="E154" s="127"/>
      <c r="F154" s="14"/>
      <c r="G154" s="14"/>
      <c r="H154" s="14"/>
      <c r="I154" s="14"/>
      <c r="J154" s="14"/>
      <c r="K154" s="14"/>
      <c r="L154" s="14"/>
      <c r="M154" s="14"/>
      <c r="N154" s="14"/>
      <c r="O154" s="14"/>
      <c r="P154" s="14"/>
      <c r="Q154" s="14"/>
      <c r="R154" s="14"/>
      <c r="S154" s="14"/>
      <c r="T154" s="45"/>
      <c r="V154" s="45"/>
      <c r="W154" s="45"/>
      <c r="X154" s="23"/>
      <c r="Y154" s="23"/>
      <c r="Z154" s="23"/>
    </row>
    <row r="155" spans="2:27" ht="15" customHeight="1" x14ac:dyDescent="0.15">
      <c r="B155" s="66"/>
      <c r="C155" s="66"/>
      <c r="D155" s="66"/>
      <c r="E155" s="66"/>
      <c r="F155" s="46"/>
      <c r="G155" s="96"/>
      <c r="H155" s="96"/>
      <c r="I155" s="96"/>
      <c r="J155" s="56"/>
      <c r="K155" s="23"/>
      <c r="P155" s="14"/>
      <c r="Q155" s="14"/>
      <c r="R155" s="14"/>
      <c r="S155" s="14"/>
      <c r="T155" s="45"/>
      <c r="V155" s="45"/>
      <c r="W155" s="45"/>
    </row>
    <row r="156" spans="2:27" ht="13.5" customHeight="1" x14ac:dyDescent="0.15">
      <c r="B156" s="68"/>
      <c r="C156" s="33"/>
      <c r="D156" s="33"/>
      <c r="E156" s="33"/>
      <c r="F156" s="83"/>
      <c r="G156" s="91"/>
      <c r="H156" s="88" t="s">
        <v>383</v>
      </c>
      <c r="I156" s="91"/>
      <c r="J156" s="91"/>
      <c r="K156" s="111"/>
      <c r="L156" s="91"/>
      <c r="M156" s="88" t="s">
        <v>259</v>
      </c>
      <c r="N156" s="91"/>
      <c r="O156" s="89"/>
      <c r="P156" s="14"/>
      <c r="Q156" s="14"/>
      <c r="R156" s="14"/>
      <c r="S156" s="14"/>
      <c r="T156" s="45"/>
      <c r="V156" s="45"/>
      <c r="W156" s="45"/>
      <c r="X156" s="94"/>
      <c r="Y156" s="94"/>
      <c r="Z156" s="94"/>
      <c r="AA156" s="94"/>
    </row>
    <row r="157" spans="2:27" ht="20" x14ac:dyDescent="0.15">
      <c r="B157" s="98"/>
      <c r="C157" s="46"/>
      <c r="D157" s="46"/>
      <c r="E157" s="46"/>
      <c r="F157" s="102" t="s">
        <v>4</v>
      </c>
      <c r="G157" s="102" t="s">
        <v>254</v>
      </c>
      <c r="H157" s="102" t="s">
        <v>255</v>
      </c>
      <c r="I157" s="102" t="s">
        <v>256</v>
      </c>
      <c r="J157" s="109" t="s">
        <v>257</v>
      </c>
      <c r="K157" s="112" t="s">
        <v>4</v>
      </c>
      <c r="L157" s="102" t="s">
        <v>254</v>
      </c>
      <c r="M157" s="102" t="s">
        <v>255</v>
      </c>
      <c r="N157" s="102" t="s">
        <v>256</v>
      </c>
      <c r="O157" s="102" t="s">
        <v>257</v>
      </c>
      <c r="P157" s="14"/>
      <c r="Q157" s="14"/>
      <c r="R157" s="14"/>
      <c r="S157" s="14"/>
      <c r="T157" s="45"/>
      <c r="V157" s="45"/>
      <c r="W157" s="45"/>
      <c r="X157" s="288"/>
      <c r="Y157" s="288"/>
      <c r="Z157" s="288"/>
      <c r="AA157" s="288"/>
    </row>
    <row r="158" spans="2:27" ht="12" customHeight="1" x14ac:dyDescent="0.15">
      <c r="B158" s="69"/>
      <c r="C158" s="36"/>
      <c r="D158" s="36"/>
      <c r="E158" s="36"/>
      <c r="F158" s="37"/>
      <c r="G158" s="37"/>
      <c r="H158" s="37"/>
      <c r="I158" s="37"/>
      <c r="J158" s="70"/>
      <c r="K158" s="116">
        <f>F163</f>
        <v>5887</v>
      </c>
      <c r="L158" s="2">
        <f t="shared" ref="L158" si="106">G163</f>
        <v>1501</v>
      </c>
      <c r="M158" s="2">
        <f t="shared" ref="M158" si="107">H163</f>
        <v>2489</v>
      </c>
      <c r="N158" s="2">
        <f t="shared" ref="N158" si="108">I163</f>
        <v>130</v>
      </c>
      <c r="O158" s="2">
        <f t="shared" ref="O158" si="109">J163</f>
        <v>1766</v>
      </c>
      <c r="P158" s="14"/>
      <c r="Q158" s="14"/>
      <c r="R158" s="14"/>
      <c r="S158" s="14"/>
      <c r="T158" s="45"/>
      <c r="V158" s="45"/>
      <c r="W158" s="45"/>
      <c r="X158" s="55"/>
      <c r="Y158" s="55"/>
      <c r="Z158" s="55"/>
      <c r="AA158" s="55"/>
    </row>
    <row r="159" spans="2:27" ht="15" customHeight="1" x14ac:dyDescent="0.15">
      <c r="B159" s="34" t="s">
        <v>457</v>
      </c>
      <c r="C159" s="287"/>
      <c r="D159" s="287"/>
      <c r="E159" s="287"/>
      <c r="F159" s="17">
        <f>SUM(F139:F141)</f>
        <v>760</v>
      </c>
      <c r="G159" s="17">
        <f>SUM(G139:G141)</f>
        <v>73</v>
      </c>
      <c r="H159" s="152">
        <f>SUM(H139:H141)</f>
        <v>220</v>
      </c>
      <c r="I159" s="8">
        <f>SUM(I139:I141)</f>
        <v>13</v>
      </c>
      <c r="J159" s="152">
        <f>SUM(J139:J141)</f>
        <v>454</v>
      </c>
      <c r="K159" s="156">
        <f>F159/K$158*100</f>
        <v>12.909801257006965</v>
      </c>
      <c r="L159" s="3">
        <f t="shared" ref="L159:L162" si="110">G159/L$158*100</f>
        <v>4.8634243837441709</v>
      </c>
      <c r="M159" s="209">
        <f t="shared" ref="M159:M162" si="111">H159/M$158*100</f>
        <v>8.8388911209321002</v>
      </c>
      <c r="N159" s="11">
        <f t="shared" ref="N159:N162" si="112">I159/N$158*100</f>
        <v>10</v>
      </c>
      <c r="O159" s="15">
        <f t="shared" ref="O159:O162" si="113">J159/O$158*100</f>
        <v>25.707814269535671</v>
      </c>
      <c r="P159" s="14"/>
      <c r="Q159" s="14"/>
      <c r="R159" s="14"/>
      <c r="S159" s="14"/>
      <c r="T159" s="45"/>
      <c r="V159" s="45"/>
      <c r="W159" s="45"/>
      <c r="X159" s="23"/>
      <c r="Y159" s="23"/>
      <c r="Z159" s="23"/>
      <c r="AA159" s="23"/>
    </row>
    <row r="160" spans="2:27" ht="15" customHeight="1" x14ac:dyDescent="0.15">
      <c r="B160" s="34" t="s">
        <v>458</v>
      </c>
      <c r="C160" s="287"/>
      <c r="D160" s="287"/>
      <c r="E160" s="287"/>
      <c r="F160" s="18">
        <f>SUM(F142:F144)</f>
        <v>3719</v>
      </c>
      <c r="G160" s="18">
        <f>SUM(G142:G144)</f>
        <v>1189</v>
      </c>
      <c r="H160" s="159">
        <f>SUM(H142:H144)</f>
        <v>1347</v>
      </c>
      <c r="I160" s="9">
        <f>SUM(I142:I144)</f>
        <v>110</v>
      </c>
      <c r="J160" s="159">
        <f>SUM(J142:J144)</f>
        <v>1072</v>
      </c>
      <c r="K160" s="156">
        <f>F160/K$158*100</f>
        <v>63.173093256327505</v>
      </c>
      <c r="L160" s="4">
        <f t="shared" si="110"/>
        <v>79.21385742838109</v>
      </c>
      <c r="M160" s="210">
        <f t="shared" si="111"/>
        <v>54.118119726797907</v>
      </c>
      <c r="N160" s="12">
        <f t="shared" si="112"/>
        <v>84.615384615384613</v>
      </c>
      <c r="O160" s="16">
        <f t="shared" si="113"/>
        <v>60.702151755379383</v>
      </c>
      <c r="P160" s="14"/>
      <c r="Q160" s="14"/>
      <c r="R160" s="14"/>
      <c r="S160" s="14"/>
      <c r="T160" s="45"/>
      <c r="V160" s="45"/>
      <c r="W160" s="45"/>
      <c r="X160" s="23"/>
      <c r="Y160" s="23"/>
      <c r="Z160" s="23"/>
      <c r="AA160" s="23"/>
    </row>
    <row r="161" spans="1:27" ht="15" customHeight="1" x14ac:dyDescent="0.15">
      <c r="B161" s="34" t="s">
        <v>459</v>
      </c>
      <c r="C161" s="287"/>
      <c r="D161" s="287"/>
      <c r="E161" s="287"/>
      <c r="F161" s="18">
        <f>SUM(F145:F148)</f>
        <v>1271</v>
      </c>
      <c r="G161" s="18">
        <f>SUM(G145:G148)</f>
        <v>216</v>
      </c>
      <c r="H161" s="159">
        <f>SUM(H145:H148)</f>
        <v>860</v>
      </c>
      <c r="I161" s="9">
        <f>SUM(I145:I148)</f>
        <v>6</v>
      </c>
      <c r="J161" s="159">
        <f>SUM(J145:J148)</f>
        <v>189</v>
      </c>
      <c r="K161" s="156">
        <f>F161/K$158*100</f>
        <v>21.589943944284016</v>
      </c>
      <c r="L161" s="4">
        <f t="shared" si="110"/>
        <v>14.390406395736177</v>
      </c>
      <c r="M161" s="210">
        <f t="shared" si="111"/>
        <v>34.552028927280034</v>
      </c>
      <c r="N161" s="12">
        <f t="shared" si="112"/>
        <v>4.6153846153846159</v>
      </c>
      <c r="O161" s="16">
        <f t="shared" si="113"/>
        <v>10.702151755379388</v>
      </c>
      <c r="P161" s="14"/>
      <c r="Q161" s="14"/>
      <c r="R161" s="14"/>
      <c r="S161" s="14"/>
      <c r="T161" s="45"/>
      <c r="V161" s="45"/>
      <c r="W161" s="45"/>
      <c r="X161" s="23"/>
      <c r="Y161" s="23"/>
      <c r="Z161" s="23"/>
      <c r="AA161" s="23"/>
    </row>
    <row r="162" spans="1:27" ht="15" customHeight="1" x14ac:dyDescent="0.15">
      <c r="B162" s="35" t="s">
        <v>0</v>
      </c>
      <c r="C162" s="93"/>
      <c r="D162" s="93"/>
      <c r="E162" s="93"/>
      <c r="F162" s="19">
        <f>F149</f>
        <v>137</v>
      </c>
      <c r="G162" s="18">
        <f>G149</f>
        <v>23</v>
      </c>
      <c r="H162" s="71">
        <f>H149</f>
        <v>62</v>
      </c>
      <c r="I162" s="18">
        <f>I149</f>
        <v>1</v>
      </c>
      <c r="J162" s="71">
        <f>J149</f>
        <v>51</v>
      </c>
      <c r="K162" s="156">
        <f>F162/K$158*100</f>
        <v>2.3271615423815186</v>
      </c>
      <c r="L162" s="4">
        <f t="shared" si="110"/>
        <v>1.5323117921385743</v>
      </c>
      <c r="M162" s="211">
        <f t="shared" si="111"/>
        <v>2.4909602249899558</v>
      </c>
      <c r="N162" s="4">
        <f t="shared" si="112"/>
        <v>0.76923076923076927</v>
      </c>
      <c r="O162" s="4">
        <f t="shared" si="113"/>
        <v>2.8878822197055491</v>
      </c>
      <c r="P162" s="14"/>
      <c r="Q162" s="14"/>
      <c r="R162" s="14"/>
      <c r="S162" s="14"/>
      <c r="T162" s="45"/>
      <c r="V162" s="45"/>
      <c r="W162" s="45"/>
      <c r="X162" s="84"/>
      <c r="Y162" s="84"/>
      <c r="Z162" s="84"/>
      <c r="AA162" s="84"/>
    </row>
    <row r="163" spans="1:27" ht="15" customHeight="1" x14ac:dyDescent="0.15">
      <c r="B163" s="39" t="s">
        <v>1</v>
      </c>
      <c r="C163" s="82"/>
      <c r="D163" s="82"/>
      <c r="E163" s="82"/>
      <c r="F163" s="48">
        <f t="shared" ref="F163:O163" si="114">SUM(F159:F162)</f>
        <v>5887</v>
      </c>
      <c r="G163" s="48">
        <f t="shared" si="114"/>
        <v>1501</v>
      </c>
      <c r="H163" s="154">
        <f t="shared" si="114"/>
        <v>2489</v>
      </c>
      <c r="I163" s="48">
        <f t="shared" si="114"/>
        <v>130</v>
      </c>
      <c r="J163" s="154">
        <f t="shared" si="114"/>
        <v>1766</v>
      </c>
      <c r="K163" s="157">
        <f t="shared" si="114"/>
        <v>100</v>
      </c>
      <c r="L163" s="75">
        <f t="shared" si="114"/>
        <v>100.00000000000001</v>
      </c>
      <c r="M163" s="239">
        <f t="shared" si="114"/>
        <v>100</v>
      </c>
      <c r="N163" s="75">
        <f t="shared" si="114"/>
        <v>100</v>
      </c>
      <c r="O163" s="75">
        <f t="shared" si="114"/>
        <v>99.999999999999986</v>
      </c>
      <c r="P163" s="14"/>
      <c r="Q163" s="14"/>
      <c r="R163" s="14"/>
      <c r="S163" s="14"/>
      <c r="T163" s="45"/>
      <c r="V163" s="45"/>
      <c r="W163" s="45"/>
      <c r="X163" s="23"/>
      <c r="Y163" s="23"/>
      <c r="Z163" s="23"/>
      <c r="AA163" s="23"/>
    </row>
    <row r="164" spans="1:27" ht="15" customHeight="1" x14ac:dyDescent="0.15">
      <c r="B164" s="39" t="s">
        <v>385</v>
      </c>
      <c r="C164" s="82"/>
      <c r="D164" s="82"/>
      <c r="E164" s="82"/>
      <c r="F164" s="75">
        <f t="shared" ref="F164:J164" si="115">F151</f>
        <v>2.4037842394009359</v>
      </c>
      <c r="G164" s="75">
        <f t="shared" si="115"/>
        <v>2.4430274744960565</v>
      </c>
      <c r="H164" s="239">
        <f t="shared" si="115"/>
        <v>2.6621715894004629</v>
      </c>
      <c r="I164" s="75">
        <f t="shared" si="115"/>
        <v>2.2282701676080001</v>
      </c>
      <c r="J164" s="75">
        <f t="shared" si="115"/>
        <v>2.0172942349918159</v>
      </c>
      <c r="K164" s="14"/>
      <c r="L164" s="14"/>
      <c r="M164" s="14"/>
      <c r="N164" s="14"/>
      <c r="O164" s="14"/>
      <c r="P164" s="14"/>
      <c r="Q164" s="14"/>
      <c r="R164" s="14"/>
      <c r="S164" s="14"/>
      <c r="T164" s="45"/>
      <c r="V164" s="45"/>
      <c r="W164" s="45"/>
      <c r="X164" s="23"/>
      <c r="Y164" s="23"/>
      <c r="Z164" s="23"/>
      <c r="AA164" s="23"/>
    </row>
    <row r="165" spans="1:27" ht="15" customHeight="1" x14ac:dyDescent="0.15">
      <c r="B165" s="39" t="s">
        <v>386</v>
      </c>
      <c r="C165" s="82"/>
      <c r="D165" s="82"/>
      <c r="E165" s="82"/>
      <c r="F165" s="75">
        <f>F152</f>
        <v>2.2744183240884395</v>
      </c>
      <c r="G165" s="75">
        <f t="shared" ref="G165:J165" si="116">G152</f>
        <v>2.2450172442745133</v>
      </c>
      <c r="H165" s="239">
        <f t="shared" si="116"/>
        <v>2.5725261659480632</v>
      </c>
      <c r="I165" s="75">
        <f t="shared" si="116"/>
        <v>2.2059340230333788</v>
      </c>
      <c r="J165" s="75">
        <f t="shared" si="116"/>
        <v>1.9608676071732178</v>
      </c>
      <c r="K165" s="14"/>
      <c r="L165" s="14"/>
      <c r="M165" s="14"/>
      <c r="N165" s="14"/>
      <c r="O165" s="14"/>
      <c r="P165" s="14"/>
      <c r="Q165" s="14"/>
      <c r="R165" s="14"/>
      <c r="S165" s="14"/>
      <c r="T165" s="45"/>
      <c r="V165" s="45"/>
      <c r="W165" s="45"/>
      <c r="X165" s="23"/>
      <c r="Y165" s="23"/>
      <c r="Z165" s="23"/>
      <c r="AA165" s="23"/>
    </row>
    <row r="166" spans="1:27" ht="13.5" customHeight="1" x14ac:dyDescent="0.15">
      <c r="B166" s="99" t="s">
        <v>482</v>
      </c>
      <c r="C166" s="99"/>
      <c r="D166" s="127"/>
      <c r="E166" s="127"/>
      <c r="F166" s="127"/>
      <c r="G166" s="127"/>
      <c r="H166" s="127"/>
      <c r="I166" s="127"/>
      <c r="J166" s="14"/>
      <c r="K166" s="14"/>
      <c r="L166" s="14"/>
      <c r="M166" s="14"/>
      <c r="N166" s="14"/>
      <c r="O166" s="14"/>
      <c r="P166" s="14"/>
      <c r="Q166" s="14"/>
      <c r="R166" s="14"/>
      <c r="S166" s="14"/>
      <c r="T166" s="45"/>
      <c r="V166" s="45"/>
      <c r="W166" s="45"/>
      <c r="X166" s="23"/>
      <c r="Y166" s="23"/>
      <c r="Z166" s="23"/>
    </row>
    <row r="167" spans="1:27" ht="13.5" customHeight="1" x14ac:dyDescent="0.15">
      <c r="B167" s="99" t="s">
        <v>483</v>
      </c>
      <c r="C167" s="99"/>
      <c r="D167" s="127"/>
      <c r="E167" s="127"/>
      <c r="F167" s="127"/>
      <c r="G167" s="127"/>
      <c r="H167" s="127"/>
      <c r="I167" s="127"/>
      <c r="J167" s="14"/>
      <c r="K167" s="14"/>
      <c r="L167" s="14"/>
      <c r="M167" s="14"/>
      <c r="N167" s="14"/>
      <c r="O167" s="14"/>
      <c r="P167" s="14"/>
      <c r="Q167" s="14"/>
      <c r="R167" s="14"/>
      <c r="S167" s="14"/>
      <c r="T167" s="45"/>
      <c r="V167" s="45"/>
      <c r="W167" s="45"/>
      <c r="X167" s="23"/>
      <c r="Y167" s="23"/>
      <c r="Z167" s="23"/>
    </row>
    <row r="168" spans="1:27" ht="15" customHeight="1" x14ac:dyDescent="0.15">
      <c r="B168" s="66"/>
      <c r="C168" s="66"/>
      <c r="D168" s="66"/>
      <c r="E168" s="66"/>
      <c r="F168" s="46"/>
      <c r="G168" s="96"/>
      <c r="H168" s="96"/>
      <c r="I168" s="96"/>
      <c r="J168" s="56"/>
      <c r="K168" s="23"/>
      <c r="T168" s="45"/>
      <c r="V168" s="45"/>
      <c r="W168" s="45"/>
    </row>
    <row r="169" spans="1:27" ht="12.85" customHeight="1" x14ac:dyDescent="0.15">
      <c r="A169" s="1" t="s">
        <v>518</v>
      </c>
      <c r="C169" s="1"/>
      <c r="D169" s="1"/>
      <c r="E169" s="1"/>
      <c r="H169" s="7"/>
      <c r="I169" s="7"/>
      <c r="J169" s="7"/>
      <c r="T169" s="45"/>
      <c r="V169" s="45"/>
      <c r="W169" s="45"/>
    </row>
    <row r="170" spans="1:27" ht="13.5" customHeight="1" x14ac:dyDescent="0.15">
      <c r="B170" s="68"/>
      <c r="C170" s="33"/>
      <c r="D170" s="33"/>
      <c r="E170" s="33"/>
      <c r="F170" s="83"/>
      <c r="G170" s="91"/>
      <c r="H170" s="88" t="s">
        <v>383</v>
      </c>
      <c r="I170" s="91"/>
      <c r="J170" s="91"/>
      <c r="K170" s="111"/>
      <c r="L170" s="91"/>
      <c r="M170" s="88" t="s">
        <v>259</v>
      </c>
      <c r="N170" s="91"/>
      <c r="O170" s="89"/>
      <c r="T170" s="45"/>
      <c r="V170" s="45"/>
      <c r="W170" s="45"/>
      <c r="X170" s="94"/>
      <c r="Y170" s="94"/>
      <c r="Z170" s="94"/>
      <c r="AA170" s="94"/>
    </row>
    <row r="171" spans="1:27" ht="20" x14ac:dyDescent="0.15">
      <c r="B171" s="98"/>
      <c r="C171" s="46"/>
      <c r="D171" s="46"/>
      <c r="E171" s="46"/>
      <c r="F171" s="102" t="s">
        <v>4</v>
      </c>
      <c r="G171" s="102" t="s">
        <v>254</v>
      </c>
      <c r="H171" s="102" t="s">
        <v>255</v>
      </c>
      <c r="I171" s="102" t="s">
        <v>256</v>
      </c>
      <c r="J171" s="109" t="s">
        <v>257</v>
      </c>
      <c r="K171" s="112" t="s">
        <v>4</v>
      </c>
      <c r="L171" s="102" t="s">
        <v>254</v>
      </c>
      <c r="M171" s="102" t="s">
        <v>255</v>
      </c>
      <c r="N171" s="102" t="s">
        <v>256</v>
      </c>
      <c r="O171" s="102" t="s">
        <v>257</v>
      </c>
      <c r="T171" s="45"/>
      <c r="V171" s="45"/>
      <c r="W171" s="45"/>
      <c r="X171" s="288"/>
      <c r="Y171" s="288"/>
      <c r="Z171" s="288"/>
      <c r="AA171" s="288"/>
    </row>
    <row r="172" spans="1:27" ht="12" customHeight="1" x14ac:dyDescent="0.15">
      <c r="B172" s="69"/>
      <c r="C172" s="36"/>
      <c r="D172" s="36"/>
      <c r="E172" s="36"/>
      <c r="F172" s="37"/>
      <c r="G172" s="37"/>
      <c r="H172" s="37"/>
      <c r="I172" s="37"/>
      <c r="J172" s="70"/>
      <c r="K172" s="116">
        <f>F184</f>
        <v>5887</v>
      </c>
      <c r="L172" s="2">
        <f t="shared" ref="L172" si="117">G184</f>
        <v>1501</v>
      </c>
      <c r="M172" s="2">
        <f t="shared" ref="M172" si="118">H184</f>
        <v>2489</v>
      </c>
      <c r="N172" s="2">
        <f t="shared" ref="N172" si="119">I184</f>
        <v>130</v>
      </c>
      <c r="O172" s="2">
        <f t="shared" ref="O172" si="120">J184</f>
        <v>1766</v>
      </c>
      <c r="T172" s="45"/>
      <c r="V172" s="45"/>
      <c r="W172" s="45"/>
      <c r="X172" s="55"/>
      <c r="Y172" s="55"/>
      <c r="Z172" s="55"/>
      <c r="AA172" s="55"/>
    </row>
    <row r="173" spans="1:27" ht="15" customHeight="1" x14ac:dyDescent="0.15">
      <c r="B173" s="32" t="s">
        <v>152</v>
      </c>
      <c r="C173" s="287"/>
      <c r="D173" s="287"/>
      <c r="E173" s="287"/>
      <c r="F173" s="17">
        <v>17</v>
      </c>
      <c r="G173" s="17">
        <v>1</v>
      </c>
      <c r="H173" s="152">
        <v>9</v>
      </c>
      <c r="I173" s="8">
        <v>0</v>
      </c>
      <c r="J173" s="152">
        <v>7</v>
      </c>
      <c r="K173" s="156">
        <f t="shared" ref="K173:K183" si="121">F173/K$172*100</f>
        <v>0.28877187022252421</v>
      </c>
      <c r="L173" s="3">
        <f t="shared" ref="L173:L183" si="122">G173/L$172*100</f>
        <v>6.6622251832111928E-2</v>
      </c>
      <c r="M173" s="209">
        <f t="shared" ref="M173:M183" si="123">H173/M$172*100</f>
        <v>0.36159100040176778</v>
      </c>
      <c r="N173" s="11">
        <f t="shared" ref="N173:N183" si="124">I173/N$172*100</f>
        <v>0</v>
      </c>
      <c r="O173" s="15">
        <f t="shared" ref="O173:O183" si="125">J173/O$172*100</f>
        <v>0.39637599093997733</v>
      </c>
      <c r="T173" s="45"/>
      <c r="V173" s="45"/>
      <c r="W173" s="45"/>
      <c r="X173" s="23"/>
      <c r="Y173" s="23"/>
      <c r="Z173" s="23"/>
      <c r="AA173" s="23"/>
    </row>
    <row r="174" spans="1:27" ht="15" customHeight="1" x14ac:dyDescent="0.15">
      <c r="B174" s="34" t="s">
        <v>153</v>
      </c>
      <c r="C174" s="287"/>
      <c r="D174" s="287"/>
      <c r="E174" s="287"/>
      <c r="F174" s="18">
        <v>96</v>
      </c>
      <c r="G174" s="18">
        <v>1</v>
      </c>
      <c r="H174" s="159">
        <v>35</v>
      </c>
      <c r="I174" s="9">
        <v>1</v>
      </c>
      <c r="J174" s="159">
        <v>59</v>
      </c>
      <c r="K174" s="156">
        <f t="shared" si="121"/>
        <v>1.6307117377271956</v>
      </c>
      <c r="L174" s="4">
        <f t="shared" si="122"/>
        <v>6.6622251832111928E-2</v>
      </c>
      <c r="M174" s="210">
        <f t="shared" si="123"/>
        <v>1.4061872237846524</v>
      </c>
      <c r="N174" s="12">
        <f t="shared" si="124"/>
        <v>0.76923076923076927</v>
      </c>
      <c r="O174" s="16">
        <f t="shared" si="125"/>
        <v>3.3408833522083805</v>
      </c>
      <c r="T174" s="45"/>
      <c r="V174" s="45"/>
      <c r="W174" s="45"/>
      <c r="X174" s="23"/>
      <c r="Y174" s="23"/>
      <c r="Z174" s="23"/>
      <c r="AA174" s="23"/>
    </row>
    <row r="175" spans="1:27" ht="15" customHeight="1" x14ac:dyDescent="0.15">
      <c r="B175" s="34" t="s">
        <v>154</v>
      </c>
      <c r="C175" s="287"/>
      <c r="D175" s="287"/>
      <c r="E175" s="287"/>
      <c r="F175" s="18">
        <v>430</v>
      </c>
      <c r="G175" s="18">
        <v>13</v>
      </c>
      <c r="H175" s="159">
        <v>125</v>
      </c>
      <c r="I175" s="9">
        <v>6</v>
      </c>
      <c r="J175" s="159">
        <v>286</v>
      </c>
      <c r="K175" s="156">
        <f t="shared" si="121"/>
        <v>7.3042296585697306</v>
      </c>
      <c r="L175" s="4">
        <f t="shared" si="122"/>
        <v>0.86608927381745504</v>
      </c>
      <c r="M175" s="210">
        <f t="shared" si="123"/>
        <v>5.0220972278023304</v>
      </c>
      <c r="N175" s="12">
        <f t="shared" si="124"/>
        <v>4.6153846153846159</v>
      </c>
      <c r="O175" s="16">
        <f t="shared" si="125"/>
        <v>16.194790486976217</v>
      </c>
      <c r="T175" s="45"/>
      <c r="V175" s="45"/>
      <c r="W175" s="45"/>
      <c r="X175" s="23"/>
      <c r="Y175" s="23"/>
      <c r="Z175" s="23"/>
      <c r="AA175" s="23"/>
    </row>
    <row r="176" spans="1:27" ht="15" customHeight="1" x14ac:dyDescent="0.15">
      <c r="B176" s="34" t="s">
        <v>155</v>
      </c>
      <c r="C176" s="287"/>
      <c r="D176" s="287"/>
      <c r="E176" s="287"/>
      <c r="F176" s="18">
        <v>825</v>
      </c>
      <c r="G176" s="18">
        <v>172</v>
      </c>
      <c r="H176" s="159">
        <v>209</v>
      </c>
      <c r="I176" s="9">
        <v>29</v>
      </c>
      <c r="J176" s="159">
        <v>415</v>
      </c>
      <c r="K176" s="156">
        <f t="shared" si="121"/>
        <v>14.013928996093087</v>
      </c>
      <c r="L176" s="4">
        <f t="shared" si="122"/>
        <v>11.459027315123251</v>
      </c>
      <c r="M176" s="210">
        <f t="shared" si="123"/>
        <v>8.3969465648854964</v>
      </c>
      <c r="N176" s="12">
        <f t="shared" si="124"/>
        <v>22.30769230769231</v>
      </c>
      <c r="O176" s="16">
        <f t="shared" si="125"/>
        <v>23.499433748584373</v>
      </c>
      <c r="T176" s="45"/>
      <c r="V176" s="45"/>
      <c r="W176" s="45"/>
      <c r="X176" s="23"/>
      <c r="Y176" s="23"/>
      <c r="Z176" s="23"/>
      <c r="AA176" s="23"/>
    </row>
    <row r="177" spans="2:27" ht="15" customHeight="1" x14ac:dyDescent="0.15">
      <c r="B177" s="34" t="s">
        <v>156</v>
      </c>
      <c r="C177" s="287"/>
      <c r="D177" s="287"/>
      <c r="E177" s="287"/>
      <c r="F177" s="18">
        <v>1551</v>
      </c>
      <c r="G177" s="18">
        <v>567</v>
      </c>
      <c r="H177" s="159">
        <v>511</v>
      </c>
      <c r="I177" s="9">
        <v>47</v>
      </c>
      <c r="J177" s="159">
        <v>426</v>
      </c>
      <c r="K177" s="156">
        <f t="shared" si="121"/>
        <v>26.346186512655002</v>
      </c>
      <c r="L177" s="4">
        <f t="shared" si="122"/>
        <v>37.774816788807463</v>
      </c>
      <c r="M177" s="210">
        <f t="shared" si="123"/>
        <v>20.530333467255925</v>
      </c>
      <c r="N177" s="12">
        <f t="shared" si="124"/>
        <v>36.153846153846153</v>
      </c>
      <c r="O177" s="16">
        <f t="shared" si="125"/>
        <v>24.122310305775766</v>
      </c>
      <c r="T177" s="45"/>
      <c r="V177" s="45"/>
      <c r="W177" s="45"/>
      <c r="X177" s="23"/>
      <c r="Y177" s="23"/>
      <c r="Z177" s="23"/>
      <c r="AA177" s="23"/>
    </row>
    <row r="178" spans="2:27" ht="15" customHeight="1" x14ac:dyDescent="0.15">
      <c r="B178" s="34" t="s">
        <v>157</v>
      </c>
      <c r="C178" s="287"/>
      <c r="D178" s="287"/>
      <c r="E178" s="287"/>
      <c r="F178" s="18">
        <v>1504</v>
      </c>
      <c r="G178" s="18">
        <v>496</v>
      </c>
      <c r="H178" s="159">
        <v>648</v>
      </c>
      <c r="I178" s="9">
        <v>40</v>
      </c>
      <c r="J178" s="159">
        <v>319</v>
      </c>
      <c r="K178" s="156">
        <f t="shared" si="121"/>
        <v>25.547817224392727</v>
      </c>
      <c r="L178" s="4">
        <f t="shared" si="122"/>
        <v>33.044636908727512</v>
      </c>
      <c r="M178" s="210">
        <f t="shared" si="123"/>
        <v>26.034552028927283</v>
      </c>
      <c r="N178" s="12">
        <f t="shared" si="124"/>
        <v>30.76923076923077</v>
      </c>
      <c r="O178" s="16">
        <f t="shared" si="125"/>
        <v>18.063420158550397</v>
      </c>
      <c r="T178" s="45"/>
      <c r="V178" s="45"/>
      <c r="W178" s="45"/>
      <c r="X178" s="23"/>
      <c r="Y178" s="23"/>
      <c r="Z178" s="23"/>
      <c r="AA178" s="23"/>
    </row>
    <row r="179" spans="2:27" ht="15" customHeight="1" x14ac:dyDescent="0.15">
      <c r="B179" s="34" t="s">
        <v>158</v>
      </c>
      <c r="C179" s="287"/>
      <c r="D179" s="287"/>
      <c r="E179" s="287"/>
      <c r="F179" s="18">
        <v>852</v>
      </c>
      <c r="G179" s="18">
        <v>179</v>
      </c>
      <c r="H179" s="159">
        <v>525</v>
      </c>
      <c r="I179" s="9">
        <v>3</v>
      </c>
      <c r="J179" s="159">
        <v>145</v>
      </c>
      <c r="K179" s="156">
        <f t="shared" si="121"/>
        <v>14.47256667232886</v>
      </c>
      <c r="L179" s="4">
        <f t="shared" si="122"/>
        <v>11.925383077948034</v>
      </c>
      <c r="M179" s="210">
        <f t="shared" si="123"/>
        <v>21.092808356769787</v>
      </c>
      <c r="N179" s="12">
        <f t="shared" si="124"/>
        <v>2.3076923076923079</v>
      </c>
      <c r="O179" s="16">
        <f t="shared" si="125"/>
        <v>8.210645526613817</v>
      </c>
      <c r="T179" s="45"/>
      <c r="V179" s="45"/>
      <c r="W179" s="45"/>
      <c r="X179" s="23"/>
      <c r="Y179" s="23"/>
      <c r="Z179" s="23"/>
      <c r="AA179" s="23"/>
    </row>
    <row r="180" spans="2:27" ht="15" customHeight="1" x14ac:dyDescent="0.15">
      <c r="B180" s="34" t="s">
        <v>159</v>
      </c>
      <c r="C180" s="287"/>
      <c r="D180" s="287"/>
      <c r="E180" s="287"/>
      <c r="F180" s="18">
        <v>313</v>
      </c>
      <c r="G180" s="18">
        <v>36</v>
      </c>
      <c r="H180" s="159">
        <v>237</v>
      </c>
      <c r="I180" s="9">
        <v>3</v>
      </c>
      <c r="J180" s="159">
        <v>37</v>
      </c>
      <c r="K180" s="156">
        <f t="shared" si="121"/>
        <v>5.3167997282147104</v>
      </c>
      <c r="L180" s="4">
        <f t="shared" si="122"/>
        <v>2.3984010659560293</v>
      </c>
      <c r="M180" s="210">
        <f t="shared" si="123"/>
        <v>9.5218963439132178</v>
      </c>
      <c r="N180" s="12">
        <f t="shared" si="124"/>
        <v>2.3076923076923079</v>
      </c>
      <c r="O180" s="16">
        <f t="shared" si="125"/>
        <v>2.0951302378255945</v>
      </c>
      <c r="T180" s="45"/>
      <c r="V180" s="45"/>
      <c r="W180" s="45"/>
      <c r="X180" s="23"/>
      <c r="Y180" s="23"/>
      <c r="Z180" s="23"/>
      <c r="AA180" s="23"/>
    </row>
    <row r="181" spans="2:27" ht="15" customHeight="1" x14ac:dyDescent="0.15">
      <c r="B181" s="34" t="s">
        <v>160</v>
      </c>
      <c r="C181" s="287"/>
      <c r="D181" s="287"/>
      <c r="E181" s="287"/>
      <c r="F181" s="18">
        <v>125</v>
      </c>
      <c r="G181" s="18">
        <v>13</v>
      </c>
      <c r="H181" s="159">
        <v>95</v>
      </c>
      <c r="I181" s="9">
        <v>0</v>
      </c>
      <c r="J181" s="159">
        <v>17</v>
      </c>
      <c r="K181" s="156">
        <f t="shared" si="121"/>
        <v>2.1233225751656191</v>
      </c>
      <c r="L181" s="4">
        <f t="shared" si="122"/>
        <v>0.86608927381745504</v>
      </c>
      <c r="M181" s="210">
        <f t="shared" si="123"/>
        <v>3.8167938931297711</v>
      </c>
      <c r="N181" s="12">
        <f t="shared" si="124"/>
        <v>0</v>
      </c>
      <c r="O181" s="16">
        <f t="shared" si="125"/>
        <v>0.96262740656851642</v>
      </c>
      <c r="T181" s="45"/>
      <c r="V181" s="45"/>
      <c r="W181" s="45"/>
      <c r="X181" s="23"/>
      <c r="Y181" s="23"/>
      <c r="Z181" s="23"/>
      <c r="AA181" s="23"/>
    </row>
    <row r="182" spans="2:27" ht="15" customHeight="1" x14ac:dyDescent="0.15">
      <c r="B182" s="34" t="s">
        <v>161</v>
      </c>
      <c r="C182" s="287"/>
      <c r="D182" s="287"/>
      <c r="E182" s="287"/>
      <c r="F182" s="18">
        <v>37</v>
      </c>
      <c r="G182" s="18">
        <v>0</v>
      </c>
      <c r="H182" s="159">
        <v>33</v>
      </c>
      <c r="I182" s="9">
        <v>0</v>
      </c>
      <c r="J182" s="159">
        <v>4</v>
      </c>
      <c r="K182" s="156">
        <f t="shared" si="121"/>
        <v>0.6285034822490233</v>
      </c>
      <c r="L182" s="4">
        <f t="shared" si="122"/>
        <v>0</v>
      </c>
      <c r="M182" s="210">
        <f t="shared" si="123"/>
        <v>1.3258336681398153</v>
      </c>
      <c r="N182" s="12">
        <f t="shared" si="124"/>
        <v>0</v>
      </c>
      <c r="O182" s="16">
        <f t="shared" si="125"/>
        <v>0.22650056625141565</v>
      </c>
      <c r="T182" s="45"/>
      <c r="V182" s="45"/>
      <c r="W182" s="45"/>
      <c r="X182" s="23"/>
      <c r="Y182" s="23"/>
      <c r="Z182" s="23"/>
      <c r="AA182" s="23"/>
    </row>
    <row r="183" spans="2:27" ht="15" customHeight="1" x14ac:dyDescent="0.15">
      <c r="B183" s="35" t="s">
        <v>0</v>
      </c>
      <c r="C183" s="93"/>
      <c r="D183" s="93"/>
      <c r="E183" s="287"/>
      <c r="F183" s="18">
        <v>137</v>
      </c>
      <c r="G183" s="18">
        <v>23</v>
      </c>
      <c r="H183" s="71">
        <v>62</v>
      </c>
      <c r="I183" s="18">
        <v>1</v>
      </c>
      <c r="J183" s="71">
        <v>51</v>
      </c>
      <c r="K183" s="156">
        <f t="shared" si="121"/>
        <v>2.3271615423815186</v>
      </c>
      <c r="L183" s="4">
        <f t="shared" si="122"/>
        <v>1.5323117921385743</v>
      </c>
      <c r="M183" s="211">
        <f t="shared" si="123"/>
        <v>2.4909602249899558</v>
      </c>
      <c r="N183" s="4">
        <f t="shared" si="124"/>
        <v>0.76923076923076927</v>
      </c>
      <c r="O183" s="4">
        <f t="shared" si="125"/>
        <v>2.8878822197055491</v>
      </c>
      <c r="T183" s="45"/>
      <c r="V183" s="45"/>
      <c r="W183" s="45"/>
      <c r="X183" s="84"/>
      <c r="Y183" s="84"/>
      <c r="Z183" s="84"/>
      <c r="AA183" s="84"/>
    </row>
    <row r="184" spans="2:27" ht="15" customHeight="1" x14ac:dyDescent="0.15">
      <c r="B184" s="39" t="s">
        <v>1</v>
      </c>
      <c r="C184" s="82"/>
      <c r="D184" s="82"/>
      <c r="E184" s="82"/>
      <c r="F184" s="48">
        <f>SUM(F173:F183)</f>
        <v>5887</v>
      </c>
      <c r="G184" s="48">
        <f t="shared" ref="G184" si="126">SUM(G173:G183)</f>
        <v>1501</v>
      </c>
      <c r="H184" s="154">
        <f t="shared" ref="H184" si="127">SUM(H173:H183)</f>
        <v>2489</v>
      </c>
      <c r="I184" s="48">
        <f t="shared" ref="I184" si="128">SUM(I173:I183)</f>
        <v>130</v>
      </c>
      <c r="J184" s="154">
        <f t="shared" ref="J184" si="129">SUM(J173:J183)</f>
        <v>1766</v>
      </c>
      <c r="K184" s="157">
        <f t="shared" ref="K184" si="130">SUM(K173:K183)</f>
        <v>100</v>
      </c>
      <c r="L184" s="75">
        <f t="shared" ref="L184" si="131">SUM(L173:L183)</f>
        <v>99.999999999999972</v>
      </c>
      <c r="M184" s="239">
        <f t="shared" ref="M184" si="132">SUM(M173:M183)</f>
        <v>100</v>
      </c>
      <c r="N184" s="75">
        <f t="shared" ref="N184" si="133">SUM(N173:N183)</f>
        <v>100</v>
      </c>
      <c r="O184" s="75">
        <f t="shared" ref="O184" si="134">SUM(O173:O183)</f>
        <v>100.00000000000001</v>
      </c>
      <c r="T184" s="45"/>
      <c r="V184" s="45"/>
      <c r="W184" s="45"/>
      <c r="X184" s="23"/>
      <c r="Y184" s="23"/>
      <c r="Z184" s="23"/>
      <c r="AA184" s="23"/>
    </row>
    <row r="185" spans="2:27" ht="15" customHeight="1" x14ac:dyDescent="0.15">
      <c r="B185" s="196" t="s">
        <v>385</v>
      </c>
      <c r="C185" s="82"/>
      <c r="D185" s="82"/>
      <c r="E185" s="82"/>
      <c r="F185" s="75">
        <v>2.4798950264737405</v>
      </c>
      <c r="G185" s="75">
        <v>2.5145584869237938</v>
      </c>
      <c r="H185" s="239">
        <v>2.716735508140895</v>
      </c>
      <c r="I185" s="75">
        <v>2.2763164313601902</v>
      </c>
      <c r="J185" s="75">
        <v>2.1299995355710353</v>
      </c>
      <c r="K185" s="14"/>
      <c r="L185" s="14"/>
      <c r="M185" s="14"/>
      <c r="N185" s="14"/>
      <c r="O185" s="14"/>
      <c r="T185" s="45"/>
      <c r="V185" s="45"/>
      <c r="W185" s="45"/>
      <c r="X185" s="23"/>
      <c r="Y185" s="23"/>
      <c r="Z185" s="23"/>
      <c r="AA185" s="23"/>
    </row>
    <row r="186" spans="2:27" ht="15" customHeight="1" x14ac:dyDescent="0.15">
      <c r="B186" s="196" t="s">
        <v>386</v>
      </c>
      <c r="C186" s="82"/>
      <c r="D186" s="82"/>
      <c r="E186" s="82"/>
      <c r="F186" s="75">
        <f>SUM(D125*0.375,D126,D127,D128*2,D129*3,D130*4,D131*5)/SUM(D125:D131)</f>
        <v>2.4513098953090395</v>
      </c>
      <c r="G186" s="75">
        <f>SUM(E125*0.375,E126,E127,E128*2,E129*3,E130*4,E131*5)/SUM(E125:E131)</f>
        <v>2.4610945907674879</v>
      </c>
      <c r="H186" s="75">
        <f>SUM(F125*0.375,F126,F127,F128*2,F129*3,F130*4,F131*5)/SUM(F125:F131)</f>
        <v>2.6894129032258065</v>
      </c>
      <c r="I186" s="75">
        <f>SUM(G125*0.375,G126,G127,G128*2,G129*3,G130*4,G131*5)/SUM(G125:G131)</f>
        <v>2.2670010030090273</v>
      </c>
      <c r="J186" s="75">
        <f>SUM(H125*0.375,H126,H127,H128*2,H129*3,H130*4,H131*5)/SUM(H125:H131)</f>
        <v>2.1492762063227953</v>
      </c>
      <c r="K186" s="14"/>
      <c r="L186" s="14"/>
      <c r="M186" s="14"/>
      <c r="N186" s="14"/>
      <c r="O186" s="14"/>
      <c r="T186" s="45"/>
      <c r="V186" s="45"/>
      <c r="W186" s="45"/>
      <c r="X186" s="23"/>
      <c r="Y186" s="23"/>
      <c r="Z186" s="23"/>
      <c r="AA186" s="23"/>
    </row>
    <row r="187" spans="2:27" ht="13.5" customHeight="1" x14ac:dyDescent="0.15">
      <c r="B187" s="99" t="s">
        <v>482</v>
      </c>
      <c r="C187" s="99"/>
      <c r="D187" s="127"/>
      <c r="E187" s="127"/>
      <c r="F187" s="127"/>
      <c r="G187" s="127"/>
      <c r="H187" s="127"/>
      <c r="I187" s="127"/>
      <c r="J187" s="127"/>
      <c r="K187" s="14"/>
      <c r="L187" s="14"/>
      <c r="M187" s="14"/>
      <c r="N187" s="14"/>
      <c r="O187" s="14"/>
      <c r="P187" s="14"/>
      <c r="Q187" s="14"/>
      <c r="R187" s="14"/>
      <c r="S187" s="14"/>
      <c r="T187" s="45"/>
      <c r="V187" s="45"/>
      <c r="W187" s="45"/>
      <c r="X187" s="23"/>
      <c r="Y187" s="23"/>
      <c r="Z187" s="23"/>
      <c r="AA187" s="23"/>
    </row>
    <row r="188" spans="2:27" ht="13.5" customHeight="1" x14ac:dyDescent="0.15">
      <c r="B188" s="99" t="s">
        <v>483</v>
      </c>
      <c r="C188" s="99"/>
      <c r="D188" s="127"/>
      <c r="E188" s="127"/>
      <c r="F188" s="14"/>
      <c r="G188" s="14"/>
      <c r="H188" s="14"/>
      <c r="I188" s="14"/>
      <c r="J188" s="14"/>
      <c r="K188" s="14"/>
      <c r="L188" s="14"/>
      <c r="M188" s="14"/>
      <c r="N188" s="14"/>
      <c r="O188" s="14"/>
      <c r="P188" s="14"/>
      <c r="Q188" s="14"/>
      <c r="R188" s="14"/>
      <c r="S188" s="14"/>
      <c r="T188" s="45"/>
      <c r="V188" s="45"/>
      <c r="W188" s="45"/>
      <c r="X188" s="23"/>
      <c r="Y188" s="23"/>
      <c r="Z188" s="23"/>
      <c r="AA188" s="23"/>
    </row>
    <row r="189" spans="2:27" ht="15" customHeight="1" x14ac:dyDescent="0.15">
      <c r="B189" s="66"/>
      <c r="C189" s="66"/>
      <c r="D189" s="66"/>
      <c r="E189" s="66"/>
      <c r="F189" s="66"/>
      <c r="G189" s="46"/>
      <c r="H189" s="96"/>
      <c r="I189" s="96"/>
      <c r="J189" s="96"/>
      <c r="K189" s="56"/>
      <c r="L189" s="23"/>
      <c r="P189" s="14"/>
      <c r="Q189" s="14"/>
      <c r="R189" s="14"/>
      <c r="S189" s="14"/>
      <c r="T189" s="45"/>
      <c r="V189" s="45"/>
      <c r="W189" s="45"/>
    </row>
    <row r="190" spans="2:27" ht="13.5" customHeight="1" x14ac:dyDescent="0.15">
      <c r="B190" s="68"/>
      <c r="C190" s="33"/>
      <c r="D190" s="33"/>
      <c r="E190" s="33"/>
      <c r="F190" s="83"/>
      <c r="G190" s="91"/>
      <c r="H190" s="88" t="s">
        <v>383</v>
      </c>
      <c r="I190" s="91"/>
      <c r="J190" s="91"/>
      <c r="K190" s="111"/>
      <c r="L190" s="91"/>
      <c r="M190" s="88" t="s">
        <v>259</v>
      </c>
      <c r="N190" s="91"/>
      <c r="O190" s="89"/>
      <c r="P190" s="14"/>
      <c r="Q190" s="14"/>
      <c r="R190" s="14"/>
      <c r="S190" s="14"/>
      <c r="T190" s="45"/>
      <c r="V190" s="45"/>
      <c r="W190" s="45"/>
      <c r="X190" s="94"/>
      <c r="Y190" s="94"/>
      <c r="Z190" s="94"/>
      <c r="AA190" s="94"/>
    </row>
    <row r="191" spans="2:27" ht="20" x14ac:dyDescent="0.15">
      <c r="B191" s="98"/>
      <c r="C191" s="46"/>
      <c r="D191" s="46"/>
      <c r="E191" s="46"/>
      <c r="F191" s="102" t="s">
        <v>4</v>
      </c>
      <c r="G191" s="102" t="s">
        <v>254</v>
      </c>
      <c r="H191" s="102" t="s">
        <v>255</v>
      </c>
      <c r="I191" s="102" t="s">
        <v>256</v>
      </c>
      <c r="J191" s="109" t="s">
        <v>257</v>
      </c>
      <c r="K191" s="112" t="s">
        <v>4</v>
      </c>
      <c r="L191" s="102" t="s">
        <v>254</v>
      </c>
      <c r="M191" s="102" t="s">
        <v>255</v>
      </c>
      <c r="N191" s="102" t="s">
        <v>256</v>
      </c>
      <c r="O191" s="102" t="s">
        <v>257</v>
      </c>
      <c r="P191" s="14"/>
      <c r="Q191" s="14"/>
      <c r="R191" s="14"/>
      <c r="S191" s="14"/>
      <c r="T191" s="45"/>
      <c r="V191" s="45"/>
      <c r="W191" s="45"/>
      <c r="X191" s="288"/>
      <c r="Y191" s="288"/>
      <c r="Z191" s="288"/>
      <c r="AA191" s="288"/>
    </row>
    <row r="192" spans="2:27" ht="12" customHeight="1" x14ac:dyDescent="0.15">
      <c r="B192" s="69"/>
      <c r="C192" s="36"/>
      <c r="D192" s="36"/>
      <c r="E192" s="36"/>
      <c r="F192" s="37"/>
      <c r="G192" s="37"/>
      <c r="H192" s="37"/>
      <c r="I192" s="37"/>
      <c r="J192" s="70"/>
      <c r="K192" s="116">
        <f>F197</f>
        <v>5887</v>
      </c>
      <c r="L192" s="2">
        <f t="shared" ref="L192:O192" si="135">G197</f>
        <v>1501</v>
      </c>
      <c r="M192" s="2">
        <f t="shared" si="135"/>
        <v>2489</v>
      </c>
      <c r="N192" s="2">
        <f t="shared" si="135"/>
        <v>130</v>
      </c>
      <c r="O192" s="2">
        <f t="shared" si="135"/>
        <v>1766</v>
      </c>
      <c r="P192" s="14"/>
      <c r="Q192" s="14"/>
      <c r="R192" s="14"/>
      <c r="S192" s="14"/>
      <c r="T192" s="45"/>
      <c r="V192" s="45"/>
      <c r="W192" s="45"/>
      <c r="X192" s="55"/>
      <c r="Y192" s="55"/>
      <c r="Z192" s="55"/>
      <c r="AA192" s="55"/>
    </row>
    <row r="193" spans="1:27" ht="15" customHeight="1" x14ac:dyDescent="0.15">
      <c r="B193" s="34" t="s">
        <v>457</v>
      </c>
      <c r="C193" s="287"/>
      <c r="D193" s="287"/>
      <c r="E193" s="287"/>
      <c r="F193" s="17">
        <f>SUM(F173:F175)</f>
        <v>543</v>
      </c>
      <c r="G193" s="17">
        <f>SUM(G173:G175)</f>
        <v>15</v>
      </c>
      <c r="H193" s="152">
        <f>SUM(H173:H175)</f>
        <v>169</v>
      </c>
      <c r="I193" s="8">
        <f>SUM(I173:I175)</f>
        <v>7</v>
      </c>
      <c r="J193" s="236">
        <f>SUM(J173:J175)</f>
        <v>352</v>
      </c>
      <c r="K193" s="104">
        <f t="shared" ref="K193:L196" si="136">F193/K$192*100</f>
        <v>9.2237132665194501</v>
      </c>
      <c r="L193" s="3">
        <f t="shared" si="136"/>
        <v>0.99933377748167884</v>
      </c>
      <c r="M193" s="209">
        <f t="shared" ref="M193:M196" si="137">H193/M$192*100</f>
        <v>6.7898754519887499</v>
      </c>
      <c r="N193" s="11">
        <f t="shared" ref="N193:N196" si="138">I193/N$192*100</f>
        <v>5.384615384615385</v>
      </c>
      <c r="O193" s="15">
        <f t="shared" ref="O193:O196" si="139">J193/O$192*100</f>
        <v>19.932049830124576</v>
      </c>
      <c r="P193" s="14"/>
      <c r="Q193" s="14"/>
      <c r="R193" s="14"/>
      <c r="S193" s="14"/>
      <c r="T193" s="45"/>
      <c r="V193" s="45"/>
      <c r="W193" s="45"/>
      <c r="X193" s="23"/>
      <c r="Y193" s="23"/>
      <c r="Z193" s="23"/>
      <c r="AA193" s="23"/>
    </row>
    <row r="194" spans="1:27" ht="15" customHeight="1" x14ac:dyDescent="0.15">
      <c r="B194" s="34" t="s">
        <v>458</v>
      </c>
      <c r="C194" s="287"/>
      <c r="D194" s="287"/>
      <c r="E194" s="287"/>
      <c r="F194" s="18">
        <f>SUM(F176:F178)</f>
        <v>3880</v>
      </c>
      <c r="G194" s="18">
        <f>SUM(G176:G178)</f>
        <v>1235</v>
      </c>
      <c r="H194" s="159">
        <f>SUM(H176:H178)</f>
        <v>1368</v>
      </c>
      <c r="I194" s="9">
        <f>SUM(I176:I178)</f>
        <v>116</v>
      </c>
      <c r="J194" s="237">
        <f>SUM(J176:J178)</f>
        <v>1160</v>
      </c>
      <c r="K194" s="24">
        <f t="shared" si="136"/>
        <v>65.907932733140811</v>
      </c>
      <c r="L194" s="4">
        <f t="shared" si="136"/>
        <v>82.278481012658233</v>
      </c>
      <c r="M194" s="210">
        <f t="shared" si="137"/>
        <v>54.961832061068705</v>
      </c>
      <c r="N194" s="12">
        <f t="shared" si="138"/>
        <v>89.230769230769241</v>
      </c>
      <c r="O194" s="16">
        <f t="shared" si="139"/>
        <v>65.685164212910536</v>
      </c>
      <c r="P194" s="14"/>
      <c r="Q194" s="14"/>
      <c r="R194" s="14"/>
      <c r="S194" s="14"/>
      <c r="T194" s="45"/>
      <c r="V194" s="45"/>
      <c r="W194" s="45"/>
      <c r="X194" s="23"/>
      <c r="Y194" s="23"/>
      <c r="Z194" s="23"/>
      <c r="AA194" s="23"/>
    </row>
    <row r="195" spans="1:27" ht="15" customHeight="1" x14ac:dyDescent="0.15">
      <c r="B195" s="34" t="s">
        <v>459</v>
      </c>
      <c r="C195" s="287"/>
      <c r="D195" s="287"/>
      <c r="E195" s="287"/>
      <c r="F195" s="18">
        <f>SUM(F179:F182)</f>
        <v>1327</v>
      </c>
      <c r="G195" s="18">
        <f>SUM(G179:G182)</f>
        <v>228</v>
      </c>
      <c r="H195" s="159">
        <f>SUM(H179:H182)</f>
        <v>890</v>
      </c>
      <c r="I195" s="9">
        <f>SUM(I179:I182)</f>
        <v>6</v>
      </c>
      <c r="J195" s="237">
        <f>SUM(J179:J182)</f>
        <v>203</v>
      </c>
      <c r="K195" s="24">
        <f t="shared" si="136"/>
        <v>22.541192457958211</v>
      </c>
      <c r="L195" s="4">
        <f t="shared" si="136"/>
        <v>15.18987341772152</v>
      </c>
      <c r="M195" s="210">
        <f t="shared" si="137"/>
        <v>35.757332261952591</v>
      </c>
      <c r="N195" s="12">
        <f t="shared" si="138"/>
        <v>4.6153846153846159</v>
      </c>
      <c r="O195" s="16">
        <f t="shared" si="139"/>
        <v>11.494903737259342</v>
      </c>
      <c r="P195" s="14"/>
      <c r="Q195" s="14"/>
      <c r="R195" s="14"/>
      <c r="S195" s="14"/>
      <c r="T195" s="45"/>
      <c r="V195" s="45"/>
      <c r="W195" s="45"/>
      <c r="X195" s="23"/>
      <c r="Y195" s="23"/>
      <c r="Z195" s="23"/>
      <c r="AA195" s="23"/>
    </row>
    <row r="196" spans="1:27" ht="15" customHeight="1" x14ac:dyDescent="0.15">
      <c r="B196" s="35" t="s">
        <v>0</v>
      </c>
      <c r="C196" s="93"/>
      <c r="D196" s="93"/>
      <c r="E196" s="287"/>
      <c r="F196" s="18">
        <f>F183</f>
        <v>137</v>
      </c>
      <c r="G196" s="18">
        <f>G183</f>
        <v>23</v>
      </c>
      <c r="H196" s="71">
        <f>H183</f>
        <v>62</v>
      </c>
      <c r="I196" s="18">
        <f>I183</f>
        <v>1</v>
      </c>
      <c r="J196" s="108">
        <f>J183</f>
        <v>51</v>
      </c>
      <c r="K196" s="24">
        <f t="shared" si="136"/>
        <v>2.3271615423815186</v>
      </c>
      <c r="L196" s="4">
        <f t="shared" si="136"/>
        <v>1.5323117921385743</v>
      </c>
      <c r="M196" s="211">
        <f t="shared" si="137"/>
        <v>2.4909602249899558</v>
      </c>
      <c r="N196" s="4">
        <f t="shared" si="138"/>
        <v>0.76923076923076927</v>
      </c>
      <c r="O196" s="4">
        <f t="shared" si="139"/>
        <v>2.8878822197055491</v>
      </c>
      <c r="P196" s="14"/>
      <c r="Q196" s="14"/>
      <c r="R196" s="14"/>
      <c r="S196" s="14"/>
      <c r="T196" s="45"/>
      <c r="V196" s="45"/>
      <c r="W196" s="45"/>
      <c r="X196" s="84"/>
      <c r="Y196" s="84"/>
      <c r="Z196" s="84"/>
      <c r="AA196" s="84"/>
    </row>
    <row r="197" spans="1:27" ht="15" customHeight="1" x14ac:dyDescent="0.15">
      <c r="B197" s="39" t="s">
        <v>1</v>
      </c>
      <c r="C197" s="82"/>
      <c r="D197" s="82"/>
      <c r="E197" s="82"/>
      <c r="F197" s="48">
        <f t="shared" ref="F197" si="140">SUM(F193:F196)</f>
        <v>5887</v>
      </c>
      <c r="G197" s="48">
        <f t="shared" ref="G197:K197" si="141">SUM(G193:G196)</f>
        <v>1501</v>
      </c>
      <c r="H197" s="154">
        <f t="shared" si="141"/>
        <v>2489</v>
      </c>
      <c r="I197" s="48">
        <f t="shared" si="141"/>
        <v>130</v>
      </c>
      <c r="J197" s="238">
        <f t="shared" si="141"/>
        <v>1766</v>
      </c>
      <c r="K197" s="42">
        <f t="shared" si="141"/>
        <v>99.999999999999986</v>
      </c>
      <c r="L197" s="75">
        <f t="shared" ref="L197:O197" si="142">SUM(L193:L196)</f>
        <v>100</v>
      </c>
      <c r="M197" s="239">
        <f t="shared" si="142"/>
        <v>100.00000000000001</v>
      </c>
      <c r="N197" s="75">
        <f t="shared" si="142"/>
        <v>100.00000000000001</v>
      </c>
      <c r="O197" s="75">
        <f t="shared" si="142"/>
        <v>100</v>
      </c>
      <c r="P197" s="14"/>
      <c r="Q197" s="14"/>
      <c r="R197" s="14"/>
      <c r="S197" s="14"/>
      <c r="T197" s="45"/>
      <c r="V197" s="45"/>
      <c r="W197" s="45"/>
      <c r="X197" s="23"/>
      <c r="Y197" s="23"/>
      <c r="Z197" s="23"/>
      <c r="AA197" s="23"/>
    </row>
    <row r="198" spans="1:27" ht="15" customHeight="1" x14ac:dyDescent="0.15">
      <c r="B198" s="39" t="s">
        <v>385</v>
      </c>
      <c r="C198" s="82"/>
      <c r="D198" s="82"/>
      <c r="E198" s="82"/>
      <c r="F198" s="75">
        <f t="shared" ref="F198:J199" si="143">F185</f>
        <v>2.4798950264737405</v>
      </c>
      <c r="G198" s="75">
        <f t="shared" si="143"/>
        <v>2.5145584869237938</v>
      </c>
      <c r="H198" s="239">
        <f t="shared" si="143"/>
        <v>2.716735508140895</v>
      </c>
      <c r="I198" s="75">
        <f t="shared" si="143"/>
        <v>2.2763164313601902</v>
      </c>
      <c r="J198" s="75">
        <f t="shared" si="143"/>
        <v>2.1299995355710353</v>
      </c>
      <c r="K198" s="14"/>
      <c r="L198" s="14"/>
      <c r="M198" s="14"/>
      <c r="N198" s="14"/>
      <c r="O198" s="14"/>
      <c r="P198" s="14"/>
      <c r="Q198" s="14"/>
      <c r="R198" s="14"/>
      <c r="S198" s="14"/>
      <c r="T198" s="45"/>
      <c r="V198" s="45"/>
      <c r="W198" s="45"/>
      <c r="X198" s="23"/>
      <c r="Y198" s="23"/>
      <c r="Z198" s="23"/>
      <c r="AA198" s="23"/>
    </row>
    <row r="199" spans="1:27" ht="15" customHeight="1" x14ac:dyDescent="0.15">
      <c r="B199" s="39" t="s">
        <v>386</v>
      </c>
      <c r="C199" s="82"/>
      <c r="D199" s="82"/>
      <c r="E199" s="82"/>
      <c r="F199" s="75">
        <f t="shared" si="143"/>
        <v>2.4513098953090395</v>
      </c>
      <c r="G199" s="75">
        <f t="shared" si="143"/>
        <v>2.4610945907674879</v>
      </c>
      <c r="H199" s="75">
        <f t="shared" si="143"/>
        <v>2.6894129032258065</v>
      </c>
      <c r="I199" s="75">
        <f t="shared" si="143"/>
        <v>2.2670010030090273</v>
      </c>
      <c r="J199" s="75">
        <f t="shared" si="143"/>
        <v>2.1492762063227953</v>
      </c>
      <c r="K199" s="14"/>
      <c r="L199" s="14"/>
      <c r="M199" s="14"/>
      <c r="N199" s="14"/>
      <c r="O199" s="14"/>
      <c r="P199" s="14"/>
      <c r="Q199" s="14"/>
      <c r="R199" s="14"/>
      <c r="S199" s="14"/>
      <c r="T199" s="45"/>
      <c r="V199" s="45"/>
      <c r="W199" s="45"/>
      <c r="X199" s="23"/>
      <c r="Y199" s="23"/>
      <c r="Z199" s="23"/>
      <c r="AA199" s="23"/>
    </row>
    <row r="200" spans="1:27" ht="13.5" customHeight="1" x14ac:dyDescent="0.15">
      <c r="B200" s="99" t="s">
        <v>482</v>
      </c>
      <c r="C200" s="127"/>
      <c r="D200" s="127"/>
      <c r="E200" s="127"/>
      <c r="F200" s="127"/>
      <c r="G200" s="127"/>
      <c r="H200" s="127"/>
      <c r="I200" s="14"/>
      <c r="J200" s="14"/>
      <c r="K200" s="14"/>
      <c r="L200" s="14"/>
      <c r="M200" s="14"/>
      <c r="N200" s="14"/>
      <c r="O200" s="14"/>
      <c r="P200" s="14"/>
      <c r="Q200" s="14"/>
      <c r="R200" s="14"/>
      <c r="T200" s="45"/>
      <c r="V200" s="45"/>
      <c r="W200" s="45"/>
      <c r="X200" s="23"/>
      <c r="Y200" s="23"/>
    </row>
    <row r="201" spans="1:27" ht="13.5" customHeight="1" x14ac:dyDescent="0.15">
      <c r="B201" s="99" t="s">
        <v>483</v>
      </c>
      <c r="C201" s="127"/>
      <c r="D201" s="127"/>
      <c r="E201" s="127"/>
      <c r="F201" s="127"/>
      <c r="G201" s="127"/>
      <c r="H201" s="127"/>
      <c r="I201" s="14"/>
      <c r="J201" s="14"/>
      <c r="K201" s="14"/>
      <c r="L201" s="14"/>
      <c r="M201" s="14"/>
      <c r="N201" s="14"/>
      <c r="O201" s="14"/>
      <c r="P201" s="14"/>
      <c r="Q201" s="14"/>
      <c r="R201" s="14"/>
      <c r="T201" s="45"/>
      <c r="V201" s="45"/>
      <c r="W201" s="45"/>
      <c r="X201" s="23"/>
      <c r="Y201" s="23"/>
    </row>
    <row r="202" spans="1:27" ht="15" customHeight="1" x14ac:dyDescent="0.15">
      <c r="B202" s="66"/>
      <c r="C202" s="66"/>
      <c r="D202" s="66"/>
      <c r="E202" s="46"/>
      <c r="F202" s="96"/>
      <c r="G202" s="96"/>
      <c r="H202" s="96"/>
      <c r="I202" s="56"/>
      <c r="J202" s="23"/>
      <c r="T202" s="45"/>
      <c r="V202" s="45"/>
      <c r="W202" s="45"/>
    </row>
    <row r="203" spans="1:27" ht="15" customHeight="1" x14ac:dyDescent="0.15">
      <c r="A203" s="1" t="s">
        <v>519</v>
      </c>
      <c r="B203" s="22"/>
      <c r="C203" s="22"/>
      <c r="D203" s="22"/>
      <c r="F203" s="1"/>
      <c r="G203" s="1"/>
      <c r="T203" s="45"/>
      <c r="V203" s="45"/>
      <c r="W203" s="45"/>
    </row>
    <row r="204" spans="1:27" ht="13.5" customHeight="1" x14ac:dyDescent="0.15">
      <c r="B204" s="68"/>
      <c r="C204" s="33"/>
      <c r="D204" s="33"/>
      <c r="E204" s="33"/>
      <c r="F204" s="83"/>
      <c r="G204" s="91"/>
      <c r="H204" s="88" t="s">
        <v>258</v>
      </c>
      <c r="I204" s="91"/>
      <c r="J204" s="91"/>
      <c r="K204" s="115"/>
      <c r="L204" s="91"/>
      <c r="M204" s="88" t="s">
        <v>259</v>
      </c>
      <c r="N204" s="91"/>
      <c r="O204" s="89"/>
      <c r="T204" s="45"/>
      <c r="V204" s="45"/>
      <c r="W204" s="45"/>
    </row>
    <row r="205" spans="1:27" ht="20" x14ac:dyDescent="0.15">
      <c r="B205" s="81"/>
      <c r="F205" s="102" t="s">
        <v>4</v>
      </c>
      <c r="G205" s="102" t="s">
        <v>254</v>
      </c>
      <c r="H205" s="102" t="s">
        <v>255</v>
      </c>
      <c r="I205" s="102" t="s">
        <v>256</v>
      </c>
      <c r="J205" s="109" t="s">
        <v>257</v>
      </c>
      <c r="K205" s="112" t="s">
        <v>4</v>
      </c>
      <c r="L205" s="102" t="s">
        <v>254</v>
      </c>
      <c r="M205" s="102" t="s">
        <v>255</v>
      </c>
      <c r="N205" s="102" t="s">
        <v>256</v>
      </c>
      <c r="O205" s="102" t="s">
        <v>257</v>
      </c>
      <c r="T205" s="45"/>
      <c r="V205" s="45"/>
      <c r="W205" s="45"/>
    </row>
    <row r="206" spans="1:27" ht="12" customHeight="1" x14ac:dyDescent="0.15">
      <c r="B206" s="35"/>
      <c r="C206" s="93"/>
      <c r="D206" s="93"/>
      <c r="E206" s="36"/>
      <c r="F206" s="37"/>
      <c r="G206" s="37"/>
      <c r="H206" s="37"/>
      <c r="I206" s="37"/>
      <c r="J206" s="70"/>
      <c r="K206" s="116">
        <f>F$63</f>
        <v>5887</v>
      </c>
      <c r="L206" s="2">
        <f t="shared" ref="L206" si="144">G$63</f>
        <v>1501</v>
      </c>
      <c r="M206" s="2">
        <f t="shared" ref="M206" si="145">H$63</f>
        <v>2489</v>
      </c>
      <c r="N206" s="2">
        <f t="shared" ref="N206" si="146">I$63</f>
        <v>130</v>
      </c>
      <c r="O206" s="2">
        <f t="shared" ref="O206" si="147">J$63</f>
        <v>1766</v>
      </c>
      <c r="P206" s="95"/>
      <c r="Q206" s="95"/>
      <c r="R206" s="95"/>
      <c r="S206" s="95"/>
      <c r="T206" s="45"/>
      <c r="V206" s="45"/>
      <c r="W206" s="45"/>
    </row>
    <row r="207" spans="1:27" ht="15" customHeight="1" x14ac:dyDescent="0.15">
      <c r="B207" s="34" t="s">
        <v>205</v>
      </c>
      <c r="C207" s="287"/>
      <c r="D207" s="287"/>
      <c r="F207" s="18">
        <v>133</v>
      </c>
      <c r="G207" s="18">
        <v>32</v>
      </c>
      <c r="H207" s="18">
        <v>36</v>
      </c>
      <c r="I207" s="18">
        <v>0</v>
      </c>
      <c r="J207" s="71">
        <v>65</v>
      </c>
      <c r="K207" s="117">
        <f>F207/K$206*100</f>
        <v>2.2592152199762188</v>
      </c>
      <c r="L207" s="4">
        <f t="shared" ref="L207:L214" si="148">G207/L$206*100</f>
        <v>2.1319120586275817</v>
      </c>
      <c r="M207" s="4">
        <f t="shared" ref="M207:M214" si="149">H207/M$206*100</f>
        <v>1.4463640016070711</v>
      </c>
      <c r="N207" s="4">
        <f t="shared" ref="N207:N214" si="150">I207/N$206*100</f>
        <v>0</v>
      </c>
      <c r="O207" s="4">
        <f t="shared" ref="O207:O214" si="151">J207/O$206*100</f>
        <v>3.6806342015855038</v>
      </c>
      <c r="P207" s="84"/>
      <c r="Q207" s="84"/>
      <c r="R207" s="84"/>
      <c r="S207" s="84"/>
      <c r="T207" s="45"/>
      <c r="V207" s="45"/>
      <c r="W207" s="45"/>
    </row>
    <row r="208" spans="1:27" ht="15" customHeight="1" x14ac:dyDescent="0.15">
      <c r="B208" s="34" t="s">
        <v>170</v>
      </c>
      <c r="C208" s="287"/>
      <c r="D208" s="287"/>
      <c r="F208" s="18">
        <v>76</v>
      </c>
      <c r="G208" s="18">
        <v>10</v>
      </c>
      <c r="H208" s="18">
        <v>23</v>
      </c>
      <c r="I208" s="18">
        <v>1</v>
      </c>
      <c r="J208" s="71">
        <v>42</v>
      </c>
      <c r="K208" s="118">
        <f t="shared" ref="K208:K214" si="152">F208/K$206*100</f>
        <v>1.2909801257006965</v>
      </c>
      <c r="L208" s="4">
        <f t="shared" si="148"/>
        <v>0.66622251832111923</v>
      </c>
      <c r="M208" s="4">
        <f t="shared" si="149"/>
        <v>0.92406588991562877</v>
      </c>
      <c r="N208" s="4">
        <f t="shared" si="150"/>
        <v>0.76923076923076927</v>
      </c>
      <c r="O208" s="4">
        <f t="shared" si="151"/>
        <v>2.378255945639864</v>
      </c>
      <c r="P208" s="84"/>
      <c r="Q208" s="84"/>
      <c r="R208" s="84"/>
      <c r="S208" s="84"/>
      <c r="T208" s="45"/>
      <c r="V208" s="45"/>
      <c r="W208" s="45"/>
    </row>
    <row r="209" spans="1:23" ht="15" customHeight="1" x14ac:dyDescent="0.15">
      <c r="B209" s="34" t="s">
        <v>171</v>
      </c>
      <c r="C209" s="287"/>
      <c r="D209" s="287"/>
      <c r="F209" s="18">
        <v>143</v>
      </c>
      <c r="G209" s="18">
        <v>20</v>
      </c>
      <c r="H209" s="18">
        <v>27</v>
      </c>
      <c r="I209" s="18">
        <v>1</v>
      </c>
      <c r="J209" s="71">
        <v>95</v>
      </c>
      <c r="K209" s="118">
        <f t="shared" si="152"/>
        <v>2.429081025989468</v>
      </c>
      <c r="L209" s="4">
        <f t="shared" si="148"/>
        <v>1.3324450366422385</v>
      </c>
      <c r="M209" s="4">
        <f t="shared" si="149"/>
        <v>1.0847730012053034</v>
      </c>
      <c r="N209" s="4">
        <f t="shared" si="150"/>
        <v>0.76923076923076927</v>
      </c>
      <c r="O209" s="4">
        <f t="shared" si="151"/>
        <v>5.3793884484711212</v>
      </c>
      <c r="P209" s="84"/>
      <c r="Q209" s="84"/>
      <c r="R209" s="84"/>
      <c r="S209" s="84"/>
      <c r="T209" s="45"/>
      <c r="V209" s="45"/>
      <c r="W209" s="45"/>
    </row>
    <row r="210" spans="1:23" ht="15" customHeight="1" x14ac:dyDescent="0.15">
      <c r="B210" s="34" t="s">
        <v>175</v>
      </c>
      <c r="C210" s="287"/>
      <c r="D210" s="287"/>
      <c r="F210" s="18">
        <v>177</v>
      </c>
      <c r="G210" s="18">
        <v>13</v>
      </c>
      <c r="H210" s="18">
        <v>44</v>
      </c>
      <c r="I210" s="18">
        <v>2</v>
      </c>
      <c r="J210" s="71">
        <v>118</v>
      </c>
      <c r="K210" s="118">
        <f t="shared" si="152"/>
        <v>3.0066247664345167</v>
      </c>
      <c r="L210" s="4">
        <f t="shared" si="148"/>
        <v>0.86608927381745504</v>
      </c>
      <c r="M210" s="4">
        <f t="shared" si="149"/>
        <v>1.7677782241864202</v>
      </c>
      <c r="N210" s="4">
        <f t="shared" si="150"/>
        <v>1.5384615384615385</v>
      </c>
      <c r="O210" s="4">
        <f t="shared" si="151"/>
        <v>6.681766704416761</v>
      </c>
      <c r="P210" s="84"/>
      <c r="Q210" s="84"/>
      <c r="R210" s="84"/>
      <c r="S210" s="84"/>
      <c r="T210" s="45"/>
      <c r="V210" s="45"/>
      <c r="W210" s="45"/>
    </row>
    <row r="211" spans="1:23" ht="15" customHeight="1" x14ac:dyDescent="0.15">
      <c r="B211" s="34" t="s">
        <v>176</v>
      </c>
      <c r="C211" s="287"/>
      <c r="D211" s="287"/>
      <c r="F211" s="18">
        <v>436</v>
      </c>
      <c r="G211" s="18">
        <v>52</v>
      </c>
      <c r="H211" s="18">
        <v>142</v>
      </c>
      <c r="I211" s="18">
        <v>10</v>
      </c>
      <c r="J211" s="71">
        <v>232</v>
      </c>
      <c r="K211" s="118">
        <f t="shared" si="152"/>
        <v>7.4061491421776804</v>
      </c>
      <c r="L211" s="4">
        <f t="shared" si="148"/>
        <v>3.4643570952698202</v>
      </c>
      <c r="M211" s="4">
        <f t="shared" si="149"/>
        <v>5.7051024507834471</v>
      </c>
      <c r="N211" s="4">
        <f t="shared" si="150"/>
        <v>7.6923076923076925</v>
      </c>
      <c r="O211" s="4">
        <f t="shared" si="151"/>
        <v>13.137032842582105</v>
      </c>
      <c r="P211" s="84"/>
      <c r="Q211" s="84"/>
      <c r="R211" s="84"/>
      <c r="S211" s="84"/>
      <c r="T211" s="45"/>
      <c r="V211" s="45"/>
      <c r="W211" s="45"/>
    </row>
    <row r="212" spans="1:23" ht="15" customHeight="1" x14ac:dyDescent="0.15">
      <c r="B212" s="34" t="s">
        <v>177</v>
      </c>
      <c r="C212" s="287"/>
      <c r="D212" s="287"/>
      <c r="F212" s="18">
        <v>1167</v>
      </c>
      <c r="G212" s="18">
        <v>389</v>
      </c>
      <c r="H212" s="18">
        <v>357</v>
      </c>
      <c r="I212" s="18">
        <v>31</v>
      </c>
      <c r="J212" s="71">
        <v>390</v>
      </c>
      <c r="K212" s="118">
        <f t="shared" si="152"/>
        <v>19.82333956174622</v>
      </c>
      <c r="L212" s="4">
        <f t="shared" si="148"/>
        <v>25.916055962691537</v>
      </c>
      <c r="M212" s="4">
        <f t="shared" si="149"/>
        <v>14.343109682603455</v>
      </c>
      <c r="N212" s="4">
        <f t="shared" si="150"/>
        <v>23.846153846153847</v>
      </c>
      <c r="O212" s="4">
        <f t="shared" si="151"/>
        <v>22.083805209513024</v>
      </c>
      <c r="P212" s="84"/>
      <c r="Q212" s="84"/>
      <c r="R212" s="84"/>
      <c r="S212" s="84"/>
      <c r="T212" s="45"/>
      <c r="V212" s="45"/>
      <c r="W212" s="45"/>
    </row>
    <row r="213" spans="1:23" ht="15" customHeight="1" x14ac:dyDescent="0.15">
      <c r="B213" s="34" t="s">
        <v>188</v>
      </c>
      <c r="C213" s="287"/>
      <c r="D213" s="287"/>
      <c r="F213" s="18">
        <v>3618</v>
      </c>
      <c r="G213" s="18">
        <v>962</v>
      </c>
      <c r="H213" s="18">
        <v>1798</v>
      </c>
      <c r="I213" s="18">
        <v>84</v>
      </c>
      <c r="J213" s="71">
        <v>773</v>
      </c>
      <c r="K213" s="118">
        <f t="shared" si="152"/>
        <v>61.457448615593677</v>
      </c>
      <c r="L213" s="4">
        <f t="shared" si="148"/>
        <v>64.090606262491661</v>
      </c>
      <c r="M213" s="4">
        <f t="shared" si="149"/>
        <v>72.237846524708715</v>
      </c>
      <c r="N213" s="4">
        <f t="shared" si="150"/>
        <v>64.615384615384613</v>
      </c>
      <c r="O213" s="4">
        <f t="shared" si="151"/>
        <v>43.771234428086068</v>
      </c>
      <c r="P213" s="23"/>
      <c r="Q213" s="23"/>
      <c r="R213" s="23"/>
      <c r="S213" s="23"/>
      <c r="T213" s="45"/>
      <c r="V213" s="45"/>
      <c r="W213" s="45"/>
    </row>
    <row r="214" spans="1:23" ht="15" customHeight="1" x14ac:dyDescent="0.15">
      <c r="B214" s="35" t="s">
        <v>174</v>
      </c>
      <c r="C214" s="93"/>
      <c r="D214" s="93"/>
      <c r="E214" s="36"/>
      <c r="F214" s="19">
        <v>137</v>
      </c>
      <c r="G214" s="19">
        <v>23</v>
      </c>
      <c r="H214" s="19">
        <v>62</v>
      </c>
      <c r="I214" s="19">
        <v>1</v>
      </c>
      <c r="J214" s="76">
        <v>51</v>
      </c>
      <c r="K214" s="129">
        <f t="shared" si="152"/>
        <v>2.3271615423815186</v>
      </c>
      <c r="L214" s="5">
        <f t="shared" si="148"/>
        <v>1.5323117921385743</v>
      </c>
      <c r="M214" s="5">
        <f t="shared" si="149"/>
        <v>2.4909602249899558</v>
      </c>
      <c r="N214" s="5">
        <f t="shared" si="150"/>
        <v>0.76923076923076927</v>
      </c>
      <c r="O214" s="5">
        <f t="shared" si="151"/>
        <v>2.8878822197055491</v>
      </c>
      <c r="P214" s="23"/>
      <c r="Q214" s="23"/>
      <c r="R214" s="23"/>
      <c r="S214" s="23"/>
      <c r="T214" s="45"/>
      <c r="V214" s="45"/>
      <c r="W214" s="45"/>
    </row>
    <row r="215" spans="1:23" ht="15" customHeight="1" x14ac:dyDescent="0.15">
      <c r="B215" s="39" t="s">
        <v>1</v>
      </c>
      <c r="C215" s="82"/>
      <c r="D215" s="82"/>
      <c r="E215" s="28"/>
      <c r="F215" s="40">
        <f>SUM(F207:F214)</f>
        <v>5887</v>
      </c>
      <c r="G215" s="40">
        <f>SUM(G207:G214)</f>
        <v>1501</v>
      </c>
      <c r="H215" s="40">
        <f>SUM(H207:H214)</f>
        <v>2489</v>
      </c>
      <c r="I215" s="40">
        <f>SUM(I207:I214)</f>
        <v>130</v>
      </c>
      <c r="J215" s="72">
        <f>SUM(J207:J214)</f>
        <v>1766</v>
      </c>
      <c r="K215" s="119">
        <f>IF(SUM(K207:K214)&gt;100,"－",SUM(K207:K214))</f>
        <v>100</v>
      </c>
      <c r="L215" s="6">
        <f>IF(SUM(L207:L214)&gt;100,"－",SUM(L207:L214))</f>
        <v>99.999999999999986</v>
      </c>
      <c r="M215" s="6">
        <f>IF(SUM(M207:M214)&gt;100,"－",SUM(M207:M214))</f>
        <v>100</v>
      </c>
      <c r="N215" s="6">
        <f>IF(SUM(N207:N214)&gt;100,"－",SUM(N207:N214))</f>
        <v>100</v>
      </c>
      <c r="O215" s="6">
        <f>IF(SUM(O207:O214)&gt;100,"－",SUM(O207:O214))</f>
        <v>100</v>
      </c>
      <c r="P215" s="23"/>
      <c r="Q215" s="23"/>
      <c r="R215" s="23"/>
      <c r="S215" s="23"/>
      <c r="T215" s="45"/>
      <c r="V215" s="45"/>
      <c r="W215" s="45"/>
    </row>
    <row r="216" spans="1:23" ht="15" customHeight="1" x14ac:dyDescent="0.15">
      <c r="B216" s="39" t="s">
        <v>93</v>
      </c>
      <c r="C216" s="82"/>
      <c r="D216" s="82"/>
      <c r="E216" s="29"/>
      <c r="F216" s="42">
        <v>94.076507154442538</v>
      </c>
      <c r="G216" s="75">
        <v>96.113575836183571</v>
      </c>
      <c r="H216" s="75">
        <v>96.003343271175964</v>
      </c>
      <c r="I216" s="75">
        <v>96.905425265802464</v>
      </c>
      <c r="J216" s="75">
        <v>89.377922491971802</v>
      </c>
      <c r="K216" s="14"/>
      <c r="L216" s="14"/>
      <c r="M216" s="14"/>
      <c r="N216" s="14"/>
      <c r="O216" s="14"/>
      <c r="P216" s="14"/>
      <c r="Q216" s="14"/>
      <c r="R216" s="14"/>
      <c r="S216" s="14"/>
      <c r="T216" s="45"/>
      <c r="V216" s="45"/>
      <c r="W216" s="45"/>
    </row>
    <row r="217" spans="1:23" ht="15" customHeight="1" x14ac:dyDescent="0.15">
      <c r="C217" s="1"/>
      <c r="D217" s="1"/>
      <c r="N217" s="7"/>
      <c r="T217" s="45"/>
      <c r="V217" s="45"/>
      <c r="W217" s="45"/>
    </row>
    <row r="218" spans="1:23" ht="15" customHeight="1" x14ac:dyDescent="0.15">
      <c r="A218" s="1" t="s">
        <v>520</v>
      </c>
      <c r="B218" s="22"/>
      <c r="C218" s="22"/>
      <c r="D218" s="22"/>
      <c r="F218" s="1"/>
      <c r="G218" s="1"/>
      <c r="T218" s="45"/>
      <c r="V218" s="45"/>
      <c r="W218" s="45"/>
    </row>
    <row r="219" spans="1:23" ht="13.5" customHeight="1" x14ac:dyDescent="0.15">
      <c r="B219" s="68"/>
      <c r="C219" s="33"/>
      <c r="D219" s="33"/>
      <c r="E219" s="33"/>
      <c r="F219" s="83"/>
      <c r="G219" s="91"/>
      <c r="H219" s="88" t="s">
        <v>258</v>
      </c>
      <c r="I219" s="91"/>
      <c r="J219" s="91"/>
      <c r="K219" s="115"/>
      <c r="L219" s="91"/>
      <c r="M219" s="88" t="s">
        <v>259</v>
      </c>
      <c r="N219" s="91"/>
      <c r="O219" s="89"/>
      <c r="T219" s="45"/>
      <c r="V219" s="45"/>
      <c r="W219" s="45"/>
    </row>
    <row r="220" spans="1:23" ht="20" x14ac:dyDescent="0.15">
      <c r="B220" s="81"/>
      <c r="F220" s="102" t="s">
        <v>4</v>
      </c>
      <c r="G220" s="102" t="s">
        <v>254</v>
      </c>
      <c r="H220" s="102" t="s">
        <v>255</v>
      </c>
      <c r="I220" s="102" t="s">
        <v>256</v>
      </c>
      <c r="J220" s="109" t="s">
        <v>257</v>
      </c>
      <c r="K220" s="112" t="s">
        <v>4</v>
      </c>
      <c r="L220" s="102" t="s">
        <v>254</v>
      </c>
      <c r="M220" s="102" t="s">
        <v>255</v>
      </c>
      <c r="N220" s="102" t="s">
        <v>256</v>
      </c>
      <c r="O220" s="102" t="s">
        <v>257</v>
      </c>
      <c r="T220" s="45"/>
      <c r="V220" s="45"/>
      <c r="W220" s="45"/>
    </row>
    <row r="221" spans="1:23" ht="12" customHeight="1" x14ac:dyDescent="0.15">
      <c r="B221" s="35"/>
      <c r="C221" s="93"/>
      <c r="D221" s="93"/>
      <c r="E221" s="36"/>
      <c r="F221" s="37"/>
      <c r="G221" s="37"/>
      <c r="H221" s="37"/>
      <c r="I221" s="37"/>
      <c r="J221" s="70"/>
      <c r="K221" s="116">
        <f>F$63</f>
        <v>5887</v>
      </c>
      <c r="L221" s="2">
        <f t="shared" ref="L221" si="153">G$63</f>
        <v>1501</v>
      </c>
      <c r="M221" s="2">
        <f t="shared" ref="M221" si="154">H$63</f>
        <v>2489</v>
      </c>
      <c r="N221" s="2">
        <f t="shared" ref="N221" si="155">I$63</f>
        <v>130</v>
      </c>
      <c r="O221" s="2">
        <f t="shared" ref="O221" si="156">J$63</f>
        <v>1766</v>
      </c>
      <c r="P221" s="95"/>
      <c r="Q221" s="95"/>
      <c r="R221" s="95"/>
      <c r="S221" s="95"/>
      <c r="T221" s="45"/>
      <c r="V221" s="45"/>
      <c r="W221" s="45"/>
    </row>
    <row r="222" spans="1:23" ht="15" customHeight="1" x14ac:dyDescent="0.15">
      <c r="B222" s="34" t="s">
        <v>214</v>
      </c>
      <c r="C222" s="287"/>
      <c r="D222" s="287"/>
      <c r="F222" s="18">
        <v>218</v>
      </c>
      <c r="G222" s="18">
        <v>3</v>
      </c>
      <c r="H222" s="18">
        <v>91</v>
      </c>
      <c r="I222" s="18">
        <v>1</v>
      </c>
      <c r="J222" s="71">
        <v>123</v>
      </c>
      <c r="K222" s="117">
        <f t="shared" ref="K222:K229" si="157">F222/K$206*100</f>
        <v>3.7030745710888402</v>
      </c>
      <c r="L222" s="4">
        <f t="shared" ref="L222:L229" si="158">G222/L$206*100</f>
        <v>0.19986675549633579</v>
      </c>
      <c r="M222" s="4">
        <f t="shared" ref="M222:M229" si="159">H222/M$206*100</f>
        <v>3.6560867818400964</v>
      </c>
      <c r="N222" s="4">
        <f t="shared" ref="N222:N229" si="160">I222/N$206*100</f>
        <v>0.76923076923076927</v>
      </c>
      <c r="O222" s="4">
        <f t="shared" ref="O222:O229" si="161">J222/O$206*100</f>
        <v>6.9648924122310305</v>
      </c>
      <c r="P222" s="84"/>
      <c r="Q222" s="84"/>
      <c r="R222" s="84"/>
      <c r="S222" s="84"/>
      <c r="T222" s="45"/>
      <c r="V222" s="45"/>
      <c r="W222" s="45"/>
    </row>
    <row r="223" spans="1:23" ht="15" customHeight="1" x14ac:dyDescent="0.15">
      <c r="B223" s="34" t="s">
        <v>162</v>
      </c>
      <c r="C223" s="287"/>
      <c r="D223" s="287"/>
      <c r="F223" s="18">
        <v>731</v>
      </c>
      <c r="G223" s="18">
        <v>70</v>
      </c>
      <c r="H223" s="18">
        <v>175</v>
      </c>
      <c r="I223" s="18">
        <v>14</v>
      </c>
      <c r="J223" s="71">
        <v>472</v>
      </c>
      <c r="K223" s="118">
        <f t="shared" si="157"/>
        <v>12.417190419568541</v>
      </c>
      <c r="L223" s="4">
        <f t="shared" si="158"/>
        <v>4.6635576282478342</v>
      </c>
      <c r="M223" s="4">
        <f t="shared" si="159"/>
        <v>7.0309361189232629</v>
      </c>
      <c r="N223" s="4">
        <f t="shared" si="160"/>
        <v>10.76923076923077</v>
      </c>
      <c r="O223" s="4">
        <f t="shared" si="161"/>
        <v>26.727066817667044</v>
      </c>
      <c r="P223" s="84"/>
      <c r="Q223" s="84"/>
      <c r="R223" s="84"/>
      <c r="S223" s="84"/>
      <c r="T223" s="45"/>
      <c r="V223" s="45"/>
      <c r="W223" s="45"/>
    </row>
    <row r="224" spans="1:23" ht="15" customHeight="1" x14ac:dyDescent="0.15">
      <c r="B224" s="34" t="s">
        <v>163</v>
      </c>
      <c r="C224" s="287"/>
      <c r="D224" s="287"/>
      <c r="F224" s="18">
        <v>1503</v>
      </c>
      <c r="G224" s="18">
        <v>459</v>
      </c>
      <c r="H224" s="18">
        <v>469</v>
      </c>
      <c r="I224" s="18">
        <v>54</v>
      </c>
      <c r="J224" s="71">
        <v>521</v>
      </c>
      <c r="K224" s="118">
        <f t="shared" si="157"/>
        <v>25.530830643791404</v>
      </c>
      <c r="L224" s="4">
        <f t="shared" si="158"/>
        <v>30.579613590939374</v>
      </c>
      <c r="M224" s="4">
        <f t="shared" si="159"/>
        <v>18.84290879871434</v>
      </c>
      <c r="N224" s="4">
        <f t="shared" si="160"/>
        <v>41.53846153846154</v>
      </c>
      <c r="O224" s="4">
        <f t="shared" si="161"/>
        <v>29.501698754246885</v>
      </c>
      <c r="P224" s="84"/>
      <c r="Q224" s="84"/>
      <c r="R224" s="84"/>
      <c r="S224" s="84"/>
      <c r="T224" s="45"/>
      <c r="V224" s="45"/>
      <c r="W224" s="45"/>
    </row>
    <row r="225" spans="1:26" ht="15" customHeight="1" x14ac:dyDescent="0.15">
      <c r="B225" s="34" t="s">
        <v>252</v>
      </c>
      <c r="C225" s="287"/>
      <c r="D225" s="287"/>
      <c r="F225" s="18">
        <v>1877</v>
      </c>
      <c r="G225" s="18">
        <v>700</v>
      </c>
      <c r="H225" s="18">
        <v>745</v>
      </c>
      <c r="I225" s="18">
        <v>49</v>
      </c>
      <c r="J225" s="71">
        <v>383</v>
      </c>
      <c r="K225" s="118">
        <f t="shared" si="157"/>
        <v>31.883811788686938</v>
      </c>
      <c r="L225" s="4">
        <f t="shared" si="158"/>
        <v>46.635576282478347</v>
      </c>
      <c r="M225" s="4">
        <f t="shared" si="159"/>
        <v>29.931699477701891</v>
      </c>
      <c r="N225" s="4">
        <f t="shared" si="160"/>
        <v>37.692307692307693</v>
      </c>
      <c r="O225" s="4">
        <f t="shared" si="161"/>
        <v>21.687429218573044</v>
      </c>
      <c r="P225" s="84"/>
      <c r="Q225" s="84"/>
      <c r="R225" s="84"/>
      <c r="S225" s="84"/>
      <c r="T225" s="45"/>
      <c r="V225" s="45"/>
      <c r="W225" s="45"/>
    </row>
    <row r="226" spans="1:26" ht="15" customHeight="1" x14ac:dyDescent="0.15">
      <c r="B226" s="34" t="s">
        <v>253</v>
      </c>
      <c r="C226" s="287"/>
      <c r="D226" s="287"/>
      <c r="F226" s="18">
        <v>1012</v>
      </c>
      <c r="G226" s="18">
        <v>212</v>
      </c>
      <c r="H226" s="18">
        <v>618</v>
      </c>
      <c r="I226" s="18">
        <v>10</v>
      </c>
      <c r="J226" s="71">
        <v>171</v>
      </c>
      <c r="K226" s="118">
        <f t="shared" si="157"/>
        <v>17.19041956854085</v>
      </c>
      <c r="L226" s="4">
        <f t="shared" si="158"/>
        <v>14.123917388407728</v>
      </c>
      <c r="M226" s="4">
        <f t="shared" si="159"/>
        <v>24.829248694254723</v>
      </c>
      <c r="N226" s="4">
        <f t="shared" si="160"/>
        <v>7.6923076923076925</v>
      </c>
      <c r="O226" s="4">
        <f t="shared" si="161"/>
        <v>9.6828992072480169</v>
      </c>
      <c r="P226" s="84"/>
      <c r="Q226" s="84"/>
      <c r="R226" s="84"/>
      <c r="S226" s="84"/>
      <c r="T226" s="45"/>
      <c r="V226" s="45"/>
      <c r="W226" s="45"/>
    </row>
    <row r="227" spans="1:26" ht="15" customHeight="1" x14ac:dyDescent="0.15">
      <c r="B227" s="34" t="s">
        <v>207</v>
      </c>
      <c r="C227" s="287"/>
      <c r="D227" s="287"/>
      <c r="F227" s="18">
        <v>316</v>
      </c>
      <c r="G227" s="18">
        <v>33</v>
      </c>
      <c r="H227" s="18">
        <v>245</v>
      </c>
      <c r="I227" s="18">
        <v>1</v>
      </c>
      <c r="J227" s="71">
        <v>37</v>
      </c>
      <c r="K227" s="118">
        <f t="shared" si="157"/>
        <v>5.3677594700186857</v>
      </c>
      <c r="L227" s="4">
        <f t="shared" si="158"/>
        <v>2.1985343104596935</v>
      </c>
      <c r="M227" s="4">
        <f t="shared" si="159"/>
        <v>9.8433105664925673</v>
      </c>
      <c r="N227" s="4">
        <f t="shared" si="160"/>
        <v>0.76923076923076927</v>
      </c>
      <c r="O227" s="4">
        <f t="shared" si="161"/>
        <v>2.0951302378255945</v>
      </c>
      <c r="P227" s="84"/>
      <c r="Q227" s="84"/>
      <c r="R227" s="84"/>
      <c r="S227" s="84"/>
      <c r="T227" s="45"/>
      <c r="V227" s="45"/>
      <c r="W227" s="45"/>
    </row>
    <row r="228" spans="1:26" ht="15" customHeight="1" x14ac:dyDescent="0.15">
      <c r="B228" s="34" t="s">
        <v>188</v>
      </c>
      <c r="C228" s="287"/>
      <c r="D228" s="287"/>
      <c r="F228" s="18">
        <v>93</v>
      </c>
      <c r="G228" s="18">
        <v>1</v>
      </c>
      <c r="H228" s="18">
        <v>84</v>
      </c>
      <c r="I228" s="18">
        <v>0</v>
      </c>
      <c r="J228" s="71">
        <v>8</v>
      </c>
      <c r="K228" s="118">
        <f t="shared" si="157"/>
        <v>1.5797519959232207</v>
      </c>
      <c r="L228" s="4">
        <f t="shared" si="158"/>
        <v>6.6622251832111928E-2</v>
      </c>
      <c r="M228" s="4">
        <f t="shared" si="159"/>
        <v>3.374849337083166</v>
      </c>
      <c r="N228" s="4">
        <f t="shared" si="160"/>
        <v>0</v>
      </c>
      <c r="O228" s="4">
        <f t="shared" si="161"/>
        <v>0.45300113250283131</v>
      </c>
      <c r="P228" s="84"/>
      <c r="Q228" s="84"/>
      <c r="R228" s="84"/>
      <c r="S228" s="84"/>
      <c r="T228" s="45"/>
      <c r="V228" s="45"/>
      <c r="W228" s="45"/>
    </row>
    <row r="229" spans="1:26" ht="15" customHeight="1" x14ac:dyDescent="0.15">
      <c r="B229" s="35" t="s">
        <v>174</v>
      </c>
      <c r="C229" s="93"/>
      <c r="D229" s="93"/>
      <c r="E229" s="36"/>
      <c r="F229" s="19">
        <v>137</v>
      </c>
      <c r="G229" s="19">
        <v>23</v>
      </c>
      <c r="H229" s="19">
        <v>62</v>
      </c>
      <c r="I229" s="19">
        <v>1</v>
      </c>
      <c r="J229" s="76">
        <v>51</v>
      </c>
      <c r="K229" s="129">
        <f t="shared" si="157"/>
        <v>2.3271615423815186</v>
      </c>
      <c r="L229" s="5">
        <f t="shared" si="158"/>
        <v>1.5323117921385743</v>
      </c>
      <c r="M229" s="5">
        <f t="shared" si="159"/>
        <v>2.4909602249899558</v>
      </c>
      <c r="N229" s="5">
        <f t="shared" si="160"/>
        <v>0.76923076923076927</v>
      </c>
      <c r="O229" s="5">
        <f t="shared" si="161"/>
        <v>2.8878822197055491</v>
      </c>
      <c r="P229" s="23"/>
      <c r="Q229" s="23"/>
      <c r="R229" s="23"/>
      <c r="S229" s="23"/>
      <c r="T229" s="45"/>
      <c r="V229" s="45"/>
      <c r="W229" s="45"/>
    </row>
    <row r="230" spans="1:26" ht="15" customHeight="1" x14ac:dyDescent="0.15">
      <c r="B230" s="39" t="s">
        <v>1</v>
      </c>
      <c r="C230" s="82"/>
      <c r="D230" s="82"/>
      <c r="E230" s="28"/>
      <c r="F230" s="40">
        <f>SUM(F222:F229)</f>
        <v>5887</v>
      </c>
      <c r="G230" s="40">
        <f>SUM(G222:G229)</f>
        <v>1501</v>
      </c>
      <c r="H230" s="40">
        <f>SUM(H222:H229)</f>
        <v>2489</v>
      </c>
      <c r="I230" s="40">
        <f>SUM(I222:I229)</f>
        <v>130</v>
      </c>
      <c r="J230" s="72">
        <f>SUM(J222:J229)</f>
        <v>1766</v>
      </c>
      <c r="K230" s="119">
        <f>IF(SUM(K222:K229)&gt;100,"－",SUM(K222:K229))</f>
        <v>99.999999999999986</v>
      </c>
      <c r="L230" s="6">
        <f>IF(SUM(L222:L229)&gt;100,"－",SUM(L222:L229))</f>
        <v>100</v>
      </c>
      <c r="M230" s="6">
        <f>IF(SUM(M222:M229)&gt;100,"－",SUM(M222:M229))</f>
        <v>100</v>
      </c>
      <c r="N230" s="6">
        <f>IF(SUM(N222:N229)&gt;100,"－",SUM(N222:N229))</f>
        <v>100.00000000000001</v>
      </c>
      <c r="O230" s="6">
        <f>IF(SUM(O222:O229)&gt;100,"－",SUM(O222:O229))</f>
        <v>100</v>
      </c>
      <c r="P230" s="23"/>
      <c r="Q230" s="23"/>
      <c r="R230" s="23"/>
      <c r="S230" s="23"/>
      <c r="T230" s="45"/>
      <c r="V230" s="45"/>
      <c r="W230" s="45"/>
    </row>
    <row r="231" spans="1:26" ht="15" customHeight="1" x14ac:dyDescent="0.15">
      <c r="B231" s="39" t="s">
        <v>93</v>
      </c>
      <c r="C231" s="82"/>
      <c r="D231" s="82"/>
      <c r="E231" s="29"/>
      <c r="F231" s="42">
        <v>43.879155489792993</v>
      </c>
      <c r="G231" s="75">
        <v>45.455355834386445</v>
      </c>
      <c r="H231" s="75">
        <v>51.638071117362159</v>
      </c>
      <c r="I231" s="75">
        <v>38.63247725938588</v>
      </c>
      <c r="J231" s="75">
        <v>31.919248631696032</v>
      </c>
      <c r="K231" s="14"/>
      <c r="L231" s="14"/>
      <c r="M231" s="14"/>
      <c r="N231" s="14"/>
      <c r="O231" s="14"/>
      <c r="P231" s="14"/>
      <c r="Q231" s="14"/>
      <c r="R231" s="14"/>
      <c r="S231" s="14"/>
      <c r="T231" s="45"/>
      <c r="V231" s="45"/>
      <c r="W231" s="45"/>
    </row>
    <row r="232" spans="1:26" ht="15" customHeight="1" x14ac:dyDescent="0.15">
      <c r="C232" s="1"/>
      <c r="D232" s="1"/>
      <c r="N232" s="7"/>
      <c r="T232" s="45"/>
      <c r="V232" s="45"/>
      <c r="W232" s="45"/>
    </row>
    <row r="233" spans="1:26" ht="15" customHeight="1" x14ac:dyDescent="0.15">
      <c r="A233" s="1" t="s">
        <v>521</v>
      </c>
      <c r="B233" s="22"/>
      <c r="C233" s="22"/>
      <c r="D233" s="22"/>
      <c r="H233" s="7"/>
      <c r="I233" s="7"/>
      <c r="T233" s="45"/>
      <c r="V233" s="45"/>
      <c r="W233" s="45"/>
    </row>
    <row r="234" spans="1:26" ht="13.5" customHeight="1" x14ac:dyDescent="0.15">
      <c r="B234" s="68"/>
      <c r="C234" s="33"/>
      <c r="D234" s="33"/>
      <c r="E234" s="83"/>
      <c r="F234" s="91"/>
      <c r="G234" s="88" t="s">
        <v>383</v>
      </c>
      <c r="H234" s="91"/>
      <c r="I234" s="91"/>
      <c r="J234" s="111"/>
      <c r="K234" s="91"/>
      <c r="L234" s="88" t="s">
        <v>259</v>
      </c>
      <c r="M234" s="91"/>
      <c r="N234" s="105"/>
      <c r="O234" s="91"/>
      <c r="P234" s="91"/>
      <c r="Q234" s="148" t="s">
        <v>384</v>
      </c>
      <c r="R234" s="91"/>
      <c r="S234" s="89"/>
      <c r="T234" s="45"/>
      <c r="V234" s="45"/>
      <c r="W234" s="45"/>
      <c r="X234" s="94"/>
      <c r="Y234" s="94"/>
      <c r="Z234" s="94"/>
    </row>
    <row r="235" spans="1:26" ht="20" x14ac:dyDescent="0.15">
      <c r="B235" s="98"/>
      <c r="C235" s="46"/>
      <c r="D235" s="46"/>
      <c r="E235" s="102" t="s">
        <v>4</v>
      </c>
      <c r="F235" s="102" t="s">
        <v>254</v>
      </c>
      <c r="G235" s="102" t="s">
        <v>255</v>
      </c>
      <c r="H235" s="102" t="s">
        <v>256</v>
      </c>
      <c r="I235" s="109" t="s">
        <v>257</v>
      </c>
      <c r="J235" s="112" t="s">
        <v>4</v>
      </c>
      <c r="K235" s="102" t="s">
        <v>254</v>
      </c>
      <c r="L235" s="102" t="s">
        <v>255</v>
      </c>
      <c r="M235" s="102" t="s">
        <v>256</v>
      </c>
      <c r="N235" s="106" t="s">
        <v>257</v>
      </c>
      <c r="O235" s="103" t="s">
        <v>4</v>
      </c>
      <c r="P235" s="102" t="s">
        <v>254</v>
      </c>
      <c r="Q235" s="102" t="s">
        <v>255</v>
      </c>
      <c r="R235" s="102" t="s">
        <v>256</v>
      </c>
      <c r="S235" s="147" t="s">
        <v>257</v>
      </c>
      <c r="T235" s="45"/>
      <c r="V235" s="45"/>
      <c r="W235" s="45"/>
      <c r="X235" s="288"/>
      <c r="Y235" s="288"/>
      <c r="Z235" s="288"/>
    </row>
    <row r="236" spans="1:26" ht="12" customHeight="1" x14ac:dyDescent="0.15">
      <c r="B236" s="69"/>
      <c r="C236" s="36"/>
      <c r="D236" s="36"/>
      <c r="E236" s="37"/>
      <c r="F236" s="37"/>
      <c r="G236" s="37"/>
      <c r="H236" s="37"/>
      <c r="I236" s="70"/>
      <c r="J236" s="260">
        <f>E244</f>
        <v>142459</v>
      </c>
      <c r="K236" s="261">
        <f t="shared" ref="K236" si="162">F244</f>
        <v>59690</v>
      </c>
      <c r="L236" s="261">
        <f t="shared" ref="L236" si="163">G244</f>
        <v>43052</v>
      </c>
      <c r="M236" s="261">
        <f t="shared" ref="M236" si="164">H244</f>
        <v>4234</v>
      </c>
      <c r="N236" s="262">
        <f t="shared" ref="N236" si="165">I244</f>
        <v>35476</v>
      </c>
      <c r="O236" s="149"/>
      <c r="P236" s="37"/>
      <c r="Q236" s="37"/>
      <c r="R236" s="37"/>
      <c r="S236" s="37"/>
      <c r="T236" s="45"/>
      <c r="V236" s="45"/>
      <c r="W236" s="45"/>
      <c r="X236" s="55"/>
      <c r="Y236" s="55"/>
      <c r="Z236" s="55"/>
    </row>
    <row r="237" spans="1:26" ht="15" customHeight="1" x14ac:dyDescent="0.15">
      <c r="B237" s="32" t="s">
        <v>118</v>
      </c>
      <c r="C237" s="92"/>
      <c r="D237" s="287"/>
      <c r="E237" s="17">
        <v>23931</v>
      </c>
      <c r="F237" s="17">
        <v>9626</v>
      </c>
      <c r="G237" s="152">
        <v>5345</v>
      </c>
      <c r="H237" s="8">
        <v>507</v>
      </c>
      <c r="I237" s="152">
        <v>8453</v>
      </c>
      <c r="J237" s="156">
        <f>E237/J$236*100</f>
        <v>16.798517468183828</v>
      </c>
      <c r="K237" s="3">
        <f t="shared" ref="K237:K243" si="166">F237/K$236*100</f>
        <v>16.126654380968336</v>
      </c>
      <c r="L237" s="209">
        <f t="shared" ref="L237:L243" si="167">G237/L$236*100</f>
        <v>12.415218805165846</v>
      </c>
      <c r="M237" s="11">
        <f t="shared" ref="M237:M243" si="168">H237/M$236*100</f>
        <v>11.974492205951819</v>
      </c>
      <c r="N237" s="150">
        <f t="shared" ref="N237:N243" si="169">I237/N$236*100</f>
        <v>23.827376254369153</v>
      </c>
      <c r="O237" s="84">
        <v>5.6748873606829502</v>
      </c>
      <c r="P237" s="3">
        <v>8.617726051924798</v>
      </c>
      <c r="Q237" s="209">
        <v>3.0895953757225434</v>
      </c>
      <c r="R237" s="11">
        <v>4.8285714285714283</v>
      </c>
      <c r="S237" s="15">
        <v>6.6875</v>
      </c>
      <c r="T237" s="45"/>
      <c r="V237" s="45"/>
      <c r="W237" s="45"/>
      <c r="X237" s="23"/>
      <c r="Y237" s="23"/>
      <c r="Z237" s="23"/>
    </row>
    <row r="238" spans="1:26" ht="15" customHeight="1" x14ac:dyDescent="0.15">
      <c r="B238" s="34" t="s">
        <v>183</v>
      </c>
      <c r="C238" s="287"/>
      <c r="D238" s="287"/>
      <c r="E238" s="18">
        <v>19252</v>
      </c>
      <c r="F238" s="18">
        <v>7742</v>
      </c>
      <c r="G238" s="159">
        <v>5653</v>
      </c>
      <c r="H238" s="9">
        <v>727</v>
      </c>
      <c r="I238" s="159">
        <v>5130</v>
      </c>
      <c r="J238" s="156">
        <f t="shared" ref="J238:J243" si="170">E238/J$236*100</f>
        <v>13.514063695519413</v>
      </c>
      <c r="K238" s="4">
        <f t="shared" si="166"/>
        <v>12.970346791757414</v>
      </c>
      <c r="L238" s="210">
        <f t="shared" si="167"/>
        <v>13.130632723218433</v>
      </c>
      <c r="M238" s="12">
        <f t="shared" si="168"/>
        <v>17.170524326877658</v>
      </c>
      <c r="N238" s="160">
        <f t="shared" si="169"/>
        <v>14.460480324726577</v>
      </c>
      <c r="O238" s="84">
        <v>4.5653308038890206</v>
      </c>
      <c r="P238" s="4">
        <v>6.9310653536257831</v>
      </c>
      <c r="Q238" s="210">
        <v>3.2676300578034683</v>
      </c>
      <c r="R238" s="12">
        <v>6.9238095238095241</v>
      </c>
      <c r="S238" s="16">
        <v>4.0585443037974684</v>
      </c>
      <c r="T238" s="45"/>
      <c r="V238" s="45"/>
      <c r="W238" s="45"/>
      <c r="X238" s="23"/>
      <c r="Y238" s="23"/>
      <c r="Z238" s="23"/>
    </row>
    <row r="239" spans="1:26" ht="15" customHeight="1" x14ac:dyDescent="0.15">
      <c r="B239" s="34" t="s">
        <v>184</v>
      </c>
      <c r="C239" s="287"/>
      <c r="D239" s="287"/>
      <c r="E239" s="18">
        <v>33123</v>
      </c>
      <c r="F239" s="18">
        <v>14940</v>
      </c>
      <c r="G239" s="159">
        <v>10080</v>
      </c>
      <c r="H239" s="9">
        <v>1187</v>
      </c>
      <c r="I239" s="159">
        <v>6911</v>
      </c>
      <c r="J239" s="156">
        <f t="shared" si="170"/>
        <v>23.250900259021893</v>
      </c>
      <c r="K239" s="4">
        <f t="shared" si="166"/>
        <v>25.029318143742668</v>
      </c>
      <c r="L239" s="210">
        <f t="shared" si="167"/>
        <v>23.413546408993774</v>
      </c>
      <c r="M239" s="12">
        <f t="shared" si="168"/>
        <v>28.034955125177135</v>
      </c>
      <c r="N239" s="160">
        <f t="shared" si="169"/>
        <v>19.480775735708647</v>
      </c>
      <c r="O239" s="84">
        <v>7.8546359971543751</v>
      </c>
      <c r="P239" s="4">
        <v>13.375111906893464</v>
      </c>
      <c r="Q239" s="210">
        <v>5.8265895953757223</v>
      </c>
      <c r="R239" s="12">
        <v>11.304761904761905</v>
      </c>
      <c r="S239" s="16">
        <v>5.4675632911392409</v>
      </c>
      <c r="T239" s="45"/>
      <c r="V239" s="45"/>
      <c r="W239" s="45"/>
      <c r="X239" s="23"/>
      <c r="Y239" s="23"/>
      <c r="Z239" s="23"/>
    </row>
    <row r="240" spans="1:26" ht="15" customHeight="1" x14ac:dyDescent="0.15">
      <c r="B240" s="34" t="s">
        <v>185</v>
      </c>
      <c r="C240" s="287"/>
      <c r="D240" s="287"/>
      <c r="E240" s="18">
        <v>26131</v>
      </c>
      <c r="F240" s="18">
        <v>12005</v>
      </c>
      <c r="G240" s="159">
        <v>8832</v>
      </c>
      <c r="H240" s="9">
        <v>825</v>
      </c>
      <c r="I240" s="159">
        <v>4467</v>
      </c>
      <c r="J240" s="156">
        <f t="shared" si="170"/>
        <v>18.342821443362652</v>
      </c>
      <c r="K240" s="4">
        <f t="shared" si="166"/>
        <v>20.112246607471938</v>
      </c>
      <c r="L240" s="210">
        <f t="shared" si="167"/>
        <v>20.51472637740407</v>
      </c>
      <c r="M240" s="12">
        <f t="shared" si="168"/>
        <v>19.485120453471893</v>
      </c>
      <c r="N240" s="160">
        <f t="shared" si="169"/>
        <v>12.591611230127411</v>
      </c>
      <c r="O240" s="84">
        <v>6.1965852501778516</v>
      </c>
      <c r="P240" s="4">
        <v>10.747538048343777</v>
      </c>
      <c r="Q240" s="210">
        <v>5.1052023121387284</v>
      </c>
      <c r="R240" s="12">
        <v>7.8571428571428568</v>
      </c>
      <c r="S240" s="16">
        <v>3.534018987341772</v>
      </c>
      <c r="T240" s="45"/>
      <c r="V240" s="45"/>
      <c r="W240" s="45"/>
      <c r="X240" s="23"/>
      <c r="Y240" s="23"/>
      <c r="Z240" s="23"/>
    </row>
    <row r="241" spans="1:27" ht="15" customHeight="1" x14ac:dyDescent="0.15">
      <c r="B241" s="34" t="s">
        <v>186</v>
      </c>
      <c r="C241" s="287"/>
      <c r="D241" s="287"/>
      <c r="E241" s="18">
        <v>11584</v>
      </c>
      <c r="F241" s="18">
        <v>5450</v>
      </c>
      <c r="G241" s="159">
        <v>4154</v>
      </c>
      <c r="H241" s="9">
        <v>365</v>
      </c>
      <c r="I241" s="159">
        <v>1615</v>
      </c>
      <c r="J241" s="156">
        <f t="shared" si="170"/>
        <v>8.1314623856688595</v>
      </c>
      <c r="K241" s="4">
        <f t="shared" si="166"/>
        <v>9.1305076227173743</v>
      </c>
      <c r="L241" s="210">
        <f t="shared" si="167"/>
        <v>9.6487968038650944</v>
      </c>
      <c r="M241" s="12">
        <f t="shared" si="168"/>
        <v>8.6206896551724146</v>
      </c>
      <c r="N241" s="160">
        <f t="shared" si="169"/>
        <v>4.5523734355620702</v>
      </c>
      <c r="O241" s="84">
        <v>2.7469765235949728</v>
      </c>
      <c r="P241" s="4">
        <v>4.8791405550581919</v>
      </c>
      <c r="Q241" s="210">
        <v>2.4011560693641618</v>
      </c>
      <c r="R241" s="12">
        <v>3.4761904761904763</v>
      </c>
      <c r="S241" s="16">
        <v>1.2776898734177216</v>
      </c>
      <c r="T241" s="45"/>
      <c r="V241" s="45"/>
      <c r="W241" s="45"/>
      <c r="X241" s="23"/>
      <c r="Y241" s="23"/>
      <c r="Z241" s="23"/>
    </row>
    <row r="242" spans="1:27" ht="15" customHeight="1" x14ac:dyDescent="0.15">
      <c r="B242" s="34" t="s">
        <v>187</v>
      </c>
      <c r="C242" s="287"/>
      <c r="D242" s="287"/>
      <c r="E242" s="18">
        <v>3796</v>
      </c>
      <c r="F242" s="18">
        <v>1776</v>
      </c>
      <c r="G242" s="159">
        <v>1459</v>
      </c>
      <c r="H242" s="9">
        <v>124</v>
      </c>
      <c r="I242" s="159">
        <v>437</v>
      </c>
      <c r="J242" s="156">
        <f t="shared" si="170"/>
        <v>2.6646263135358241</v>
      </c>
      <c r="K242" s="4">
        <f t="shared" si="166"/>
        <v>2.9753727592561567</v>
      </c>
      <c r="L242" s="210">
        <f t="shared" si="167"/>
        <v>3.3889250209049524</v>
      </c>
      <c r="M242" s="12">
        <f t="shared" si="168"/>
        <v>2.9286726499763818</v>
      </c>
      <c r="N242" s="160">
        <f t="shared" si="169"/>
        <v>1.2318186943285601</v>
      </c>
      <c r="O242" s="84">
        <v>0.90016599478302106</v>
      </c>
      <c r="P242" s="4">
        <v>1.5899731423455685</v>
      </c>
      <c r="Q242" s="210">
        <v>0.84335260115606936</v>
      </c>
      <c r="R242" s="12">
        <v>1.180952380952381</v>
      </c>
      <c r="S242" s="16">
        <v>0.34572784810126583</v>
      </c>
      <c r="T242" s="45"/>
      <c r="V242" s="45"/>
      <c r="W242" s="45"/>
      <c r="X242" s="23"/>
      <c r="Y242" s="23"/>
      <c r="Z242" s="23"/>
    </row>
    <row r="243" spans="1:27" ht="15" customHeight="1" x14ac:dyDescent="0.15">
      <c r="B243" s="35" t="s">
        <v>60</v>
      </c>
      <c r="C243" s="93"/>
      <c r="D243" s="287"/>
      <c r="E243" s="18">
        <v>24642</v>
      </c>
      <c r="F243" s="18">
        <v>8151</v>
      </c>
      <c r="G243" s="71">
        <v>7529</v>
      </c>
      <c r="H243" s="18">
        <v>499</v>
      </c>
      <c r="I243" s="71">
        <v>8463</v>
      </c>
      <c r="J243" s="156">
        <f t="shared" si="170"/>
        <v>17.297608434707527</v>
      </c>
      <c r="K243" s="4">
        <f t="shared" si="166"/>
        <v>13.655553694086112</v>
      </c>
      <c r="L243" s="211">
        <f t="shared" si="167"/>
        <v>17.488153860447831</v>
      </c>
      <c r="M243" s="4">
        <f t="shared" si="168"/>
        <v>11.785545583372697</v>
      </c>
      <c r="N243" s="151">
        <f t="shared" si="169"/>
        <v>23.855564325177586</v>
      </c>
      <c r="O243" s="84">
        <v>5.8434906331515295</v>
      </c>
      <c r="P243" s="4">
        <v>7.2972247090420774</v>
      </c>
      <c r="Q243" s="211">
        <v>4.3520231213872833</v>
      </c>
      <c r="R243" s="4">
        <v>4.7523809523809524</v>
      </c>
      <c r="S243" s="4">
        <v>6.6954113924050631</v>
      </c>
      <c r="T243" s="45"/>
      <c r="V243" s="45"/>
      <c r="W243" s="45"/>
      <c r="X243" s="84"/>
      <c r="Y243" s="84"/>
      <c r="Z243" s="84"/>
    </row>
    <row r="244" spans="1:27" ht="15" customHeight="1" x14ac:dyDescent="0.15">
      <c r="B244" s="196" t="s">
        <v>1</v>
      </c>
      <c r="C244" s="82"/>
      <c r="D244" s="82"/>
      <c r="E244" s="48">
        <f t="shared" ref="E244:S244" si="171">SUM(E237:E243)</f>
        <v>142459</v>
      </c>
      <c r="F244" s="48">
        <f t="shared" si="171"/>
        <v>59690</v>
      </c>
      <c r="G244" s="154">
        <f t="shared" si="171"/>
        <v>43052</v>
      </c>
      <c r="H244" s="48">
        <f t="shared" si="171"/>
        <v>4234</v>
      </c>
      <c r="I244" s="154">
        <f t="shared" si="171"/>
        <v>35476</v>
      </c>
      <c r="J244" s="157">
        <f t="shared" si="171"/>
        <v>99.999999999999986</v>
      </c>
      <c r="K244" s="75">
        <f t="shared" si="171"/>
        <v>100</v>
      </c>
      <c r="L244" s="239">
        <f t="shared" si="171"/>
        <v>100</v>
      </c>
      <c r="M244" s="75">
        <f t="shared" si="171"/>
        <v>99.999999999999986</v>
      </c>
      <c r="N244" s="155">
        <f t="shared" si="171"/>
        <v>100.00000000000001</v>
      </c>
      <c r="O244" s="158">
        <f t="shared" si="171"/>
        <v>33.782072563433722</v>
      </c>
      <c r="P244" s="75">
        <f t="shared" si="171"/>
        <v>53.437779767233664</v>
      </c>
      <c r="Q244" s="239">
        <f t="shared" si="171"/>
        <v>24.885549132947979</v>
      </c>
      <c r="R244" s="75">
        <f t="shared" si="171"/>
        <v>40.32380952380953</v>
      </c>
      <c r="S244" s="75">
        <f t="shared" si="171"/>
        <v>28.066455696202532</v>
      </c>
      <c r="T244" s="45"/>
      <c r="V244" s="45"/>
      <c r="W244" s="45"/>
      <c r="X244" s="23"/>
      <c r="Y244" s="23"/>
      <c r="Z244" s="23"/>
    </row>
    <row r="245" spans="1:27" ht="15" customHeight="1" x14ac:dyDescent="0.15">
      <c r="B245" s="66"/>
      <c r="C245" s="66"/>
      <c r="D245" s="66"/>
      <c r="E245" s="66"/>
      <c r="F245" s="46"/>
      <c r="G245" s="96"/>
      <c r="H245" s="96"/>
      <c r="I245" s="96"/>
      <c r="J245" s="56"/>
      <c r="K245" s="23"/>
      <c r="T245" s="45"/>
      <c r="V245" s="45"/>
      <c r="W245" s="45"/>
    </row>
    <row r="246" spans="1:27" ht="15" customHeight="1" x14ac:dyDescent="0.15">
      <c r="A246" s="1" t="s">
        <v>522</v>
      </c>
      <c r="B246" s="22"/>
      <c r="C246" s="22"/>
      <c r="D246" s="22"/>
      <c r="E246" s="22"/>
      <c r="G246" s="1"/>
      <c r="T246" s="45"/>
      <c r="V246" s="45"/>
      <c r="W246" s="45"/>
    </row>
    <row r="247" spans="1:27" ht="13.5" customHeight="1" x14ac:dyDescent="0.15">
      <c r="B247" s="68"/>
      <c r="C247" s="33"/>
      <c r="D247" s="33"/>
      <c r="E247" s="33"/>
      <c r="F247" s="83"/>
      <c r="G247" s="91"/>
      <c r="H247" s="88" t="s">
        <v>383</v>
      </c>
      <c r="I247" s="91"/>
      <c r="J247" s="91"/>
      <c r="K247" s="111"/>
      <c r="L247" s="91"/>
      <c r="M247" s="88" t="s">
        <v>259</v>
      </c>
      <c r="N247" s="91"/>
      <c r="O247" s="89"/>
      <c r="T247" s="45"/>
      <c r="V247" s="45"/>
      <c r="W247" s="45"/>
      <c r="X247" s="94"/>
      <c r="Y247" s="94"/>
      <c r="Z247" s="94"/>
      <c r="AA247" s="94"/>
    </row>
    <row r="248" spans="1:27" ht="20" x14ac:dyDescent="0.15">
      <c r="B248" s="98"/>
      <c r="C248" s="46"/>
      <c r="D248" s="46"/>
      <c r="E248" s="46"/>
      <c r="F248" s="102" t="s">
        <v>4</v>
      </c>
      <c r="G248" s="102" t="s">
        <v>254</v>
      </c>
      <c r="H248" s="102" t="s">
        <v>255</v>
      </c>
      <c r="I248" s="102" t="s">
        <v>256</v>
      </c>
      <c r="J248" s="109" t="s">
        <v>257</v>
      </c>
      <c r="K248" s="112" t="s">
        <v>4</v>
      </c>
      <c r="L248" s="102" t="s">
        <v>254</v>
      </c>
      <c r="M248" s="102" t="s">
        <v>255</v>
      </c>
      <c r="N248" s="102" t="s">
        <v>256</v>
      </c>
      <c r="O248" s="102" t="s">
        <v>257</v>
      </c>
      <c r="T248" s="45"/>
      <c r="V248" s="45"/>
      <c r="W248" s="45"/>
      <c r="X248" s="288"/>
      <c r="Y248" s="288"/>
      <c r="Z248" s="288"/>
      <c r="AA248" s="288"/>
    </row>
    <row r="249" spans="1:27" ht="12" customHeight="1" x14ac:dyDescent="0.15">
      <c r="B249" s="69"/>
      <c r="C249" s="36"/>
      <c r="D249" s="36"/>
      <c r="E249" s="36"/>
      <c r="F249" s="37"/>
      <c r="G249" s="37"/>
      <c r="H249" s="37"/>
      <c r="I249" s="37"/>
      <c r="J249" s="70"/>
      <c r="K249" s="116">
        <f>F$63</f>
        <v>5887</v>
      </c>
      <c r="L249" s="2">
        <f t="shared" ref="L249" si="172">G$63</f>
        <v>1501</v>
      </c>
      <c r="M249" s="2">
        <f t="shared" ref="M249" si="173">H$63</f>
        <v>2489</v>
      </c>
      <c r="N249" s="2">
        <f t="shared" ref="N249" si="174">I$63</f>
        <v>130</v>
      </c>
      <c r="O249" s="2">
        <f t="shared" ref="O249" si="175">J$63</f>
        <v>1766</v>
      </c>
      <c r="T249" s="45"/>
      <c r="V249" s="45"/>
      <c r="W249" s="45"/>
      <c r="X249" s="55"/>
      <c r="Y249" s="55"/>
      <c r="Z249" s="55"/>
      <c r="AA249" s="55"/>
    </row>
    <row r="250" spans="1:27" ht="21.85" customHeight="1" x14ac:dyDescent="0.15">
      <c r="B250" s="448" t="s">
        <v>389</v>
      </c>
      <c r="C250" s="449"/>
      <c r="D250" s="449"/>
      <c r="E250" s="449"/>
      <c r="F250" s="225">
        <v>1412</v>
      </c>
      <c r="G250" s="17">
        <v>221</v>
      </c>
      <c r="H250" s="152">
        <v>496</v>
      </c>
      <c r="I250" s="8">
        <v>24</v>
      </c>
      <c r="J250" s="152">
        <v>671</v>
      </c>
      <c r="K250" s="156">
        <f>F250/K$249*100</f>
        <v>23.985051809070836</v>
      </c>
      <c r="L250" s="3">
        <f t="shared" ref="L250:L253" si="176">G250/L$249*100</f>
        <v>14.723517654896737</v>
      </c>
      <c r="M250" s="209">
        <f t="shared" ref="M250:M253" si="177">H250/M$249*100</f>
        <v>19.927681799919647</v>
      </c>
      <c r="N250" s="11">
        <f t="shared" ref="N250:N253" si="178">I250/N$249*100</f>
        <v>18.461538461538463</v>
      </c>
      <c r="O250" s="15">
        <f t="shared" ref="O250:O253" si="179">J250/O$249*100</f>
        <v>37.995469988674976</v>
      </c>
      <c r="T250" s="45"/>
      <c r="V250" s="45"/>
      <c r="W250" s="45"/>
      <c r="X250" s="23"/>
      <c r="Y250" s="23"/>
      <c r="Z250" s="23"/>
      <c r="AA250" s="23"/>
    </row>
    <row r="251" spans="1:27" ht="21.85" customHeight="1" x14ac:dyDescent="0.15">
      <c r="B251" s="450" t="s">
        <v>388</v>
      </c>
      <c r="C251" s="451"/>
      <c r="D251" s="451"/>
      <c r="E251" s="451"/>
      <c r="F251" s="226">
        <v>800</v>
      </c>
      <c r="G251" s="18">
        <v>214</v>
      </c>
      <c r="H251" s="159">
        <v>301</v>
      </c>
      <c r="I251" s="9">
        <v>30</v>
      </c>
      <c r="J251" s="159">
        <v>254</v>
      </c>
      <c r="K251" s="156">
        <f t="shared" ref="K251:K253" si="180">F251/K$249*100</f>
        <v>13.589264481059962</v>
      </c>
      <c r="L251" s="4">
        <f t="shared" si="176"/>
        <v>14.257161892071951</v>
      </c>
      <c r="M251" s="210">
        <f t="shared" si="177"/>
        <v>12.09321012454801</v>
      </c>
      <c r="N251" s="12">
        <f t="shared" si="178"/>
        <v>23.076923076923077</v>
      </c>
      <c r="O251" s="16">
        <f t="shared" si="179"/>
        <v>14.382785956964891</v>
      </c>
      <c r="T251" s="45"/>
      <c r="V251" s="45"/>
      <c r="W251" s="45"/>
      <c r="X251" s="23"/>
      <c r="Y251" s="23"/>
      <c r="Z251" s="23"/>
      <c r="AA251" s="23"/>
    </row>
    <row r="252" spans="1:27" ht="21.85" customHeight="1" x14ac:dyDescent="0.15">
      <c r="B252" s="450" t="s">
        <v>387</v>
      </c>
      <c r="C252" s="451"/>
      <c r="D252" s="451"/>
      <c r="E252" s="451"/>
      <c r="F252" s="226">
        <v>2005</v>
      </c>
      <c r="G252" s="18">
        <v>682</v>
      </c>
      <c r="H252" s="159">
        <v>933</v>
      </c>
      <c r="I252" s="9">
        <v>51</v>
      </c>
      <c r="J252" s="159">
        <v>339</v>
      </c>
      <c r="K252" s="156">
        <f t="shared" si="180"/>
        <v>34.058094105656536</v>
      </c>
      <c r="L252" s="4">
        <f t="shared" si="176"/>
        <v>45.436375749500336</v>
      </c>
      <c r="M252" s="210">
        <f t="shared" si="177"/>
        <v>37.484933708316589</v>
      </c>
      <c r="N252" s="12">
        <f t="shared" si="178"/>
        <v>39.230769230769234</v>
      </c>
      <c r="O252" s="16">
        <f t="shared" si="179"/>
        <v>19.195922989807475</v>
      </c>
      <c r="T252" s="45"/>
      <c r="V252" s="45"/>
      <c r="W252" s="45"/>
      <c r="X252" s="23"/>
      <c r="Y252" s="23"/>
      <c r="Z252" s="23"/>
      <c r="AA252" s="23"/>
    </row>
    <row r="253" spans="1:27" ht="21.85" customHeight="1" x14ac:dyDescent="0.15">
      <c r="B253" s="161" t="s">
        <v>174</v>
      </c>
      <c r="C253" s="287"/>
      <c r="D253" s="287"/>
      <c r="E253" s="287"/>
      <c r="F253" s="18">
        <v>1670</v>
      </c>
      <c r="G253" s="18">
        <v>384</v>
      </c>
      <c r="H253" s="71">
        <v>759</v>
      </c>
      <c r="I253" s="18">
        <v>25</v>
      </c>
      <c r="J253" s="71">
        <v>502</v>
      </c>
      <c r="K253" s="156">
        <f t="shared" si="180"/>
        <v>28.367589604212672</v>
      </c>
      <c r="L253" s="4">
        <f t="shared" si="176"/>
        <v>25.58294470353098</v>
      </c>
      <c r="M253" s="211">
        <f t="shared" si="177"/>
        <v>30.494174367215749</v>
      </c>
      <c r="N253" s="4">
        <f t="shared" si="178"/>
        <v>19.230769230769234</v>
      </c>
      <c r="O253" s="4">
        <f t="shared" si="179"/>
        <v>28.425821064552657</v>
      </c>
      <c r="T253" s="45"/>
      <c r="V253" s="45"/>
      <c r="W253" s="45"/>
      <c r="X253" s="84"/>
      <c r="Y253" s="84"/>
      <c r="Z253" s="84"/>
      <c r="AA253" s="84"/>
    </row>
    <row r="254" spans="1:27" ht="15" customHeight="1" x14ac:dyDescent="0.15">
      <c r="B254" s="39" t="s">
        <v>1</v>
      </c>
      <c r="C254" s="82"/>
      <c r="D254" s="82"/>
      <c r="E254" s="28"/>
      <c r="F254" s="48">
        <f t="shared" ref="F254:O254" si="181">SUM(F250:F253)</f>
        <v>5887</v>
      </c>
      <c r="G254" s="48">
        <f t="shared" si="181"/>
        <v>1501</v>
      </c>
      <c r="H254" s="154">
        <f t="shared" si="181"/>
        <v>2489</v>
      </c>
      <c r="I254" s="48">
        <f t="shared" si="181"/>
        <v>130</v>
      </c>
      <c r="J254" s="154">
        <f t="shared" si="181"/>
        <v>1766</v>
      </c>
      <c r="K254" s="157">
        <f t="shared" si="181"/>
        <v>100</v>
      </c>
      <c r="L254" s="75">
        <f t="shared" si="181"/>
        <v>100</v>
      </c>
      <c r="M254" s="239">
        <f t="shared" si="181"/>
        <v>100</v>
      </c>
      <c r="N254" s="75">
        <f t="shared" si="181"/>
        <v>100</v>
      </c>
      <c r="O254" s="75">
        <f t="shared" si="181"/>
        <v>100</v>
      </c>
      <c r="T254" s="45"/>
      <c r="V254" s="45"/>
      <c r="W254" s="45"/>
      <c r="X254" s="23"/>
      <c r="Y254" s="23"/>
      <c r="Z254" s="23"/>
      <c r="AA254" s="23"/>
    </row>
    <row r="255" spans="1:27" ht="15" customHeight="1" x14ac:dyDescent="0.15">
      <c r="B255" s="66"/>
      <c r="C255" s="66"/>
      <c r="D255" s="66"/>
      <c r="E255" s="46"/>
      <c r="F255" s="96"/>
      <c r="G255" s="96"/>
      <c r="H255" s="96"/>
      <c r="I255" s="56"/>
      <c r="J255" s="23"/>
      <c r="T255" s="45"/>
      <c r="V255" s="45"/>
      <c r="W255" s="45"/>
    </row>
    <row r="256" spans="1:27" ht="15" customHeight="1" x14ac:dyDescent="0.15">
      <c r="A256" s="77" t="s">
        <v>837</v>
      </c>
      <c r="B256" s="435"/>
      <c r="C256" s="435"/>
      <c r="D256" s="435"/>
      <c r="E256" s="434"/>
      <c r="F256" s="434"/>
      <c r="G256" s="434"/>
      <c r="N256" s="7"/>
      <c r="T256" s="45"/>
      <c r="V256" s="45"/>
      <c r="W256" s="45"/>
    </row>
    <row r="257" spans="1:23" ht="15" customHeight="1" x14ac:dyDescent="0.15">
      <c r="A257" s="309"/>
      <c r="B257" s="32"/>
      <c r="C257" s="33"/>
      <c r="D257" s="33"/>
      <c r="E257" s="83"/>
      <c r="F257" s="91"/>
      <c r="G257" s="88" t="s">
        <v>182</v>
      </c>
      <c r="H257" s="91"/>
      <c r="I257" s="91"/>
      <c r="J257" s="111"/>
      <c r="K257" s="91"/>
      <c r="L257" s="88" t="s">
        <v>3</v>
      </c>
      <c r="M257" s="91"/>
      <c r="N257" s="105"/>
      <c r="O257" s="91"/>
      <c r="P257" s="91"/>
      <c r="Q257" s="148" t="s">
        <v>384</v>
      </c>
      <c r="R257" s="91"/>
      <c r="S257" s="89"/>
      <c r="T257" s="45"/>
      <c r="V257" s="45"/>
      <c r="W257" s="45"/>
    </row>
    <row r="258" spans="1:23" ht="20" x14ac:dyDescent="0.15">
      <c r="A258" s="309"/>
      <c r="B258" s="34"/>
      <c r="E258" s="102" t="s">
        <v>4</v>
      </c>
      <c r="F258" s="102" t="s">
        <v>254</v>
      </c>
      <c r="G258" s="102" t="s">
        <v>255</v>
      </c>
      <c r="H258" s="102" t="s">
        <v>256</v>
      </c>
      <c r="I258" s="109" t="s">
        <v>257</v>
      </c>
      <c r="J258" s="112" t="s">
        <v>4</v>
      </c>
      <c r="K258" s="102" t="s">
        <v>254</v>
      </c>
      <c r="L258" s="102" t="s">
        <v>255</v>
      </c>
      <c r="M258" s="102" t="s">
        <v>256</v>
      </c>
      <c r="N258" s="106" t="s">
        <v>257</v>
      </c>
      <c r="O258" s="103" t="s">
        <v>4</v>
      </c>
      <c r="P258" s="102" t="s">
        <v>254</v>
      </c>
      <c r="Q258" s="102" t="s">
        <v>255</v>
      </c>
      <c r="R258" s="102" t="s">
        <v>256</v>
      </c>
      <c r="S258" s="147" t="s">
        <v>257</v>
      </c>
      <c r="T258" s="45"/>
      <c r="V258" s="45"/>
      <c r="W258" s="45"/>
    </row>
    <row r="259" spans="1:23" ht="15" customHeight="1" x14ac:dyDescent="0.15">
      <c r="A259" s="309"/>
      <c r="B259" s="35"/>
      <c r="C259" s="36"/>
      <c r="D259" s="36"/>
      <c r="E259" s="37"/>
      <c r="F259" s="37"/>
      <c r="G259" s="37"/>
      <c r="H259" s="37"/>
      <c r="I259" s="70"/>
      <c r="J259" s="260">
        <v>143650</v>
      </c>
      <c r="K259" s="261">
        <v>66245</v>
      </c>
      <c r="L259" s="261">
        <v>43711</v>
      </c>
      <c r="M259" s="261">
        <v>4328</v>
      </c>
      <c r="N259" s="262">
        <v>29359</v>
      </c>
      <c r="O259" s="149"/>
      <c r="P259" s="37"/>
      <c r="Q259" s="37"/>
      <c r="R259" s="37"/>
      <c r="S259" s="37"/>
      <c r="T259" s="45"/>
      <c r="V259" s="45"/>
      <c r="W259" s="45"/>
    </row>
    <row r="260" spans="1:23" ht="15" customHeight="1" x14ac:dyDescent="0.15">
      <c r="A260" s="309"/>
      <c r="B260" s="303" t="s">
        <v>69</v>
      </c>
      <c r="E260" s="17">
        <v>3885</v>
      </c>
      <c r="F260" s="17">
        <v>1835</v>
      </c>
      <c r="G260" s="152">
        <v>1533</v>
      </c>
      <c r="H260" s="8">
        <v>54</v>
      </c>
      <c r="I260" s="152">
        <v>463</v>
      </c>
      <c r="J260" s="156">
        <f t="shared" ref="J260:J269" si="182">E260/J$259*100</f>
        <v>2.7044900800556908</v>
      </c>
      <c r="K260" s="3">
        <f t="shared" ref="K260:K269" si="183">F260/K$259*100</f>
        <v>2.7700203788965205</v>
      </c>
      <c r="L260" s="209">
        <f t="shared" ref="L260:L269" si="184">G260/L$259*100</f>
        <v>3.5071263526343479</v>
      </c>
      <c r="M260" s="11">
        <f t="shared" ref="M260:M269" si="185">H260/M$259*100</f>
        <v>1.2476894639556377</v>
      </c>
      <c r="N260" s="150">
        <f t="shared" ref="N260:N269" si="186">I260/N$259*100</f>
        <v>1.5770291903675193</v>
      </c>
      <c r="O260" s="84">
        <v>1.0891505466778806</v>
      </c>
      <c r="P260" s="3">
        <v>1.5643648763853368</v>
      </c>
      <c r="Q260" s="209">
        <v>1.074281709880869</v>
      </c>
      <c r="R260" s="11">
        <v>0.53465346534653468</v>
      </c>
      <c r="S260" s="15">
        <v>0.53526011560693643</v>
      </c>
      <c r="T260" s="45"/>
      <c r="V260" s="45"/>
      <c r="W260" s="45"/>
    </row>
    <row r="261" spans="1:23" ht="15" customHeight="1" x14ac:dyDescent="0.15">
      <c r="A261" s="309"/>
      <c r="B261" s="303" t="s">
        <v>886</v>
      </c>
      <c r="E261" s="18">
        <v>3931</v>
      </c>
      <c r="F261" s="18">
        <v>1937</v>
      </c>
      <c r="G261" s="159">
        <v>1467</v>
      </c>
      <c r="H261" s="9">
        <v>62</v>
      </c>
      <c r="I261" s="159">
        <v>465</v>
      </c>
      <c r="J261" s="156">
        <f t="shared" si="182"/>
        <v>2.7365123564218585</v>
      </c>
      <c r="K261" s="4">
        <f t="shared" si="183"/>
        <v>2.9239942637180163</v>
      </c>
      <c r="L261" s="210">
        <f t="shared" si="184"/>
        <v>3.3561346114250421</v>
      </c>
      <c r="M261" s="12">
        <f t="shared" si="185"/>
        <v>1.432532347504621</v>
      </c>
      <c r="N261" s="160">
        <f t="shared" si="186"/>
        <v>1.583841411492217</v>
      </c>
      <c r="O261" s="84">
        <v>1.097125313982696</v>
      </c>
      <c r="P261" s="4">
        <v>1.6387478849407784</v>
      </c>
      <c r="Q261" s="210">
        <v>1.0237264480111654</v>
      </c>
      <c r="R261" s="12">
        <v>0.61386138613861385</v>
      </c>
      <c r="S261" s="16">
        <v>0.53695150115473445</v>
      </c>
      <c r="T261" s="45"/>
      <c r="V261" s="45"/>
      <c r="W261" s="45"/>
    </row>
    <row r="262" spans="1:23" ht="15" customHeight="1" x14ac:dyDescent="0.15">
      <c r="A262" s="309"/>
      <c r="B262" s="303" t="s">
        <v>71</v>
      </c>
      <c r="E262" s="18">
        <v>1235</v>
      </c>
      <c r="F262" s="18">
        <v>368</v>
      </c>
      <c r="G262" s="159">
        <v>654</v>
      </c>
      <c r="H262" s="9">
        <v>24</v>
      </c>
      <c r="I262" s="159">
        <v>189</v>
      </c>
      <c r="J262" s="156">
        <f t="shared" si="182"/>
        <v>0.85972850678733037</v>
      </c>
      <c r="K262" s="4">
        <f t="shared" si="183"/>
        <v>0.55551362366971091</v>
      </c>
      <c r="L262" s="210">
        <f t="shared" si="184"/>
        <v>1.496190890164947</v>
      </c>
      <c r="M262" s="12">
        <f t="shared" si="185"/>
        <v>0.55452865064695012</v>
      </c>
      <c r="N262" s="160">
        <f t="shared" si="186"/>
        <v>0.64375489628393334</v>
      </c>
      <c r="O262" s="84">
        <v>0.34867306606437043</v>
      </c>
      <c r="P262" s="4">
        <v>0.3169681309216193</v>
      </c>
      <c r="Q262" s="210">
        <v>0.46088794926004228</v>
      </c>
      <c r="R262" s="12">
        <v>0.23762376237623761</v>
      </c>
      <c r="S262" s="16">
        <v>0.21976744186046512</v>
      </c>
      <c r="T262" s="45"/>
      <c r="V262" s="45"/>
      <c r="W262" s="45"/>
    </row>
    <row r="263" spans="1:23" ht="15" customHeight="1" x14ac:dyDescent="0.15">
      <c r="A263" s="309"/>
      <c r="B263" s="303" t="s">
        <v>524</v>
      </c>
      <c r="E263" s="18">
        <v>3936</v>
      </c>
      <c r="F263" s="18">
        <v>1709</v>
      </c>
      <c r="G263" s="159">
        <v>1455</v>
      </c>
      <c r="H263" s="9">
        <v>114</v>
      </c>
      <c r="I263" s="159">
        <v>658</v>
      </c>
      <c r="J263" s="156">
        <f t="shared" si="182"/>
        <v>2.7399930386355726</v>
      </c>
      <c r="K263" s="4">
        <f t="shared" si="183"/>
        <v>2.5798173447052606</v>
      </c>
      <c r="L263" s="210">
        <f t="shared" si="184"/>
        <v>3.3286815675688044</v>
      </c>
      <c r="M263" s="12">
        <f t="shared" si="185"/>
        <v>2.6340110905730132</v>
      </c>
      <c r="N263" s="160">
        <f t="shared" si="186"/>
        <v>2.2412207500255459</v>
      </c>
      <c r="O263" s="84">
        <v>1.1049971925884334</v>
      </c>
      <c r="P263" s="4">
        <v>1.4569479965899403</v>
      </c>
      <c r="Q263" s="210">
        <v>1.025369978858351</v>
      </c>
      <c r="R263" s="12">
        <v>1.1287128712871286</v>
      </c>
      <c r="S263" s="16">
        <v>0.75806451612903225</v>
      </c>
      <c r="T263" s="45"/>
      <c r="V263" s="45"/>
      <c r="W263" s="45"/>
    </row>
    <row r="264" spans="1:23" ht="15" customHeight="1" x14ac:dyDescent="0.15">
      <c r="A264" s="309"/>
      <c r="B264" s="303" t="s">
        <v>527</v>
      </c>
      <c r="E264" s="18">
        <v>3208</v>
      </c>
      <c r="F264" s="18">
        <v>1230</v>
      </c>
      <c r="G264" s="159">
        <v>1179</v>
      </c>
      <c r="H264" s="9">
        <v>85</v>
      </c>
      <c r="I264" s="159">
        <v>713</v>
      </c>
      <c r="J264" s="156">
        <f t="shared" si="182"/>
        <v>2.2332057083188306</v>
      </c>
      <c r="K264" s="4">
        <f t="shared" si="183"/>
        <v>1.8567439052003925</v>
      </c>
      <c r="L264" s="210">
        <f t="shared" si="184"/>
        <v>2.6972615588753404</v>
      </c>
      <c r="M264" s="12">
        <f t="shared" si="185"/>
        <v>1.9639556377079481</v>
      </c>
      <c r="N264" s="160">
        <f t="shared" si="186"/>
        <v>2.428556830954733</v>
      </c>
      <c r="O264" s="84">
        <v>0.89434067465848899</v>
      </c>
      <c r="P264" s="4">
        <v>1.0441426146010186</v>
      </c>
      <c r="Q264" s="210">
        <v>0.82274947662247033</v>
      </c>
      <c r="R264" s="12">
        <v>0.84158415841584155</v>
      </c>
      <c r="S264" s="16">
        <v>0.81578947368421051</v>
      </c>
      <c r="T264" s="45"/>
      <c r="V264" s="45"/>
      <c r="W264" s="45"/>
    </row>
    <row r="265" spans="1:23" ht="15" customHeight="1" x14ac:dyDescent="0.15">
      <c r="A265" s="309"/>
      <c r="B265" s="303" t="s">
        <v>70</v>
      </c>
      <c r="E265" s="18">
        <v>2613</v>
      </c>
      <c r="F265" s="18">
        <v>1187</v>
      </c>
      <c r="G265" s="159">
        <v>900</v>
      </c>
      <c r="H265" s="9">
        <v>87</v>
      </c>
      <c r="I265" s="159">
        <v>439</v>
      </c>
      <c r="J265" s="156">
        <f t="shared" si="182"/>
        <v>1.8190045248868778</v>
      </c>
      <c r="K265" s="4">
        <f t="shared" si="183"/>
        <v>1.791833345912899</v>
      </c>
      <c r="L265" s="210">
        <f t="shared" si="184"/>
        <v>2.058978289217817</v>
      </c>
      <c r="M265" s="12">
        <f t="shared" si="185"/>
        <v>2.0101663585951943</v>
      </c>
      <c r="N265" s="160">
        <f t="shared" si="186"/>
        <v>1.4952825368711469</v>
      </c>
      <c r="O265" s="84">
        <v>0.73398876404494384</v>
      </c>
      <c r="P265" s="4">
        <v>1.0119352088661551</v>
      </c>
      <c r="Q265" s="210">
        <v>0.63157894736842102</v>
      </c>
      <c r="R265" s="12">
        <v>0.87878787878787878</v>
      </c>
      <c r="S265" s="16">
        <v>0.50928074245939681</v>
      </c>
      <c r="T265" s="45"/>
      <c r="V265" s="45"/>
      <c r="W265" s="45"/>
    </row>
    <row r="266" spans="1:23" ht="15" customHeight="1" x14ac:dyDescent="0.15">
      <c r="A266" s="309"/>
      <c r="B266" s="303" t="s">
        <v>525</v>
      </c>
      <c r="E266" s="18">
        <v>111</v>
      </c>
      <c r="F266" s="18">
        <v>45</v>
      </c>
      <c r="G266" s="159">
        <v>44</v>
      </c>
      <c r="H266" s="9">
        <v>0</v>
      </c>
      <c r="I266" s="159">
        <v>22</v>
      </c>
      <c r="J266" s="156">
        <f t="shared" si="182"/>
        <v>7.72711451444483E-2</v>
      </c>
      <c r="K266" s="4">
        <f t="shared" si="183"/>
        <v>6.7929655068307046E-2</v>
      </c>
      <c r="L266" s="210">
        <f t="shared" si="184"/>
        <v>0.10066116080620438</v>
      </c>
      <c r="M266" s="12">
        <f t="shared" si="185"/>
        <v>0</v>
      </c>
      <c r="N266" s="160">
        <f t="shared" si="186"/>
        <v>7.4934432371674783E-2</v>
      </c>
      <c r="O266" s="84">
        <v>3.1320541760722347E-2</v>
      </c>
      <c r="P266" s="4">
        <v>3.8659793814432991E-2</v>
      </c>
      <c r="Q266" s="210">
        <v>3.0985915492957747E-2</v>
      </c>
      <c r="R266" s="12">
        <v>0</v>
      </c>
      <c r="S266" s="16">
        <v>2.5581395348837209E-2</v>
      </c>
      <c r="T266" s="45"/>
      <c r="V266" s="45"/>
      <c r="W266" s="45"/>
    </row>
    <row r="267" spans="1:23" ht="15" customHeight="1" x14ac:dyDescent="0.15">
      <c r="A267" s="309"/>
      <c r="B267" s="303" t="s">
        <v>528</v>
      </c>
      <c r="E267" s="18">
        <v>2670</v>
      </c>
      <c r="F267" s="18">
        <v>1215</v>
      </c>
      <c r="G267" s="159">
        <v>895</v>
      </c>
      <c r="H267" s="9">
        <v>76</v>
      </c>
      <c r="I267" s="159">
        <v>481</v>
      </c>
      <c r="J267" s="156">
        <f t="shared" si="182"/>
        <v>1.858684302123216</v>
      </c>
      <c r="K267" s="4">
        <f t="shared" si="183"/>
        <v>1.8341006868442902</v>
      </c>
      <c r="L267" s="210">
        <f t="shared" si="184"/>
        <v>2.047539520944385</v>
      </c>
      <c r="M267" s="12">
        <f t="shared" si="185"/>
        <v>1.756007393715342</v>
      </c>
      <c r="N267" s="160">
        <f t="shared" si="186"/>
        <v>1.6383391804897987</v>
      </c>
      <c r="O267" s="84">
        <v>0.74789915966386555</v>
      </c>
      <c r="P267" s="4">
        <v>1.032285471537808</v>
      </c>
      <c r="Q267" s="210">
        <v>0.62718990889978976</v>
      </c>
      <c r="R267" s="12">
        <v>0.76767676767676762</v>
      </c>
      <c r="S267" s="16">
        <v>0.55542725173210161</v>
      </c>
      <c r="T267" s="45"/>
      <c r="V267" s="45"/>
      <c r="W267" s="45"/>
    </row>
    <row r="268" spans="1:23" ht="15" customHeight="1" x14ac:dyDescent="0.15">
      <c r="A268" s="309"/>
      <c r="B268" s="333" t="s">
        <v>424</v>
      </c>
      <c r="C268" s="312"/>
      <c r="D268" s="312"/>
      <c r="E268" s="172">
        <v>12120</v>
      </c>
      <c r="F268" s="172">
        <v>5259</v>
      </c>
      <c r="G268" s="174">
        <v>4361</v>
      </c>
      <c r="H268" s="173">
        <v>260</v>
      </c>
      <c r="I268" s="174">
        <v>2233</v>
      </c>
      <c r="J268" s="175">
        <f t="shared" si="182"/>
        <v>8.4371736860424633</v>
      </c>
      <c r="K268" s="176">
        <f t="shared" si="183"/>
        <v>7.938712355649483</v>
      </c>
      <c r="L268" s="290">
        <f t="shared" si="184"/>
        <v>9.9768936880876673</v>
      </c>
      <c r="M268" s="177">
        <f t="shared" si="185"/>
        <v>6.0073937153419594</v>
      </c>
      <c r="N268" s="178">
        <f t="shared" si="186"/>
        <v>7.6058448857249914</v>
      </c>
      <c r="O268" s="179">
        <v>4.8441247002398082</v>
      </c>
      <c r="P268" s="176">
        <v>5.6245989304812838</v>
      </c>
      <c r="Q268" s="290">
        <v>4.7145945945945948</v>
      </c>
      <c r="R268" s="177">
        <v>3.7681159420289854</v>
      </c>
      <c r="S268" s="180">
        <v>3.9038461538461537</v>
      </c>
      <c r="T268" s="45"/>
      <c r="V268" s="45"/>
      <c r="W268" s="45"/>
    </row>
    <row r="269" spans="1:23" ht="31.5" customHeight="1" x14ac:dyDescent="0.15">
      <c r="A269" s="309"/>
      <c r="B269" s="446" t="s">
        <v>526</v>
      </c>
      <c r="C269" s="447"/>
      <c r="D269" s="447"/>
      <c r="E269" s="18">
        <v>6551</v>
      </c>
      <c r="F269" s="18">
        <v>3079</v>
      </c>
      <c r="G269" s="159">
        <v>2568</v>
      </c>
      <c r="H269" s="9">
        <v>88</v>
      </c>
      <c r="I269" s="159">
        <v>816</v>
      </c>
      <c r="J269" s="156">
        <f t="shared" si="182"/>
        <v>4.5603898364079365</v>
      </c>
      <c r="K269" s="4">
        <f t="shared" si="183"/>
        <v>4.647897954562608</v>
      </c>
      <c r="L269" s="210">
        <f t="shared" si="184"/>
        <v>5.8749513852348381</v>
      </c>
      <c r="M269" s="12">
        <f t="shared" si="185"/>
        <v>2.033271719038817</v>
      </c>
      <c r="N269" s="160">
        <f t="shared" si="186"/>
        <v>2.7793862188766649</v>
      </c>
      <c r="O269" s="84">
        <v>2.0889668367346941</v>
      </c>
      <c r="P269" s="4">
        <v>2.8093065693430659</v>
      </c>
      <c r="Q269" s="210">
        <v>2.1382181515403831</v>
      </c>
      <c r="R269" s="12">
        <v>0.96703296703296704</v>
      </c>
      <c r="S269" s="16">
        <v>1.0923694779116466</v>
      </c>
      <c r="T269" s="45"/>
      <c r="V269" s="45"/>
      <c r="W269" s="45"/>
    </row>
    <row r="270" spans="1:23" ht="15" customHeight="1" x14ac:dyDescent="0.15">
      <c r="A270" s="309"/>
      <c r="B270" s="39" t="s">
        <v>1</v>
      </c>
      <c r="C270" s="82"/>
      <c r="D270" s="185"/>
      <c r="E270" s="48">
        <f t="shared" ref="E270:I270" si="187">SUM(E260:E269)</f>
        <v>40260</v>
      </c>
      <c r="F270" s="48">
        <f t="shared" si="187"/>
        <v>17864</v>
      </c>
      <c r="G270" s="154">
        <f t="shared" si="187"/>
        <v>15056</v>
      </c>
      <c r="H270" s="48">
        <f t="shared" si="187"/>
        <v>850</v>
      </c>
      <c r="I270" s="154">
        <f t="shared" si="187"/>
        <v>6479</v>
      </c>
      <c r="J270" s="157">
        <f>SUM(J260:J269)</f>
        <v>28.026453184824227</v>
      </c>
      <c r="K270" s="75">
        <f t="shared" ref="K270:S270" si="188">SUM(K260:K269)</f>
        <v>26.966563514227488</v>
      </c>
      <c r="L270" s="239">
        <f t="shared" si="188"/>
        <v>34.444419024959394</v>
      </c>
      <c r="M270" s="75">
        <f t="shared" si="188"/>
        <v>19.639556377079479</v>
      </c>
      <c r="N270" s="155">
        <f t="shared" si="188"/>
        <v>22.068190333458226</v>
      </c>
      <c r="O270" s="158">
        <f t="shared" si="188"/>
        <v>12.980586796415903</v>
      </c>
      <c r="P270" s="75">
        <f t="shared" si="188"/>
        <v>16.537957477481438</v>
      </c>
      <c r="Q270" s="239">
        <f t="shared" si="188"/>
        <v>12.549583080529043</v>
      </c>
      <c r="R270" s="75">
        <f t="shared" si="188"/>
        <v>9.7380491990909555</v>
      </c>
      <c r="S270" s="75">
        <f t="shared" si="188"/>
        <v>8.9523380697335142</v>
      </c>
      <c r="T270" s="45"/>
      <c r="V270" s="45"/>
      <c r="W270" s="45"/>
    </row>
    <row r="271" spans="1:23" ht="15" customHeight="1" x14ac:dyDescent="0.15">
      <c r="A271" s="309"/>
      <c r="B271" s="302"/>
      <c r="C271" s="22"/>
      <c r="D271" s="1"/>
      <c r="E271" s="1"/>
      <c r="F271" s="233"/>
      <c r="H271" s="7"/>
      <c r="I271" s="7"/>
      <c r="J271" s="7"/>
      <c r="K271" s="7"/>
      <c r="L271" s="7"/>
      <c r="O271" s="7"/>
      <c r="T271" s="45"/>
      <c r="V271" s="45"/>
      <c r="W271" s="45"/>
    </row>
    <row r="272" spans="1:23" ht="15" customHeight="1" x14ac:dyDescent="0.15">
      <c r="A272" s="1" t="s">
        <v>523</v>
      </c>
      <c r="C272" s="1"/>
      <c r="D272" s="1"/>
      <c r="N272" s="7"/>
      <c r="T272" s="45"/>
      <c r="V272" s="45"/>
      <c r="W272" s="45"/>
    </row>
    <row r="273" spans="2:23" ht="22.7" x14ac:dyDescent="0.15">
      <c r="B273" s="184"/>
      <c r="C273" s="28" t="s">
        <v>428</v>
      </c>
      <c r="D273" s="28"/>
      <c r="E273" s="28"/>
      <c r="F273" s="185"/>
      <c r="G273" s="145" t="s">
        <v>133</v>
      </c>
      <c r="H273" s="145" t="s">
        <v>108</v>
      </c>
      <c r="I273" s="145" t="s">
        <v>107</v>
      </c>
      <c r="J273" s="145" t="s">
        <v>106</v>
      </c>
      <c r="K273" s="145" t="s">
        <v>105</v>
      </c>
      <c r="L273" s="145" t="s">
        <v>211</v>
      </c>
      <c r="M273" s="146" t="s">
        <v>786</v>
      </c>
      <c r="N273" s="145" t="s">
        <v>427</v>
      </c>
      <c r="O273" s="143" t="s">
        <v>429</v>
      </c>
      <c r="P273" s="143" t="s">
        <v>461</v>
      </c>
      <c r="T273" s="45"/>
      <c r="V273" s="45"/>
      <c r="W273" s="45"/>
    </row>
    <row r="274" spans="2:23" ht="15" customHeight="1" x14ac:dyDescent="0.15">
      <c r="B274" s="188" t="s">
        <v>425</v>
      </c>
      <c r="C274" s="303" t="s">
        <v>69</v>
      </c>
      <c r="F274" s="78"/>
      <c r="G274" s="17">
        <v>225</v>
      </c>
      <c r="H274" s="17">
        <v>92</v>
      </c>
      <c r="I274" s="17">
        <v>141</v>
      </c>
      <c r="J274" s="17">
        <v>260</v>
      </c>
      <c r="K274" s="17">
        <v>435</v>
      </c>
      <c r="L274" s="17">
        <v>3936</v>
      </c>
      <c r="M274" s="17">
        <v>798</v>
      </c>
      <c r="N274" s="17">
        <f t="shared" ref="N274:N293" si="189">SUM(G274:M274)</f>
        <v>5887</v>
      </c>
      <c r="O274" s="193">
        <v>0.76341127922971119</v>
      </c>
      <c r="P274" s="17">
        <v>90</v>
      </c>
      <c r="S274" s="331"/>
      <c r="T274" s="45"/>
      <c r="V274" s="45"/>
      <c r="W274" s="45"/>
    </row>
    <row r="275" spans="2:23" ht="15" customHeight="1" x14ac:dyDescent="0.15">
      <c r="B275" s="189"/>
      <c r="C275" s="303" t="s">
        <v>886</v>
      </c>
      <c r="F275" s="79"/>
      <c r="G275" s="18">
        <v>214</v>
      </c>
      <c r="H275" s="18">
        <v>93</v>
      </c>
      <c r="I275" s="18">
        <v>194</v>
      </c>
      <c r="J275" s="18">
        <v>332</v>
      </c>
      <c r="K275" s="18">
        <v>646</v>
      </c>
      <c r="L275" s="18">
        <v>3626</v>
      </c>
      <c r="M275" s="18">
        <v>782</v>
      </c>
      <c r="N275" s="18">
        <f t="shared" si="189"/>
        <v>5887</v>
      </c>
      <c r="O275" s="194">
        <v>0.77002938295788448</v>
      </c>
      <c r="P275" s="18">
        <v>28</v>
      </c>
      <c r="S275" s="331"/>
      <c r="T275" s="45"/>
      <c r="V275" s="45"/>
      <c r="W275" s="45"/>
    </row>
    <row r="276" spans="2:23" ht="15" customHeight="1" x14ac:dyDescent="0.15">
      <c r="B276" s="189"/>
      <c r="C276" s="303" t="s">
        <v>71</v>
      </c>
      <c r="F276" s="79"/>
      <c r="G276" s="18">
        <v>60</v>
      </c>
      <c r="H276" s="18">
        <v>30</v>
      </c>
      <c r="I276" s="18">
        <v>45</v>
      </c>
      <c r="J276" s="18">
        <v>115</v>
      </c>
      <c r="K276" s="18">
        <v>226</v>
      </c>
      <c r="L276" s="18">
        <v>4587</v>
      </c>
      <c r="M276" s="18">
        <v>824</v>
      </c>
      <c r="N276" s="18">
        <f t="shared" si="189"/>
        <v>5887</v>
      </c>
      <c r="O276" s="194">
        <v>0.24392652577523208</v>
      </c>
      <c r="P276" s="18">
        <v>45</v>
      </c>
      <c r="S276" s="331"/>
      <c r="T276" s="45"/>
      <c r="V276" s="45"/>
      <c r="W276" s="45"/>
    </row>
    <row r="277" spans="2:23" ht="15" customHeight="1" x14ac:dyDescent="0.15">
      <c r="B277" s="189"/>
      <c r="C277" s="303" t="s">
        <v>524</v>
      </c>
      <c r="F277" s="79"/>
      <c r="G277" s="18">
        <v>149</v>
      </c>
      <c r="H277" s="18">
        <v>95</v>
      </c>
      <c r="I277" s="18">
        <v>248</v>
      </c>
      <c r="J277" s="18">
        <v>437</v>
      </c>
      <c r="K277" s="18">
        <v>813</v>
      </c>
      <c r="L277" s="18">
        <v>3340</v>
      </c>
      <c r="M277" s="18">
        <v>805</v>
      </c>
      <c r="N277" s="18">
        <f t="shared" si="189"/>
        <v>5887</v>
      </c>
      <c r="O277" s="194">
        <v>0.77449822904368359</v>
      </c>
      <c r="P277" s="18">
        <v>53</v>
      </c>
      <c r="S277" s="331"/>
      <c r="T277" s="45"/>
      <c r="V277" s="45"/>
      <c r="W277" s="45"/>
    </row>
    <row r="278" spans="2:23" ht="15" customHeight="1" x14ac:dyDescent="0.15">
      <c r="B278" s="189"/>
      <c r="C278" s="303" t="s">
        <v>527</v>
      </c>
      <c r="F278" s="79"/>
      <c r="G278" s="18">
        <v>58</v>
      </c>
      <c r="H278" s="18">
        <v>59</v>
      </c>
      <c r="I278" s="18">
        <v>177</v>
      </c>
      <c r="J278" s="18">
        <v>456</v>
      </c>
      <c r="K278" s="18">
        <v>1085</v>
      </c>
      <c r="L278" s="18">
        <v>3271</v>
      </c>
      <c r="M278" s="18">
        <v>781</v>
      </c>
      <c r="N278" s="18">
        <f t="shared" si="189"/>
        <v>5887</v>
      </c>
      <c r="O278" s="194">
        <v>0.62828045436741087</v>
      </c>
      <c r="P278" s="18">
        <v>32</v>
      </c>
      <c r="S278" s="331"/>
      <c r="T278" s="45"/>
      <c r="V278" s="45"/>
      <c r="W278" s="45"/>
    </row>
    <row r="279" spans="2:23" ht="15" customHeight="1" x14ac:dyDescent="0.15">
      <c r="B279" s="189"/>
      <c r="C279" s="303" t="s">
        <v>70</v>
      </c>
      <c r="F279" s="79"/>
      <c r="G279" s="18">
        <v>68</v>
      </c>
      <c r="H279" s="18">
        <v>56</v>
      </c>
      <c r="I279" s="18">
        <v>142</v>
      </c>
      <c r="J279" s="18">
        <v>366</v>
      </c>
      <c r="K279" s="18">
        <v>795</v>
      </c>
      <c r="L279" s="18">
        <v>3650</v>
      </c>
      <c r="M279" s="18">
        <v>810</v>
      </c>
      <c r="N279" s="18">
        <f t="shared" si="189"/>
        <v>5887</v>
      </c>
      <c r="O279" s="194">
        <v>0.5146740200906047</v>
      </c>
      <c r="P279" s="18">
        <v>15</v>
      </c>
      <c r="S279" s="331"/>
      <c r="T279" s="45"/>
      <c r="V279" s="45"/>
      <c r="W279" s="45"/>
    </row>
    <row r="280" spans="2:23" ht="15" customHeight="1" x14ac:dyDescent="0.15">
      <c r="B280" s="189"/>
      <c r="C280" s="303" t="s">
        <v>525</v>
      </c>
      <c r="F280" s="79"/>
      <c r="G280" s="18">
        <v>2</v>
      </c>
      <c r="H280" s="18">
        <v>2</v>
      </c>
      <c r="I280" s="18">
        <v>3</v>
      </c>
      <c r="J280" s="18">
        <v>13</v>
      </c>
      <c r="K280" s="18">
        <v>57</v>
      </c>
      <c r="L280" s="18">
        <v>4987</v>
      </c>
      <c r="M280" s="18">
        <v>823</v>
      </c>
      <c r="N280" s="18">
        <f t="shared" si="189"/>
        <v>5887</v>
      </c>
      <c r="O280" s="194">
        <v>2.1919431279620854E-2</v>
      </c>
      <c r="P280" s="18">
        <v>6</v>
      </c>
      <c r="S280" s="331"/>
      <c r="T280" s="45"/>
      <c r="V280" s="45"/>
      <c r="W280" s="45"/>
    </row>
    <row r="281" spans="2:23" ht="15" customHeight="1" x14ac:dyDescent="0.15">
      <c r="B281" s="189"/>
      <c r="C281" s="303" t="s">
        <v>528</v>
      </c>
      <c r="F281" s="79"/>
      <c r="G281" s="18">
        <v>63</v>
      </c>
      <c r="H281" s="18">
        <v>63</v>
      </c>
      <c r="I281" s="18">
        <v>154</v>
      </c>
      <c r="J281" s="18">
        <v>383</v>
      </c>
      <c r="K281" s="18">
        <v>816</v>
      </c>
      <c r="L281" s="18">
        <v>3610</v>
      </c>
      <c r="M281" s="18">
        <v>798</v>
      </c>
      <c r="N281" s="18">
        <f t="shared" si="189"/>
        <v>5887</v>
      </c>
      <c r="O281" s="194">
        <v>0.52466103360188643</v>
      </c>
      <c r="P281" s="18">
        <v>11</v>
      </c>
      <c r="S281" s="331"/>
      <c r="T281" s="45"/>
      <c r="V281" s="45"/>
      <c r="W281" s="45"/>
    </row>
    <row r="282" spans="2:23" ht="15" customHeight="1" x14ac:dyDescent="0.15">
      <c r="B282" s="189"/>
      <c r="C282" s="311" t="s">
        <v>424</v>
      </c>
      <c r="D282" s="312"/>
      <c r="E282" s="312"/>
      <c r="F282" s="313"/>
      <c r="G282" s="172">
        <v>805</v>
      </c>
      <c r="H282" s="172">
        <v>207</v>
      </c>
      <c r="I282" s="172">
        <v>277</v>
      </c>
      <c r="J282" s="172">
        <v>441</v>
      </c>
      <c r="K282" s="172">
        <v>769</v>
      </c>
      <c r="L282" s="172">
        <v>1455</v>
      </c>
      <c r="M282" s="172">
        <v>1933</v>
      </c>
      <c r="N282" s="172">
        <f t="shared" si="189"/>
        <v>5887</v>
      </c>
      <c r="O282" s="314">
        <v>3.0652503793626709</v>
      </c>
      <c r="P282" s="172">
        <v>111</v>
      </c>
      <c r="S282" s="331"/>
      <c r="T282" s="45"/>
      <c r="V282" s="45"/>
      <c r="W282" s="45"/>
    </row>
    <row r="283" spans="2:23" ht="30.85" customHeight="1" x14ac:dyDescent="0.15">
      <c r="B283" s="37"/>
      <c r="C283" s="446" t="s">
        <v>526</v>
      </c>
      <c r="D283" s="447"/>
      <c r="E283" s="447"/>
      <c r="F283" s="80"/>
      <c r="G283" s="19">
        <v>405</v>
      </c>
      <c r="H283" s="19">
        <v>152</v>
      </c>
      <c r="I283" s="19">
        <v>227</v>
      </c>
      <c r="J283" s="19">
        <v>340</v>
      </c>
      <c r="K283" s="19">
        <v>555</v>
      </c>
      <c r="L283" s="19">
        <v>2936</v>
      </c>
      <c r="M283" s="19">
        <v>1272</v>
      </c>
      <c r="N283" s="19">
        <f t="shared" si="189"/>
        <v>5887</v>
      </c>
      <c r="O283" s="183">
        <v>1.419501625135428</v>
      </c>
      <c r="P283" s="19">
        <v>101</v>
      </c>
      <c r="S283" s="331"/>
      <c r="T283" s="45"/>
      <c r="V283" s="45"/>
      <c r="W283" s="45"/>
    </row>
    <row r="284" spans="2:23" ht="15" customHeight="1" x14ac:dyDescent="0.15">
      <c r="B284" s="188" t="s">
        <v>426</v>
      </c>
      <c r="C284" s="303" t="s">
        <v>69</v>
      </c>
      <c r="F284" s="190">
        <f t="shared" ref="F284:F293" si="190">N274</f>
        <v>5887</v>
      </c>
      <c r="G284" s="3">
        <f t="shared" ref="G284:M293" si="191">G274/$F284*100</f>
        <v>3.8219806352981145</v>
      </c>
      <c r="H284" s="3">
        <f t="shared" si="191"/>
        <v>1.5627654153218957</v>
      </c>
      <c r="I284" s="3">
        <f t="shared" si="191"/>
        <v>2.3951078647868185</v>
      </c>
      <c r="J284" s="3">
        <f t="shared" si="191"/>
        <v>4.4165109563444878</v>
      </c>
      <c r="K284" s="3">
        <f t="shared" si="191"/>
        <v>7.389162561576355</v>
      </c>
      <c r="L284" s="3">
        <f t="shared" si="191"/>
        <v>66.859181246815012</v>
      </c>
      <c r="M284" s="3">
        <f t="shared" si="191"/>
        <v>13.555291319857313</v>
      </c>
      <c r="N284" s="3">
        <f t="shared" si="189"/>
        <v>100</v>
      </c>
      <c r="O284" s="7"/>
      <c r="T284" s="45"/>
      <c r="V284" s="45"/>
      <c r="W284" s="45"/>
    </row>
    <row r="285" spans="2:23" ht="15" customHeight="1" x14ac:dyDescent="0.15">
      <c r="B285" s="186"/>
      <c r="C285" s="303" t="s">
        <v>886</v>
      </c>
      <c r="F285" s="191">
        <f t="shared" si="190"/>
        <v>5887</v>
      </c>
      <c r="G285" s="4">
        <f t="shared" si="191"/>
        <v>3.6351282486835399</v>
      </c>
      <c r="H285" s="4">
        <f t="shared" si="191"/>
        <v>1.5797519959232207</v>
      </c>
      <c r="I285" s="4">
        <f t="shared" si="191"/>
        <v>3.2953966366570406</v>
      </c>
      <c r="J285" s="4">
        <f t="shared" si="191"/>
        <v>5.6395447596398851</v>
      </c>
      <c r="K285" s="4">
        <f t="shared" si="191"/>
        <v>10.97333106845592</v>
      </c>
      <c r="L285" s="4">
        <f t="shared" si="191"/>
        <v>61.59334126040428</v>
      </c>
      <c r="M285" s="4">
        <f t="shared" si="191"/>
        <v>13.283506030236115</v>
      </c>
      <c r="N285" s="4">
        <f t="shared" si="189"/>
        <v>100</v>
      </c>
      <c r="O285" s="7"/>
      <c r="T285" s="45"/>
      <c r="V285" s="45"/>
      <c r="W285" s="45"/>
    </row>
    <row r="286" spans="2:23" ht="15" customHeight="1" x14ac:dyDescent="0.15">
      <c r="B286" s="186"/>
      <c r="C286" s="303" t="s">
        <v>71</v>
      </c>
      <c r="F286" s="191">
        <f t="shared" si="190"/>
        <v>5887</v>
      </c>
      <c r="G286" s="4">
        <f t="shared" si="191"/>
        <v>1.0191948360794971</v>
      </c>
      <c r="H286" s="4">
        <f t="shared" si="191"/>
        <v>0.50959741803974856</v>
      </c>
      <c r="I286" s="4">
        <f t="shared" si="191"/>
        <v>0.7643961270596229</v>
      </c>
      <c r="J286" s="4">
        <f t="shared" si="191"/>
        <v>1.9534567691523694</v>
      </c>
      <c r="K286" s="4">
        <f t="shared" si="191"/>
        <v>3.8389672158994395</v>
      </c>
      <c r="L286" s="4">
        <f t="shared" si="191"/>
        <v>77.917445218277564</v>
      </c>
      <c r="M286" s="4">
        <f t="shared" si="191"/>
        <v>13.996942415491761</v>
      </c>
      <c r="N286" s="4">
        <f t="shared" si="189"/>
        <v>100</v>
      </c>
      <c r="O286" s="7"/>
      <c r="T286" s="45"/>
      <c r="V286" s="45"/>
      <c r="W286" s="45"/>
    </row>
    <row r="287" spans="2:23" ht="15" customHeight="1" x14ac:dyDescent="0.15">
      <c r="B287" s="186"/>
      <c r="C287" s="303" t="s">
        <v>524</v>
      </c>
      <c r="F287" s="191">
        <f t="shared" si="190"/>
        <v>5887</v>
      </c>
      <c r="G287" s="4">
        <f t="shared" si="191"/>
        <v>2.5310005095974182</v>
      </c>
      <c r="H287" s="4">
        <f t="shared" si="191"/>
        <v>1.6137251571258706</v>
      </c>
      <c r="I287" s="4">
        <f t="shared" si="191"/>
        <v>4.2126719891285882</v>
      </c>
      <c r="J287" s="4">
        <f t="shared" si="191"/>
        <v>7.4231357227790049</v>
      </c>
      <c r="K287" s="4">
        <f t="shared" si="191"/>
        <v>13.810090028877188</v>
      </c>
      <c r="L287" s="4">
        <f t="shared" si="191"/>
        <v>56.735179208425343</v>
      </c>
      <c r="M287" s="4">
        <f t="shared" si="191"/>
        <v>13.674197384066588</v>
      </c>
      <c r="N287" s="4">
        <f t="shared" si="189"/>
        <v>100</v>
      </c>
      <c r="O287" s="7"/>
      <c r="T287" s="45"/>
      <c r="V287" s="45"/>
      <c r="W287" s="45"/>
    </row>
    <row r="288" spans="2:23" ht="15" customHeight="1" x14ac:dyDescent="0.15">
      <c r="B288" s="186"/>
      <c r="C288" s="303" t="s">
        <v>527</v>
      </c>
      <c r="F288" s="191">
        <f t="shared" si="190"/>
        <v>5887</v>
      </c>
      <c r="G288" s="4">
        <f t="shared" si="191"/>
        <v>0.98522167487684731</v>
      </c>
      <c r="H288" s="4">
        <f t="shared" si="191"/>
        <v>1.0022082554781722</v>
      </c>
      <c r="I288" s="4">
        <f t="shared" si="191"/>
        <v>3.0066247664345167</v>
      </c>
      <c r="J288" s="4">
        <f t="shared" si="191"/>
        <v>7.7458807542041788</v>
      </c>
      <c r="K288" s="4">
        <f t="shared" si="191"/>
        <v>18.430439952437574</v>
      </c>
      <c r="L288" s="4">
        <f t="shared" si="191"/>
        <v>55.563105146933921</v>
      </c>
      <c r="M288" s="4">
        <f t="shared" si="191"/>
        <v>13.266519449634789</v>
      </c>
      <c r="N288" s="4">
        <f t="shared" si="189"/>
        <v>100</v>
      </c>
      <c r="O288" s="7"/>
      <c r="T288" s="45"/>
      <c r="V288" s="45"/>
      <c r="W288" s="45"/>
    </row>
    <row r="289" spans="2:23" ht="15" customHeight="1" x14ac:dyDescent="0.15">
      <c r="B289" s="186"/>
      <c r="C289" s="303" t="s">
        <v>70</v>
      </c>
      <c r="F289" s="191">
        <f t="shared" si="190"/>
        <v>5887</v>
      </c>
      <c r="G289" s="4">
        <f t="shared" si="191"/>
        <v>1.1550874808900968</v>
      </c>
      <c r="H289" s="4">
        <f t="shared" si="191"/>
        <v>0.95124851367419727</v>
      </c>
      <c r="I289" s="4">
        <f t="shared" si="191"/>
        <v>2.4120944453881434</v>
      </c>
      <c r="J289" s="4">
        <f t="shared" si="191"/>
        <v>6.217088500084933</v>
      </c>
      <c r="K289" s="4">
        <f t="shared" si="191"/>
        <v>13.504331578053339</v>
      </c>
      <c r="L289" s="4">
        <f t="shared" si="191"/>
        <v>62.001019194836083</v>
      </c>
      <c r="M289" s="4">
        <f t="shared" si="191"/>
        <v>13.759130287073212</v>
      </c>
      <c r="N289" s="4">
        <f t="shared" si="189"/>
        <v>100</v>
      </c>
      <c r="O289" s="7"/>
      <c r="T289" s="45"/>
      <c r="V289" s="45"/>
      <c r="W289" s="45"/>
    </row>
    <row r="290" spans="2:23" ht="15" customHeight="1" x14ac:dyDescent="0.15">
      <c r="B290" s="186"/>
      <c r="C290" s="303" t="s">
        <v>525</v>
      </c>
      <c r="F290" s="191">
        <f t="shared" si="190"/>
        <v>5887</v>
      </c>
      <c r="G290" s="4">
        <f t="shared" si="191"/>
        <v>3.3973161202649906E-2</v>
      </c>
      <c r="H290" s="4">
        <f t="shared" si="191"/>
        <v>3.3973161202649906E-2</v>
      </c>
      <c r="I290" s="4">
        <f t="shared" si="191"/>
        <v>5.0959741803974862E-2</v>
      </c>
      <c r="J290" s="4">
        <f t="shared" si="191"/>
        <v>0.22082554781722441</v>
      </c>
      <c r="K290" s="4">
        <f t="shared" si="191"/>
        <v>0.96823509427552235</v>
      </c>
      <c r="L290" s="4">
        <f t="shared" si="191"/>
        <v>84.712077458807542</v>
      </c>
      <c r="M290" s="4">
        <f t="shared" si="191"/>
        <v>13.979955834890436</v>
      </c>
      <c r="N290" s="4">
        <f t="shared" si="189"/>
        <v>100</v>
      </c>
      <c r="O290" s="7"/>
      <c r="T290" s="45"/>
      <c r="V290" s="45"/>
      <c r="W290" s="45"/>
    </row>
    <row r="291" spans="2:23" ht="15" customHeight="1" x14ac:dyDescent="0.15">
      <c r="B291" s="186"/>
      <c r="C291" s="303" t="s">
        <v>528</v>
      </c>
      <c r="F291" s="191">
        <f t="shared" si="190"/>
        <v>5887</v>
      </c>
      <c r="G291" s="4">
        <f t="shared" si="191"/>
        <v>1.070154577883472</v>
      </c>
      <c r="H291" s="4">
        <f t="shared" si="191"/>
        <v>1.070154577883472</v>
      </c>
      <c r="I291" s="4">
        <f t="shared" si="191"/>
        <v>2.6159334126040426</v>
      </c>
      <c r="J291" s="4">
        <f t="shared" si="191"/>
        <v>6.5058603703074578</v>
      </c>
      <c r="K291" s="4">
        <f t="shared" si="191"/>
        <v>13.861049770681161</v>
      </c>
      <c r="L291" s="4">
        <f t="shared" si="191"/>
        <v>61.321555970783081</v>
      </c>
      <c r="M291" s="4">
        <f t="shared" si="191"/>
        <v>13.555291319857313</v>
      </c>
      <c r="N291" s="4">
        <f t="shared" si="189"/>
        <v>100</v>
      </c>
      <c r="O291" s="7"/>
      <c r="T291" s="45"/>
      <c r="V291" s="45"/>
      <c r="W291" s="45"/>
    </row>
    <row r="292" spans="2:23" ht="15" customHeight="1" x14ac:dyDescent="0.15">
      <c r="B292" s="186"/>
      <c r="C292" s="311" t="s">
        <v>424</v>
      </c>
      <c r="D292" s="312"/>
      <c r="E292" s="312"/>
      <c r="F292" s="315">
        <f t="shared" si="190"/>
        <v>5887</v>
      </c>
      <c r="G292" s="176">
        <f t="shared" si="191"/>
        <v>13.674197384066588</v>
      </c>
      <c r="H292" s="176">
        <f t="shared" si="191"/>
        <v>3.5162221844742652</v>
      </c>
      <c r="I292" s="176">
        <f t="shared" si="191"/>
        <v>4.7052828265670126</v>
      </c>
      <c r="J292" s="176">
        <f t="shared" si="191"/>
        <v>7.4910820451843039</v>
      </c>
      <c r="K292" s="176">
        <f t="shared" si="191"/>
        <v>13.062680482418889</v>
      </c>
      <c r="L292" s="176">
        <f t="shared" si="191"/>
        <v>24.715474774927806</v>
      </c>
      <c r="M292" s="176">
        <f t="shared" si="191"/>
        <v>32.835060302361136</v>
      </c>
      <c r="N292" s="176">
        <f t="shared" si="189"/>
        <v>100</v>
      </c>
      <c r="O292" s="7"/>
      <c r="T292" s="45"/>
      <c r="V292" s="45"/>
      <c r="W292" s="45"/>
    </row>
    <row r="293" spans="2:23" ht="30.85" customHeight="1" x14ac:dyDescent="0.15">
      <c r="B293" s="187"/>
      <c r="C293" s="446" t="s">
        <v>526</v>
      </c>
      <c r="D293" s="447"/>
      <c r="E293" s="447"/>
      <c r="F293" s="192">
        <f t="shared" si="190"/>
        <v>5887</v>
      </c>
      <c r="G293" s="5">
        <f t="shared" si="191"/>
        <v>6.8795651435366061</v>
      </c>
      <c r="H293" s="5">
        <f t="shared" si="191"/>
        <v>2.5819602514013931</v>
      </c>
      <c r="I293" s="5">
        <f t="shared" si="191"/>
        <v>3.855953796500764</v>
      </c>
      <c r="J293" s="5">
        <f t="shared" si="191"/>
        <v>5.7754374044504839</v>
      </c>
      <c r="K293" s="5">
        <f t="shared" si="191"/>
        <v>9.4275522337353497</v>
      </c>
      <c r="L293" s="5">
        <f t="shared" si="191"/>
        <v>49.87260064549006</v>
      </c>
      <c r="M293" s="5">
        <f t="shared" si="191"/>
        <v>21.606930524885339</v>
      </c>
      <c r="N293" s="5">
        <f t="shared" si="189"/>
        <v>100</v>
      </c>
      <c r="O293" s="7"/>
      <c r="T293" s="45"/>
      <c r="V293" s="45"/>
      <c r="W293" s="45"/>
    </row>
    <row r="294" spans="2:23" ht="15" customHeight="1" x14ac:dyDescent="0.15">
      <c r="C294" s="1"/>
      <c r="D294" s="1"/>
      <c r="E294" s="1"/>
      <c r="H294" s="7"/>
      <c r="O294" s="7"/>
      <c r="T294" s="45"/>
      <c r="V294" s="45"/>
      <c r="W294" s="45"/>
    </row>
    <row r="295" spans="2:23" ht="22.7" x14ac:dyDescent="0.15">
      <c r="B295" s="184"/>
      <c r="C295" s="28" t="s">
        <v>254</v>
      </c>
      <c r="D295" s="28"/>
      <c r="E295" s="28"/>
      <c r="F295" s="185"/>
      <c r="G295" s="145" t="s">
        <v>133</v>
      </c>
      <c r="H295" s="145" t="s">
        <v>108</v>
      </c>
      <c r="I295" s="145" t="s">
        <v>107</v>
      </c>
      <c r="J295" s="145" t="s">
        <v>106</v>
      </c>
      <c r="K295" s="145" t="s">
        <v>105</v>
      </c>
      <c r="L295" s="145" t="s">
        <v>211</v>
      </c>
      <c r="M295" s="146" t="s">
        <v>786</v>
      </c>
      <c r="N295" s="145" t="s">
        <v>4</v>
      </c>
      <c r="O295" s="143" t="s">
        <v>429</v>
      </c>
      <c r="P295" s="143" t="s">
        <v>461</v>
      </c>
      <c r="T295" s="45"/>
      <c r="V295" s="45"/>
      <c r="W295" s="45"/>
    </row>
    <row r="296" spans="2:23" ht="15" customHeight="1" x14ac:dyDescent="0.15">
      <c r="B296" s="188" t="s">
        <v>425</v>
      </c>
      <c r="C296" s="303" t="s">
        <v>69</v>
      </c>
      <c r="F296" s="78"/>
      <c r="G296" s="17">
        <v>113</v>
      </c>
      <c r="H296" s="17">
        <v>48</v>
      </c>
      <c r="I296" s="17">
        <v>71</v>
      </c>
      <c r="J296" s="17">
        <v>125</v>
      </c>
      <c r="K296" s="17">
        <v>185</v>
      </c>
      <c r="L296" s="17">
        <v>734</v>
      </c>
      <c r="M296" s="17">
        <v>225</v>
      </c>
      <c r="N296" s="17">
        <f t="shared" ref="N296:N315" si="192">SUM(G296:M296)</f>
        <v>1501</v>
      </c>
      <c r="O296" s="193">
        <v>1.4380877742946709</v>
      </c>
      <c r="P296" s="17">
        <v>36</v>
      </c>
      <c r="T296" s="45"/>
      <c r="V296" s="45"/>
      <c r="W296" s="45"/>
    </row>
    <row r="297" spans="2:23" ht="15" customHeight="1" x14ac:dyDescent="0.15">
      <c r="B297" s="189"/>
      <c r="C297" s="303" t="s">
        <v>886</v>
      </c>
      <c r="F297" s="79"/>
      <c r="G297" s="18">
        <v>116</v>
      </c>
      <c r="H297" s="18">
        <v>40</v>
      </c>
      <c r="I297" s="18">
        <v>102</v>
      </c>
      <c r="J297" s="18">
        <v>156</v>
      </c>
      <c r="K297" s="18">
        <v>299</v>
      </c>
      <c r="L297" s="18">
        <v>572</v>
      </c>
      <c r="M297" s="18">
        <v>216</v>
      </c>
      <c r="N297" s="18">
        <f t="shared" si="192"/>
        <v>1501</v>
      </c>
      <c r="O297" s="194">
        <v>1.5073929961089494</v>
      </c>
      <c r="P297" s="18">
        <v>26</v>
      </c>
      <c r="T297" s="45"/>
      <c r="V297" s="45"/>
      <c r="W297" s="45"/>
    </row>
    <row r="298" spans="2:23" ht="15" customHeight="1" x14ac:dyDescent="0.15">
      <c r="B298" s="189"/>
      <c r="C298" s="303" t="s">
        <v>71</v>
      </c>
      <c r="F298" s="79"/>
      <c r="G298" s="18">
        <v>13</v>
      </c>
      <c r="H298" s="18">
        <v>11</v>
      </c>
      <c r="I298" s="18">
        <v>14</v>
      </c>
      <c r="J298" s="18">
        <v>50</v>
      </c>
      <c r="K298" s="18">
        <v>84</v>
      </c>
      <c r="L298" s="18">
        <v>1092</v>
      </c>
      <c r="M298" s="18">
        <v>237</v>
      </c>
      <c r="N298" s="18">
        <f t="shared" si="192"/>
        <v>1501</v>
      </c>
      <c r="O298" s="194">
        <v>0.29113924050632911</v>
      </c>
      <c r="P298" s="18">
        <v>13</v>
      </c>
      <c r="T298" s="45"/>
      <c r="V298" s="45"/>
      <c r="W298" s="45"/>
    </row>
    <row r="299" spans="2:23" ht="15" customHeight="1" x14ac:dyDescent="0.15">
      <c r="B299" s="189"/>
      <c r="C299" s="303" t="s">
        <v>524</v>
      </c>
      <c r="F299" s="79"/>
      <c r="G299" s="18">
        <v>72</v>
      </c>
      <c r="H299" s="18">
        <v>50</v>
      </c>
      <c r="I299" s="18">
        <v>119</v>
      </c>
      <c r="J299" s="18">
        <v>197</v>
      </c>
      <c r="K299" s="18">
        <v>266</v>
      </c>
      <c r="L299" s="18">
        <v>571</v>
      </c>
      <c r="M299" s="18">
        <v>226</v>
      </c>
      <c r="N299" s="18">
        <f t="shared" si="192"/>
        <v>1501</v>
      </c>
      <c r="O299" s="194">
        <v>1.340392156862745</v>
      </c>
      <c r="P299" s="18">
        <v>30</v>
      </c>
      <c r="T299" s="45"/>
      <c r="V299" s="45"/>
      <c r="W299" s="45"/>
    </row>
    <row r="300" spans="2:23" ht="15" customHeight="1" x14ac:dyDescent="0.15">
      <c r="B300" s="189"/>
      <c r="C300" s="303" t="s">
        <v>527</v>
      </c>
      <c r="F300" s="79"/>
      <c r="G300" s="18">
        <v>26</v>
      </c>
      <c r="H300" s="18">
        <v>23</v>
      </c>
      <c r="I300" s="18">
        <v>86</v>
      </c>
      <c r="J300" s="18">
        <v>177</v>
      </c>
      <c r="K300" s="18">
        <v>365</v>
      </c>
      <c r="L300" s="18">
        <v>603</v>
      </c>
      <c r="M300" s="18">
        <v>221</v>
      </c>
      <c r="N300" s="18">
        <f t="shared" si="192"/>
        <v>1501</v>
      </c>
      <c r="O300" s="194">
        <v>0.9609375</v>
      </c>
      <c r="P300" s="18">
        <v>10</v>
      </c>
      <c r="T300" s="45"/>
      <c r="V300" s="45"/>
      <c r="W300" s="45"/>
    </row>
    <row r="301" spans="2:23" ht="15" customHeight="1" x14ac:dyDescent="0.15">
      <c r="B301" s="189"/>
      <c r="C301" s="303" t="s">
        <v>70</v>
      </c>
      <c r="F301" s="79"/>
      <c r="G301" s="18">
        <v>34</v>
      </c>
      <c r="H301" s="18">
        <v>34</v>
      </c>
      <c r="I301" s="18">
        <v>76</v>
      </c>
      <c r="J301" s="18">
        <v>158</v>
      </c>
      <c r="K301" s="18">
        <v>288</v>
      </c>
      <c r="L301" s="18">
        <v>685</v>
      </c>
      <c r="M301" s="18">
        <v>226</v>
      </c>
      <c r="N301" s="18">
        <f t="shared" si="192"/>
        <v>1501</v>
      </c>
      <c r="O301" s="194">
        <v>0.93098039215686279</v>
      </c>
      <c r="P301" s="18">
        <v>15</v>
      </c>
      <c r="T301" s="45"/>
      <c r="V301" s="45"/>
      <c r="W301" s="45"/>
    </row>
    <row r="302" spans="2:23" ht="15" customHeight="1" x14ac:dyDescent="0.15">
      <c r="B302" s="189"/>
      <c r="C302" s="303" t="s">
        <v>525</v>
      </c>
      <c r="F302" s="79"/>
      <c r="G302" s="18">
        <v>1</v>
      </c>
      <c r="H302" s="18">
        <v>1</v>
      </c>
      <c r="I302" s="18">
        <v>2</v>
      </c>
      <c r="J302" s="18">
        <v>3</v>
      </c>
      <c r="K302" s="18">
        <v>23</v>
      </c>
      <c r="L302" s="18">
        <v>1236</v>
      </c>
      <c r="M302" s="18">
        <v>235</v>
      </c>
      <c r="N302" s="18">
        <f t="shared" si="192"/>
        <v>1501</v>
      </c>
      <c r="O302" s="194">
        <v>3.5545023696682464E-2</v>
      </c>
      <c r="P302" s="18">
        <v>6</v>
      </c>
      <c r="T302" s="45"/>
      <c r="V302" s="45"/>
      <c r="W302" s="45"/>
    </row>
    <row r="303" spans="2:23" ht="15" customHeight="1" x14ac:dyDescent="0.15">
      <c r="B303" s="189"/>
      <c r="C303" s="303" t="s">
        <v>528</v>
      </c>
      <c r="F303" s="79"/>
      <c r="G303" s="18">
        <v>35</v>
      </c>
      <c r="H303" s="18">
        <v>33</v>
      </c>
      <c r="I303" s="18">
        <v>64</v>
      </c>
      <c r="J303" s="18">
        <v>174</v>
      </c>
      <c r="K303" s="18">
        <v>329</v>
      </c>
      <c r="L303" s="18">
        <v>644</v>
      </c>
      <c r="M303" s="18">
        <v>222</v>
      </c>
      <c r="N303" s="18">
        <f t="shared" si="192"/>
        <v>1501</v>
      </c>
      <c r="O303" s="194">
        <v>0.94996090695856139</v>
      </c>
      <c r="P303" s="18">
        <v>10</v>
      </c>
      <c r="T303" s="45"/>
      <c r="V303" s="45"/>
      <c r="W303" s="45"/>
    </row>
    <row r="304" spans="2:23" ht="15" customHeight="1" x14ac:dyDescent="0.15">
      <c r="B304" s="189"/>
      <c r="C304" s="311" t="s">
        <v>424</v>
      </c>
      <c r="D304" s="312"/>
      <c r="E304" s="312"/>
      <c r="F304" s="313"/>
      <c r="G304" s="172">
        <v>406</v>
      </c>
      <c r="H304" s="172">
        <v>79</v>
      </c>
      <c r="I304" s="172">
        <v>107</v>
      </c>
      <c r="J304" s="172">
        <v>134</v>
      </c>
      <c r="K304" s="172">
        <v>207</v>
      </c>
      <c r="L304" s="172">
        <v>101</v>
      </c>
      <c r="M304" s="172">
        <v>467</v>
      </c>
      <c r="N304" s="172">
        <f t="shared" si="192"/>
        <v>1501</v>
      </c>
      <c r="O304" s="314">
        <v>5.0860735009671183</v>
      </c>
      <c r="P304" s="172">
        <v>48</v>
      </c>
      <c r="T304" s="45"/>
      <c r="V304" s="45"/>
      <c r="W304" s="45"/>
    </row>
    <row r="305" spans="2:23" ht="30.85" customHeight="1" x14ac:dyDescent="0.15">
      <c r="B305" s="37"/>
      <c r="C305" s="446" t="s">
        <v>526</v>
      </c>
      <c r="D305" s="447"/>
      <c r="E305" s="447"/>
      <c r="F305" s="80"/>
      <c r="G305" s="19">
        <v>205</v>
      </c>
      <c r="H305" s="19">
        <v>70</v>
      </c>
      <c r="I305" s="19">
        <v>107</v>
      </c>
      <c r="J305" s="19">
        <v>160</v>
      </c>
      <c r="K305" s="19">
        <v>218</v>
      </c>
      <c r="L305" s="19">
        <v>435</v>
      </c>
      <c r="M305" s="19">
        <v>306</v>
      </c>
      <c r="N305" s="19">
        <f t="shared" si="192"/>
        <v>1501</v>
      </c>
      <c r="O305" s="183">
        <v>2.5765690376569039</v>
      </c>
      <c r="P305" s="19">
        <v>67</v>
      </c>
      <c r="T305" s="45"/>
      <c r="V305" s="45"/>
      <c r="W305" s="45"/>
    </row>
    <row r="306" spans="2:23" ht="15" customHeight="1" x14ac:dyDescent="0.15">
      <c r="B306" s="188" t="s">
        <v>426</v>
      </c>
      <c r="C306" s="303" t="s">
        <v>69</v>
      </c>
      <c r="F306" s="190">
        <f t="shared" ref="F306:F315" si="193">N296</f>
        <v>1501</v>
      </c>
      <c r="G306" s="3">
        <f t="shared" ref="G306:M315" si="194">G296/$F306*100</f>
        <v>7.5283144570286478</v>
      </c>
      <c r="H306" s="3">
        <f t="shared" si="194"/>
        <v>3.1978680879413726</v>
      </c>
      <c r="I306" s="3">
        <f t="shared" si="194"/>
        <v>4.7301798800799464</v>
      </c>
      <c r="J306" s="3">
        <f t="shared" si="194"/>
        <v>8.327781479013991</v>
      </c>
      <c r="K306" s="3">
        <f t="shared" si="194"/>
        <v>12.325116588940705</v>
      </c>
      <c r="L306" s="3">
        <f t="shared" si="194"/>
        <v>48.900732844770154</v>
      </c>
      <c r="M306" s="3">
        <f t="shared" si="194"/>
        <v>14.990006662225182</v>
      </c>
      <c r="N306" s="3">
        <f t="shared" si="192"/>
        <v>100.00000000000001</v>
      </c>
      <c r="O306" s="7"/>
      <c r="T306" s="45"/>
      <c r="V306" s="45"/>
      <c r="W306" s="45"/>
    </row>
    <row r="307" spans="2:23" ht="15" customHeight="1" x14ac:dyDescent="0.15">
      <c r="B307" s="186"/>
      <c r="C307" s="303" t="s">
        <v>886</v>
      </c>
      <c r="F307" s="191">
        <f t="shared" si="193"/>
        <v>1501</v>
      </c>
      <c r="G307" s="4">
        <f t="shared" si="194"/>
        <v>7.7281812125249827</v>
      </c>
      <c r="H307" s="4">
        <f t="shared" si="194"/>
        <v>2.6648900732844769</v>
      </c>
      <c r="I307" s="4">
        <f t="shared" si="194"/>
        <v>6.7954696868754159</v>
      </c>
      <c r="J307" s="4">
        <f t="shared" si="194"/>
        <v>10.39307128580946</v>
      </c>
      <c r="K307" s="4">
        <f t="shared" si="194"/>
        <v>19.920053297801466</v>
      </c>
      <c r="L307" s="4">
        <f t="shared" si="194"/>
        <v>38.107928047968024</v>
      </c>
      <c r="M307" s="4">
        <f t="shared" si="194"/>
        <v>14.390406395736177</v>
      </c>
      <c r="N307" s="4">
        <f t="shared" si="192"/>
        <v>100.00000000000001</v>
      </c>
      <c r="O307" s="7"/>
      <c r="T307" s="45"/>
      <c r="V307" s="45"/>
      <c r="W307" s="45"/>
    </row>
    <row r="308" spans="2:23" ht="15" customHeight="1" x14ac:dyDescent="0.15">
      <c r="B308" s="186"/>
      <c r="C308" s="303" t="s">
        <v>71</v>
      </c>
      <c r="F308" s="191">
        <f t="shared" si="193"/>
        <v>1501</v>
      </c>
      <c r="G308" s="4">
        <f t="shared" si="194"/>
        <v>0.86608927381745504</v>
      </c>
      <c r="H308" s="4">
        <f t="shared" si="194"/>
        <v>0.73284477015323113</v>
      </c>
      <c r="I308" s="4">
        <f t="shared" si="194"/>
        <v>0.93271152564956683</v>
      </c>
      <c r="J308" s="4">
        <f t="shared" si="194"/>
        <v>3.3311125916055966</v>
      </c>
      <c r="K308" s="4">
        <f t="shared" si="194"/>
        <v>5.5962691538974019</v>
      </c>
      <c r="L308" s="4">
        <f t="shared" si="194"/>
        <v>72.751499000666215</v>
      </c>
      <c r="M308" s="4">
        <f t="shared" si="194"/>
        <v>15.789473684210526</v>
      </c>
      <c r="N308" s="4">
        <f t="shared" si="192"/>
        <v>99.999999999999986</v>
      </c>
      <c r="O308" s="7"/>
      <c r="T308" s="45"/>
      <c r="V308" s="45"/>
      <c r="W308" s="45"/>
    </row>
    <row r="309" spans="2:23" ht="15" customHeight="1" x14ac:dyDescent="0.15">
      <c r="B309" s="186"/>
      <c r="C309" s="303" t="s">
        <v>524</v>
      </c>
      <c r="F309" s="191">
        <f t="shared" si="193"/>
        <v>1501</v>
      </c>
      <c r="G309" s="4">
        <f t="shared" si="194"/>
        <v>4.7968021319120586</v>
      </c>
      <c r="H309" s="4">
        <f t="shared" si="194"/>
        <v>3.3311125916055966</v>
      </c>
      <c r="I309" s="4">
        <f t="shared" si="194"/>
        <v>7.9280479680213194</v>
      </c>
      <c r="J309" s="4">
        <f t="shared" si="194"/>
        <v>13.124583610926049</v>
      </c>
      <c r="K309" s="4">
        <f t="shared" si="194"/>
        <v>17.721518987341771</v>
      </c>
      <c r="L309" s="4">
        <f t="shared" si="194"/>
        <v>38.041305796135909</v>
      </c>
      <c r="M309" s="4">
        <f t="shared" si="194"/>
        <v>15.056628914057296</v>
      </c>
      <c r="N309" s="4">
        <f t="shared" si="192"/>
        <v>100</v>
      </c>
      <c r="O309" s="7"/>
      <c r="T309" s="45"/>
      <c r="V309" s="45"/>
      <c r="W309" s="45"/>
    </row>
    <row r="310" spans="2:23" ht="15" customHeight="1" x14ac:dyDescent="0.15">
      <c r="B310" s="186"/>
      <c r="C310" s="303" t="s">
        <v>527</v>
      </c>
      <c r="F310" s="191">
        <f t="shared" si="193"/>
        <v>1501</v>
      </c>
      <c r="G310" s="4">
        <f t="shared" si="194"/>
        <v>1.7321785476349101</v>
      </c>
      <c r="H310" s="4">
        <f t="shared" si="194"/>
        <v>1.5323117921385743</v>
      </c>
      <c r="I310" s="4">
        <f t="shared" si="194"/>
        <v>5.7295136575616255</v>
      </c>
      <c r="J310" s="4">
        <f t="shared" si="194"/>
        <v>11.792138574283811</v>
      </c>
      <c r="K310" s="4">
        <f t="shared" si="194"/>
        <v>24.317121918720851</v>
      </c>
      <c r="L310" s="4">
        <f t="shared" si="194"/>
        <v>40.173217854763493</v>
      </c>
      <c r="M310" s="4">
        <f t="shared" si="194"/>
        <v>14.723517654896737</v>
      </c>
      <c r="N310" s="4">
        <f t="shared" si="192"/>
        <v>100</v>
      </c>
      <c r="O310" s="7"/>
      <c r="T310" s="45"/>
      <c r="V310" s="45"/>
      <c r="W310" s="45"/>
    </row>
    <row r="311" spans="2:23" ht="15" customHeight="1" x14ac:dyDescent="0.15">
      <c r="B311" s="186"/>
      <c r="C311" s="303" t="s">
        <v>70</v>
      </c>
      <c r="F311" s="191">
        <f t="shared" si="193"/>
        <v>1501</v>
      </c>
      <c r="G311" s="4">
        <f t="shared" si="194"/>
        <v>2.2651565622918057</v>
      </c>
      <c r="H311" s="4">
        <f t="shared" si="194"/>
        <v>2.2651565622918057</v>
      </c>
      <c r="I311" s="4">
        <f t="shared" si="194"/>
        <v>5.0632911392405067</v>
      </c>
      <c r="J311" s="4">
        <f t="shared" si="194"/>
        <v>10.526315789473683</v>
      </c>
      <c r="K311" s="4">
        <f t="shared" si="194"/>
        <v>19.187208527648234</v>
      </c>
      <c r="L311" s="4">
        <f t="shared" si="194"/>
        <v>45.636242504996673</v>
      </c>
      <c r="M311" s="4">
        <f t="shared" si="194"/>
        <v>15.056628914057296</v>
      </c>
      <c r="N311" s="4">
        <f t="shared" si="192"/>
        <v>100.00000000000001</v>
      </c>
      <c r="O311" s="7"/>
      <c r="T311" s="45"/>
      <c r="V311" s="45"/>
      <c r="W311" s="45"/>
    </row>
    <row r="312" spans="2:23" ht="15" customHeight="1" x14ac:dyDescent="0.15">
      <c r="B312" s="186"/>
      <c r="C312" s="303" t="s">
        <v>525</v>
      </c>
      <c r="F312" s="191">
        <f t="shared" si="193"/>
        <v>1501</v>
      </c>
      <c r="G312" s="4">
        <f t="shared" si="194"/>
        <v>6.6622251832111928E-2</v>
      </c>
      <c r="H312" s="4">
        <f t="shared" si="194"/>
        <v>6.6622251832111928E-2</v>
      </c>
      <c r="I312" s="4">
        <f t="shared" si="194"/>
        <v>0.13324450366422386</v>
      </c>
      <c r="J312" s="4">
        <f t="shared" si="194"/>
        <v>0.19986675549633579</v>
      </c>
      <c r="K312" s="4">
        <f t="shared" si="194"/>
        <v>1.5323117921385743</v>
      </c>
      <c r="L312" s="4">
        <f t="shared" si="194"/>
        <v>82.345103264490334</v>
      </c>
      <c r="M312" s="4">
        <f t="shared" si="194"/>
        <v>15.656229180546303</v>
      </c>
      <c r="N312" s="4">
        <f t="shared" si="192"/>
        <v>100</v>
      </c>
      <c r="O312" s="7"/>
      <c r="T312" s="45"/>
      <c r="V312" s="45"/>
      <c r="W312" s="45"/>
    </row>
    <row r="313" spans="2:23" ht="15" customHeight="1" x14ac:dyDescent="0.15">
      <c r="B313" s="186"/>
      <c r="C313" s="303" t="s">
        <v>528</v>
      </c>
      <c r="F313" s="191">
        <f t="shared" si="193"/>
        <v>1501</v>
      </c>
      <c r="G313" s="4">
        <f t="shared" si="194"/>
        <v>2.3317788141239171</v>
      </c>
      <c r="H313" s="4">
        <f t="shared" si="194"/>
        <v>2.1985343104596935</v>
      </c>
      <c r="I313" s="4">
        <f t="shared" si="194"/>
        <v>4.2638241172551634</v>
      </c>
      <c r="J313" s="4">
        <f t="shared" si="194"/>
        <v>11.592271818787475</v>
      </c>
      <c r="K313" s="4">
        <f t="shared" si="194"/>
        <v>21.918720852764821</v>
      </c>
      <c r="L313" s="4">
        <f t="shared" si="194"/>
        <v>42.904730179880076</v>
      </c>
      <c r="M313" s="4">
        <f t="shared" si="194"/>
        <v>14.790139906728847</v>
      </c>
      <c r="N313" s="4">
        <f t="shared" si="192"/>
        <v>100</v>
      </c>
      <c r="O313" s="7"/>
      <c r="T313" s="45"/>
      <c r="V313" s="45"/>
      <c r="W313" s="45"/>
    </row>
    <row r="314" spans="2:23" ht="15" customHeight="1" x14ac:dyDescent="0.15">
      <c r="B314" s="186"/>
      <c r="C314" s="311" t="s">
        <v>424</v>
      </c>
      <c r="D314" s="312"/>
      <c r="E314" s="312"/>
      <c r="F314" s="315">
        <f t="shared" si="193"/>
        <v>1501</v>
      </c>
      <c r="G314" s="176">
        <f t="shared" si="194"/>
        <v>27.048634243837444</v>
      </c>
      <c r="H314" s="176">
        <f t="shared" si="194"/>
        <v>5.2631578947368416</v>
      </c>
      <c r="I314" s="176">
        <f t="shared" si="194"/>
        <v>7.1285809460359753</v>
      </c>
      <c r="J314" s="176">
        <f t="shared" si="194"/>
        <v>8.9273817455029985</v>
      </c>
      <c r="K314" s="176">
        <f t="shared" si="194"/>
        <v>13.790806129247169</v>
      </c>
      <c r="L314" s="176">
        <f t="shared" si="194"/>
        <v>6.7288474350433045</v>
      </c>
      <c r="M314" s="176">
        <f t="shared" si="194"/>
        <v>31.112591605596268</v>
      </c>
      <c r="N314" s="176">
        <f t="shared" si="192"/>
        <v>100</v>
      </c>
      <c r="O314" s="7"/>
      <c r="T314" s="45"/>
      <c r="V314" s="45"/>
      <c r="W314" s="45"/>
    </row>
    <row r="315" spans="2:23" ht="30.85" customHeight="1" x14ac:dyDescent="0.15">
      <c r="B315" s="187"/>
      <c r="C315" s="446" t="s">
        <v>526</v>
      </c>
      <c r="D315" s="447"/>
      <c r="E315" s="447"/>
      <c r="F315" s="192">
        <f t="shared" si="193"/>
        <v>1501</v>
      </c>
      <c r="G315" s="5">
        <f t="shared" si="194"/>
        <v>13.657561625582945</v>
      </c>
      <c r="H315" s="5">
        <f t="shared" si="194"/>
        <v>4.6635576282478342</v>
      </c>
      <c r="I315" s="5">
        <f t="shared" si="194"/>
        <v>7.1285809460359753</v>
      </c>
      <c r="J315" s="5">
        <f t="shared" si="194"/>
        <v>10.659560293137908</v>
      </c>
      <c r="K315" s="5">
        <f t="shared" si="194"/>
        <v>14.523650899400401</v>
      </c>
      <c r="L315" s="5">
        <f t="shared" si="194"/>
        <v>28.980679546968684</v>
      </c>
      <c r="M315" s="5">
        <f t="shared" si="194"/>
        <v>20.386409060626249</v>
      </c>
      <c r="N315" s="5">
        <f t="shared" si="192"/>
        <v>100</v>
      </c>
      <c r="O315" s="7"/>
      <c r="T315" s="45"/>
      <c r="V315" s="45"/>
      <c r="W315" s="45"/>
    </row>
    <row r="316" spans="2:23" ht="15" customHeight="1" x14ac:dyDescent="0.15">
      <c r="C316" s="1"/>
      <c r="D316" s="1"/>
      <c r="E316" s="1"/>
      <c r="H316" s="7"/>
      <c r="O316" s="7"/>
      <c r="T316" s="45"/>
      <c r="V316" s="45"/>
      <c r="W316" s="45"/>
    </row>
    <row r="317" spans="2:23" ht="22.7" x14ac:dyDescent="0.15">
      <c r="B317" s="184"/>
      <c r="C317" s="28" t="s">
        <v>255</v>
      </c>
      <c r="D317" s="28"/>
      <c r="E317" s="28"/>
      <c r="F317" s="185"/>
      <c r="G317" s="145" t="s">
        <v>133</v>
      </c>
      <c r="H317" s="145" t="s">
        <v>108</v>
      </c>
      <c r="I317" s="145" t="s">
        <v>107</v>
      </c>
      <c r="J317" s="145" t="s">
        <v>106</v>
      </c>
      <c r="K317" s="145" t="s">
        <v>105</v>
      </c>
      <c r="L317" s="145" t="s">
        <v>211</v>
      </c>
      <c r="M317" s="146" t="s">
        <v>786</v>
      </c>
      <c r="N317" s="145" t="s">
        <v>4</v>
      </c>
      <c r="O317" s="143" t="s">
        <v>429</v>
      </c>
      <c r="P317" s="143" t="s">
        <v>461</v>
      </c>
      <c r="T317" s="45"/>
      <c r="V317" s="45"/>
      <c r="W317" s="45"/>
    </row>
    <row r="318" spans="2:23" ht="15" customHeight="1" x14ac:dyDescent="0.15">
      <c r="B318" s="188" t="s">
        <v>425</v>
      </c>
      <c r="C318" s="303" t="s">
        <v>69</v>
      </c>
      <c r="F318" s="78"/>
      <c r="G318" s="17">
        <v>86</v>
      </c>
      <c r="H318" s="17">
        <v>29</v>
      </c>
      <c r="I318" s="17">
        <v>49</v>
      </c>
      <c r="J318" s="17">
        <v>90</v>
      </c>
      <c r="K318" s="17">
        <v>174</v>
      </c>
      <c r="L318" s="17">
        <v>1779</v>
      </c>
      <c r="M318" s="17">
        <v>282</v>
      </c>
      <c r="N318" s="17">
        <f t="shared" ref="N318:N337" si="195">SUM(G318:M318)</f>
        <v>2489</v>
      </c>
      <c r="O318" s="193">
        <v>0.69460806524694152</v>
      </c>
      <c r="P318" s="17">
        <v>90</v>
      </c>
      <c r="T318" s="45"/>
      <c r="V318" s="45"/>
      <c r="W318" s="45"/>
    </row>
    <row r="319" spans="2:23" ht="15" customHeight="1" x14ac:dyDescent="0.15">
      <c r="B319" s="189"/>
      <c r="C319" s="303" t="s">
        <v>886</v>
      </c>
      <c r="F319" s="79"/>
      <c r="G319" s="18">
        <v>80</v>
      </c>
      <c r="H319" s="18">
        <v>42</v>
      </c>
      <c r="I319" s="18">
        <v>65</v>
      </c>
      <c r="J319" s="18">
        <v>118</v>
      </c>
      <c r="K319" s="18">
        <v>221</v>
      </c>
      <c r="L319" s="18">
        <v>1687</v>
      </c>
      <c r="M319" s="18">
        <v>276</v>
      </c>
      <c r="N319" s="18">
        <f t="shared" si="195"/>
        <v>2489</v>
      </c>
      <c r="O319" s="194">
        <v>0.66290103931314959</v>
      </c>
      <c r="P319" s="18">
        <v>28</v>
      </c>
      <c r="T319" s="45"/>
      <c r="V319" s="45"/>
      <c r="W319" s="45"/>
    </row>
    <row r="320" spans="2:23" ht="15" customHeight="1" x14ac:dyDescent="0.15">
      <c r="B320" s="189"/>
      <c r="C320" s="303" t="s">
        <v>71</v>
      </c>
      <c r="F320" s="79"/>
      <c r="G320" s="18">
        <v>38</v>
      </c>
      <c r="H320" s="18">
        <v>13</v>
      </c>
      <c r="I320" s="18">
        <v>22</v>
      </c>
      <c r="J320" s="18">
        <v>44</v>
      </c>
      <c r="K320" s="18">
        <v>85</v>
      </c>
      <c r="L320" s="18">
        <v>1996</v>
      </c>
      <c r="M320" s="18">
        <v>291</v>
      </c>
      <c r="N320" s="18">
        <f t="shared" si="195"/>
        <v>2489</v>
      </c>
      <c r="O320" s="194">
        <v>0.29754322111010006</v>
      </c>
      <c r="P320" s="18">
        <v>45</v>
      </c>
      <c r="T320" s="45"/>
      <c r="V320" s="45"/>
      <c r="W320" s="45"/>
    </row>
    <row r="321" spans="2:23" ht="15" customHeight="1" x14ac:dyDescent="0.15">
      <c r="B321" s="189"/>
      <c r="C321" s="303" t="s">
        <v>524</v>
      </c>
      <c r="F321" s="79"/>
      <c r="G321" s="18">
        <v>54</v>
      </c>
      <c r="H321" s="18">
        <v>32</v>
      </c>
      <c r="I321" s="18">
        <v>86</v>
      </c>
      <c r="J321" s="18">
        <v>149</v>
      </c>
      <c r="K321" s="18">
        <v>310</v>
      </c>
      <c r="L321" s="18">
        <v>1567</v>
      </c>
      <c r="M321" s="18">
        <v>291</v>
      </c>
      <c r="N321" s="18">
        <f t="shared" si="195"/>
        <v>2489</v>
      </c>
      <c r="O321" s="194">
        <v>0.66196542311191997</v>
      </c>
      <c r="P321" s="18">
        <v>53</v>
      </c>
      <c r="T321" s="45"/>
      <c r="V321" s="45"/>
      <c r="W321" s="45"/>
    </row>
    <row r="322" spans="2:23" ht="15" customHeight="1" x14ac:dyDescent="0.15">
      <c r="B322" s="189"/>
      <c r="C322" s="303" t="s">
        <v>527</v>
      </c>
      <c r="F322" s="79"/>
      <c r="G322" s="18">
        <v>23</v>
      </c>
      <c r="H322" s="18">
        <v>21</v>
      </c>
      <c r="I322" s="18">
        <v>53</v>
      </c>
      <c r="J322" s="18">
        <v>151</v>
      </c>
      <c r="K322" s="18">
        <v>413</v>
      </c>
      <c r="L322" s="18">
        <v>1551</v>
      </c>
      <c r="M322" s="18">
        <v>277</v>
      </c>
      <c r="N322" s="18">
        <f t="shared" si="195"/>
        <v>2489</v>
      </c>
      <c r="O322" s="194">
        <v>0.53300180831826405</v>
      </c>
      <c r="P322" s="18">
        <v>32</v>
      </c>
      <c r="T322" s="45"/>
      <c r="V322" s="45"/>
      <c r="W322" s="45"/>
    </row>
    <row r="323" spans="2:23" ht="15" customHeight="1" x14ac:dyDescent="0.15">
      <c r="B323" s="189"/>
      <c r="C323" s="303" t="s">
        <v>70</v>
      </c>
      <c r="F323" s="79"/>
      <c r="G323" s="18">
        <v>20</v>
      </c>
      <c r="H323" s="18">
        <v>14</v>
      </c>
      <c r="I323" s="18">
        <v>47</v>
      </c>
      <c r="J323" s="18">
        <v>134</v>
      </c>
      <c r="K323" s="18">
        <v>309</v>
      </c>
      <c r="L323" s="18">
        <v>1679</v>
      </c>
      <c r="M323" s="18">
        <v>286</v>
      </c>
      <c r="N323" s="18">
        <f t="shared" si="195"/>
        <v>2489</v>
      </c>
      <c r="O323" s="194">
        <v>0.40853381752156148</v>
      </c>
      <c r="P323" s="18">
        <v>10</v>
      </c>
      <c r="T323" s="45"/>
      <c r="V323" s="45"/>
      <c r="W323" s="45"/>
    </row>
    <row r="324" spans="2:23" ht="15" customHeight="1" x14ac:dyDescent="0.15">
      <c r="B324" s="189"/>
      <c r="C324" s="303" t="s">
        <v>525</v>
      </c>
      <c r="F324" s="79"/>
      <c r="G324" s="18">
        <v>0</v>
      </c>
      <c r="H324" s="18">
        <v>1</v>
      </c>
      <c r="I324" s="18">
        <v>1</v>
      </c>
      <c r="J324" s="18">
        <v>8</v>
      </c>
      <c r="K324" s="18">
        <v>21</v>
      </c>
      <c r="L324" s="18">
        <v>2168</v>
      </c>
      <c r="M324" s="18">
        <v>290</v>
      </c>
      <c r="N324" s="18">
        <f t="shared" si="195"/>
        <v>2489</v>
      </c>
      <c r="O324" s="194">
        <v>2.0009095043201454E-2</v>
      </c>
      <c r="P324" s="18">
        <v>4</v>
      </c>
      <c r="T324" s="45"/>
      <c r="V324" s="45"/>
      <c r="W324" s="45"/>
    </row>
    <row r="325" spans="2:23" ht="15" customHeight="1" x14ac:dyDescent="0.15">
      <c r="B325" s="189"/>
      <c r="C325" s="303" t="s">
        <v>528</v>
      </c>
      <c r="F325" s="79"/>
      <c r="G325" s="18">
        <v>17</v>
      </c>
      <c r="H325" s="18">
        <v>19</v>
      </c>
      <c r="I325" s="18">
        <v>55</v>
      </c>
      <c r="J325" s="18">
        <v>133</v>
      </c>
      <c r="K325" s="18">
        <v>291</v>
      </c>
      <c r="L325" s="18">
        <v>1691</v>
      </c>
      <c r="M325" s="18">
        <v>283</v>
      </c>
      <c r="N325" s="18">
        <f t="shared" si="195"/>
        <v>2489</v>
      </c>
      <c r="O325" s="194">
        <v>0.40571169537624657</v>
      </c>
      <c r="P325" s="18">
        <v>11</v>
      </c>
      <c r="T325" s="45"/>
      <c r="V325" s="45"/>
      <c r="W325" s="45"/>
    </row>
    <row r="326" spans="2:23" ht="15" customHeight="1" x14ac:dyDescent="0.15">
      <c r="B326" s="189"/>
      <c r="C326" s="311" t="s">
        <v>424</v>
      </c>
      <c r="D326" s="312"/>
      <c r="E326" s="312"/>
      <c r="F326" s="313"/>
      <c r="G326" s="172">
        <v>256</v>
      </c>
      <c r="H326" s="172">
        <v>75</v>
      </c>
      <c r="I326" s="172">
        <v>100</v>
      </c>
      <c r="J326" s="172">
        <v>170</v>
      </c>
      <c r="K326" s="172">
        <v>323</v>
      </c>
      <c r="L326" s="172">
        <v>739</v>
      </c>
      <c r="M326" s="172">
        <v>826</v>
      </c>
      <c r="N326" s="172">
        <f t="shared" si="195"/>
        <v>2489</v>
      </c>
      <c r="O326" s="314">
        <v>2.6223692122669875</v>
      </c>
      <c r="P326" s="172">
        <v>110</v>
      </c>
      <c r="T326" s="45"/>
      <c r="V326" s="45"/>
      <c r="W326" s="45"/>
    </row>
    <row r="327" spans="2:23" ht="30.85" customHeight="1" x14ac:dyDescent="0.15">
      <c r="B327" s="37"/>
      <c r="C327" s="446" t="s">
        <v>526</v>
      </c>
      <c r="D327" s="447"/>
      <c r="E327" s="447"/>
      <c r="F327" s="80"/>
      <c r="G327" s="19">
        <v>158</v>
      </c>
      <c r="H327" s="19">
        <v>49</v>
      </c>
      <c r="I327" s="19">
        <v>82</v>
      </c>
      <c r="J327" s="19">
        <v>113</v>
      </c>
      <c r="K327" s="19">
        <v>215</v>
      </c>
      <c r="L327" s="19">
        <v>1343</v>
      </c>
      <c r="M327" s="19">
        <v>529</v>
      </c>
      <c r="N327" s="19">
        <f t="shared" si="195"/>
        <v>2489</v>
      </c>
      <c r="O327" s="183">
        <v>1.310204081632653</v>
      </c>
      <c r="P327" s="19">
        <v>101</v>
      </c>
      <c r="T327" s="45"/>
      <c r="V327" s="45"/>
      <c r="W327" s="45"/>
    </row>
    <row r="328" spans="2:23" ht="15" customHeight="1" x14ac:dyDescent="0.15">
      <c r="B328" s="188" t="s">
        <v>426</v>
      </c>
      <c r="C328" s="303" t="s">
        <v>69</v>
      </c>
      <c r="F328" s="190">
        <f t="shared" ref="F328:F337" si="196">N318</f>
        <v>2489</v>
      </c>
      <c r="G328" s="3">
        <f t="shared" ref="G328:M337" si="197">G318/$F328*100</f>
        <v>3.455202892728003</v>
      </c>
      <c r="H328" s="3">
        <f t="shared" si="197"/>
        <v>1.1651265568501405</v>
      </c>
      <c r="I328" s="3">
        <f t="shared" si="197"/>
        <v>1.9686621132985134</v>
      </c>
      <c r="J328" s="3">
        <f t="shared" si="197"/>
        <v>3.6159100040176777</v>
      </c>
      <c r="K328" s="3">
        <f t="shared" si="197"/>
        <v>6.9907593411008442</v>
      </c>
      <c r="L328" s="3">
        <f t="shared" si="197"/>
        <v>71.474487746082758</v>
      </c>
      <c r="M328" s="3">
        <f t="shared" si="197"/>
        <v>11.329851345922057</v>
      </c>
      <c r="N328" s="3">
        <f t="shared" si="195"/>
        <v>99.999999999999986</v>
      </c>
      <c r="O328" s="7"/>
      <c r="T328" s="45"/>
      <c r="V328" s="45"/>
      <c r="W328" s="45"/>
    </row>
    <row r="329" spans="2:23" ht="15" customHeight="1" x14ac:dyDescent="0.15">
      <c r="B329" s="186"/>
      <c r="C329" s="303" t="s">
        <v>886</v>
      </c>
      <c r="F329" s="191">
        <f t="shared" si="196"/>
        <v>2489</v>
      </c>
      <c r="G329" s="4">
        <f t="shared" si="197"/>
        <v>3.2141422257934913</v>
      </c>
      <c r="H329" s="4">
        <f t="shared" si="197"/>
        <v>1.687424668541583</v>
      </c>
      <c r="I329" s="4">
        <f t="shared" si="197"/>
        <v>2.6114905584572119</v>
      </c>
      <c r="J329" s="4">
        <f t="shared" si="197"/>
        <v>4.7408597830454005</v>
      </c>
      <c r="K329" s="4">
        <f t="shared" si="197"/>
        <v>8.8790678987545189</v>
      </c>
      <c r="L329" s="4">
        <f t="shared" si="197"/>
        <v>67.778224186420246</v>
      </c>
      <c r="M329" s="4">
        <f t="shared" si="197"/>
        <v>11.088790678987545</v>
      </c>
      <c r="N329" s="4">
        <f t="shared" si="195"/>
        <v>100</v>
      </c>
      <c r="O329" s="7"/>
      <c r="T329" s="45"/>
      <c r="V329" s="45"/>
      <c r="W329" s="45"/>
    </row>
    <row r="330" spans="2:23" ht="15" customHeight="1" x14ac:dyDescent="0.15">
      <c r="B330" s="186"/>
      <c r="C330" s="303" t="s">
        <v>71</v>
      </c>
      <c r="F330" s="191">
        <f t="shared" si="196"/>
        <v>2489</v>
      </c>
      <c r="G330" s="4">
        <f t="shared" si="197"/>
        <v>1.5267175572519083</v>
      </c>
      <c r="H330" s="4">
        <f t="shared" si="197"/>
        <v>0.52229811169144236</v>
      </c>
      <c r="I330" s="4">
        <f t="shared" si="197"/>
        <v>0.88388911209321008</v>
      </c>
      <c r="J330" s="4">
        <f t="shared" si="197"/>
        <v>1.7677782241864202</v>
      </c>
      <c r="K330" s="4">
        <f t="shared" si="197"/>
        <v>3.4150261149055847</v>
      </c>
      <c r="L330" s="4">
        <f t="shared" si="197"/>
        <v>80.192848533547618</v>
      </c>
      <c r="M330" s="4">
        <f t="shared" si="197"/>
        <v>11.691442346323825</v>
      </c>
      <c r="N330" s="4">
        <f t="shared" si="195"/>
        <v>100.00000000000001</v>
      </c>
      <c r="O330" s="7"/>
      <c r="T330" s="45"/>
      <c r="V330" s="45"/>
      <c r="W330" s="45"/>
    </row>
    <row r="331" spans="2:23" ht="15" customHeight="1" x14ac:dyDescent="0.15">
      <c r="B331" s="186"/>
      <c r="C331" s="303" t="s">
        <v>524</v>
      </c>
      <c r="F331" s="191">
        <f t="shared" si="196"/>
        <v>2489</v>
      </c>
      <c r="G331" s="4">
        <f t="shared" si="197"/>
        <v>2.1695460024106068</v>
      </c>
      <c r="H331" s="4">
        <f t="shared" si="197"/>
        <v>1.2856568903173966</v>
      </c>
      <c r="I331" s="4">
        <f t="shared" si="197"/>
        <v>3.455202892728003</v>
      </c>
      <c r="J331" s="4">
        <f t="shared" si="197"/>
        <v>5.9863398955403779</v>
      </c>
      <c r="K331" s="4">
        <f t="shared" si="197"/>
        <v>12.454801124949778</v>
      </c>
      <c r="L331" s="4">
        <f t="shared" si="197"/>
        <v>62.957010847730011</v>
      </c>
      <c r="M331" s="4">
        <f t="shared" si="197"/>
        <v>11.691442346323825</v>
      </c>
      <c r="N331" s="4">
        <f t="shared" si="195"/>
        <v>100</v>
      </c>
      <c r="O331" s="7"/>
      <c r="T331" s="45"/>
      <c r="V331" s="45"/>
      <c r="W331" s="45"/>
    </row>
    <row r="332" spans="2:23" ht="15" customHeight="1" x14ac:dyDescent="0.15">
      <c r="B332" s="186"/>
      <c r="C332" s="303" t="s">
        <v>527</v>
      </c>
      <c r="F332" s="191">
        <f t="shared" si="196"/>
        <v>2489</v>
      </c>
      <c r="G332" s="4">
        <f t="shared" si="197"/>
        <v>0.92406588991562877</v>
      </c>
      <c r="H332" s="4">
        <f t="shared" si="197"/>
        <v>0.84371233427079151</v>
      </c>
      <c r="I332" s="4">
        <f t="shared" si="197"/>
        <v>2.1293692245881881</v>
      </c>
      <c r="J332" s="4">
        <f t="shared" si="197"/>
        <v>6.0666934511852153</v>
      </c>
      <c r="K332" s="4">
        <f t="shared" si="197"/>
        <v>16.593009240658898</v>
      </c>
      <c r="L332" s="4">
        <f t="shared" si="197"/>
        <v>62.314182402571319</v>
      </c>
      <c r="M332" s="4">
        <f t="shared" si="197"/>
        <v>11.128967456809963</v>
      </c>
      <c r="N332" s="4">
        <f t="shared" si="195"/>
        <v>100</v>
      </c>
      <c r="O332" s="7"/>
      <c r="T332" s="45"/>
      <c r="V332" s="45"/>
      <c r="W332" s="45"/>
    </row>
    <row r="333" spans="2:23" ht="15" customHeight="1" x14ac:dyDescent="0.15">
      <c r="B333" s="186"/>
      <c r="C333" s="303" t="s">
        <v>70</v>
      </c>
      <c r="F333" s="191">
        <f t="shared" si="196"/>
        <v>2489</v>
      </c>
      <c r="G333" s="4">
        <f t="shared" si="197"/>
        <v>0.80353555644837282</v>
      </c>
      <c r="H333" s="4">
        <f t="shared" si="197"/>
        <v>0.56247488951386093</v>
      </c>
      <c r="I333" s="4">
        <f t="shared" si="197"/>
        <v>1.888308557653676</v>
      </c>
      <c r="J333" s="4">
        <f t="shared" si="197"/>
        <v>5.3836882282040985</v>
      </c>
      <c r="K333" s="4">
        <f t="shared" si="197"/>
        <v>12.414624347127361</v>
      </c>
      <c r="L333" s="4">
        <f t="shared" si="197"/>
        <v>67.456809963840897</v>
      </c>
      <c r="M333" s="4">
        <f t="shared" si="197"/>
        <v>11.490558457211732</v>
      </c>
      <c r="N333" s="4">
        <f t="shared" si="195"/>
        <v>100</v>
      </c>
      <c r="O333" s="7"/>
      <c r="T333" s="45"/>
      <c r="V333" s="45"/>
      <c r="W333" s="45"/>
    </row>
    <row r="334" spans="2:23" ht="15" customHeight="1" x14ac:dyDescent="0.15">
      <c r="B334" s="186"/>
      <c r="C334" s="303" t="s">
        <v>525</v>
      </c>
      <c r="F334" s="191">
        <f t="shared" si="196"/>
        <v>2489</v>
      </c>
      <c r="G334" s="4">
        <f t="shared" si="197"/>
        <v>0</v>
      </c>
      <c r="H334" s="4">
        <f t="shared" si="197"/>
        <v>4.0176777822418644E-2</v>
      </c>
      <c r="I334" s="4">
        <f t="shared" si="197"/>
        <v>4.0176777822418644E-2</v>
      </c>
      <c r="J334" s="4">
        <f t="shared" si="197"/>
        <v>0.32141422257934915</v>
      </c>
      <c r="K334" s="4">
        <f t="shared" si="197"/>
        <v>0.84371233427079151</v>
      </c>
      <c r="L334" s="4">
        <f t="shared" si="197"/>
        <v>87.103254319003625</v>
      </c>
      <c r="M334" s="4">
        <f t="shared" si="197"/>
        <v>11.651265568501406</v>
      </c>
      <c r="N334" s="4">
        <f t="shared" si="195"/>
        <v>100</v>
      </c>
      <c r="O334" s="7"/>
      <c r="T334" s="45"/>
      <c r="V334" s="45"/>
      <c r="W334" s="45"/>
    </row>
    <row r="335" spans="2:23" ht="15" customHeight="1" x14ac:dyDescent="0.15">
      <c r="B335" s="186"/>
      <c r="C335" s="303" t="s">
        <v>528</v>
      </c>
      <c r="F335" s="191">
        <f t="shared" si="196"/>
        <v>2489</v>
      </c>
      <c r="G335" s="4">
        <f t="shared" si="197"/>
        <v>0.68300522298111688</v>
      </c>
      <c r="H335" s="4">
        <f t="shared" si="197"/>
        <v>0.76335877862595414</v>
      </c>
      <c r="I335" s="4">
        <f t="shared" si="197"/>
        <v>2.209722780233025</v>
      </c>
      <c r="J335" s="4">
        <f t="shared" si="197"/>
        <v>5.343511450381679</v>
      </c>
      <c r="K335" s="4">
        <f t="shared" si="197"/>
        <v>11.691442346323825</v>
      </c>
      <c r="L335" s="4">
        <f t="shared" si="197"/>
        <v>67.938931297709928</v>
      </c>
      <c r="M335" s="4">
        <f t="shared" si="197"/>
        <v>11.370028123744476</v>
      </c>
      <c r="N335" s="4">
        <f t="shared" si="195"/>
        <v>100</v>
      </c>
      <c r="O335" s="7"/>
      <c r="T335" s="45"/>
      <c r="V335" s="45"/>
      <c r="W335" s="45"/>
    </row>
    <row r="336" spans="2:23" ht="15" customHeight="1" x14ac:dyDescent="0.15">
      <c r="B336" s="186"/>
      <c r="C336" s="311" t="s">
        <v>424</v>
      </c>
      <c r="D336" s="312"/>
      <c r="E336" s="312"/>
      <c r="F336" s="315">
        <f t="shared" si="196"/>
        <v>2489</v>
      </c>
      <c r="G336" s="176">
        <f t="shared" si="197"/>
        <v>10.285255122539173</v>
      </c>
      <c r="H336" s="176">
        <f t="shared" si="197"/>
        <v>3.0132583366813983</v>
      </c>
      <c r="I336" s="176">
        <f t="shared" si="197"/>
        <v>4.0176777822418641</v>
      </c>
      <c r="J336" s="176">
        <f t="shared" si="197"/>
        <v>6.8300522298111694</v>
      </c>
      <c r="K336" s="176">
        <f t="shared" si="197"/>
        <v>12.977099236641221</v>
      </c>
      <c r="L336" s="176">
        <f t="shared" si="197"/>
        <v>29.690638810767378</v>
      </c>
      <c r="M336" s="176">
        <f t="shared" si="197"/>
        <v>33.186018481317795</v>
      </c>
      <c r="N336" s="176">
        <f t="shared" si="195"/>
        <v>100</v>
      </c>
      <c r="O336" s="7"/>
      <c r="T336" s="45"/>
      <c r="V336" s="45"/>
      <c r="W336" s="45"/>
    </row>
    <row r="337" spans="1:23" ht="30.85" customHeight="1" x14ac:dyDescent="0.15">
      <c r="B337" s="187"/>
      <c r="C337" s="446" t="s">
        <v>526</v>
      </c>
      <c r="D337" s="447"/>
      <c r="E337" s="447"/>
      <c r="F337" s="192">
        <f t="shared" si="196"/>
        <v>2489</v>
      </c>
      <c r="G337" s="5">
        <f t="shared" si="197"/>
        <v>6.3479308959421461</v>
      </c>
      <c r="H337" s="5">
        <f t="shared" si="197"/>
        <v>1.9686621132985134</v>
      </c>
      <c r="I337" s="5">
        <f t="shared" si="197"/>
        <v>3.2944957814383287</v>
      </c>
      <c r="J337" s="5">
        <f t="shared" si="197"/>
        <v>4.539975893933307</v>
      </c>
      <c r="K337" s="5">
        <f t="shared" si="197"/>
        <v>8.6380072318200085</v>
      </c>
      <c r="L337" s="5">
        <f t="shared" si="197"/>
        <v>53.95741261550824</v>
      </c>
      <c r="M337" s="5">
        <f t="shared" si="197"/>
        <v>21.253515468059462</v>
      </c>
      <c r="N337" s="5">
        <f t="shared" si="195"/>
        <v>100</v>
      </c>
      <c r="O337" s="7"/>
      <c r="T337" s="45"/>
      <c r="V337" s="45"/>
      <c r="W337" s="45"/>
    </row>
    <row r="338" spans="1:23" ht="15" customHeight="1" x14ac:dyDescent="0.15">
      <c r="C338" s="1"/>
      <c r="D338" s="1"/>
      <c r="E338" s="1"/>
      <c r="H338" s="7"/>
      <c r="O338" s="7"/>
      <c r="T338" s="45"/>
      <c r="V338" s="45"/>
      <c r="W338" s="45"/>
    </row>
    <row r="339" spans="1:23" ht="15" customHeight="1" x14ac:dyDescent="0.15">
      <c r="A339" s="1" t="s">
        <v>433</v>
      </c>
      <c r="C339" s="1"/>
      <c r="D339" s="1"/>
      <c r="E339" s="1"/>
      <c r="H339" s="7"/>
      <c r="O339" s="7"/>
      <c r="T339" s="45"/>
      <c r="V339" s="45"/>
      <c r="W339" s="45"/>
    </row>
    <row r="340" spans="1:23" ht="22.7" x14ac:dyDescent="0.15">
      <c r="B340" s="184"/>
      <c r="C340" s="28" t="s">
        <v>256</v>
      </c>
      <c r="D340" s="28"/>
      <c r="E340" s="28"/>
      <c r="F340" s="185"/>
      <c r="G340" s="145" t="s">
        <v>133</v>
      </c>
      <c r="H340" s="145" t="s">
        <v>108</v>
      </c>
      <c r="I340" s="145" t="s">
        <v>107</v>
      </c>
      <c r="J340" s="145" t="s">
        <v>106</v>
      </c>
      <c r="K340" s="145" t="s">
        <v>105</v>
      </c>
      <c r="L340" s="145" t="s">
        <v>211</v>
      </c>
      <c r="M340" s="146" t="s">
        <v>786</v>
      </c>
      <c r="N340" s="145" t="s">
        <v>4</v>
      </c>
      <c r="O340" s="143" t="s">
        <v>429</v>
      </c>
      <c r="P340" s="143" t="s">
        <v>461</v>
      </c>
      <c r="T340" s="45"/>
      <c r="V340" s="45"/>
      <c r="W340" s="45"/>
    </row>
    <row r="341" spans="1:23" ht="15" customHeight="1" x14ac:dyDescent="0.15">
      <c r="B341" s="188" t="s">
        <v>425</v>
      </c>
      <c r="C341" s="303" t="s">
        <v>69</v>
      </c>
      <c r="F341" s="78"/>
      <c r="G341" s="17">
        <v>1</v>
      </c>
      <c r="H341" s="17">
        <v>2</v>
      </c>
      <c r="I341" s="17">
        <v>3</v>
      </c>
      <c r="J341" s="17">
        <v>13</v>
      </c>
      <c r="K341" s="17">
        <v>6</v>
      </c>
      <c r="L341" s="17">
        <v>98</v>
      </c>
      <c r="M341" s="17">
        <v>7</v>
      </c>
      <c r="N341" s="17">
        <f t="shared" ref="N341:N360" si="198">SUM(G341:M341)</f>
        <v>130</v>
      </c>
      <c r="O341" s="193">
        <v>0.43902439024390244</v>
      </c>
      <c r="P341" s="17">
        <v>5</v>
      </c>
      <c r="T341" s="45"/>
      <c r="V341" s="45"/>
      <c r="W341" s="45"/>
    </row>
    <row r="342" spans="1:23" ht="15" customHeight="1" x14ac:dyDescent="0.15">
      <c r="B342" s="189"/>
      <c r="C342" s="303" t="s">
        <v>886</v>
      </c>
      <c r="F342" s="79"/>
      <c r="G342" s="18">
        <v>2</v>
      </c>
      <c r="H342" s="18">
        <v>0</v>
      </c>
      <c r="I342" s="18">
        <v>3</v>
      </c>
      <c r="J342" s="18">
        <v>10</v>
      </c>
      <c r="K342" s="18">
        <v>18</v>
      </c>
      <c r="L342" s="18">
        <v>90</v>
      </c>
      <c r="M342" s="18">
        <v>7</v>
      </c>
      <c r="N342" s="18">
        <f t="shared" si="198"/>
        <v>130</v>
      </c>
      <c r="O342" s="194">
        <v>0.50406504065040647</v>
      </c>
      <c r="P342" s="18">
        <v>8</v>
      </c>
      <c r="T342" s="45"/>
      <c r="V342" s="45"/>
      <c r="W342" s="45"/>
    </row>
    <row r="343" spans="1:23" ht="15" customHeight="1" x14ac:dyDescent="0.15">
      <c r="B343" s="189"/>
      <c r="C343" s="303" t="s">
        <v>71</v>
      </c>
      <c r="F343" s="79"/>
      <c r="G343" s="18">
        <v>0</v>
      </c>
      <c r="H343" s="18">
        <v>2</v>
      </c>
      <c r="I343" s="18">
        <v>0</v>
      </c>
      <c r="J343" s="18">
        <v>2</v>
      </c>
      <c r="K343" s="18">
        <v>12</v>
      </c>
      <c r="L343" s="18">
        <v>107</v>
      </c>
      <c r="M343" s="18">
        <v>7</v>
      </c>
      <c r="N343" s="18">
        <f t="shared" si="198"/>
        <v>130</v>
      </c>
      <c r="O343" s="194">
        <v>0.1951219512195122</v>
      </c>
      <c r="P343" s="18">
        <v>4</v>
      </c>
      <c r="T343" s="45"/>
      <c r="V343" s="45"/>
      <c r="W343" s="45"/>
    </row>
    <row r="344" spans="1:23" ht="15" customHeight="1" x14ac:dyDescent="0.15">
      <c r="B344" s="189"/>
      <c r="C344" s="303" t="s">
        <v>524</v>
      </c>
      <c r="F344" s="79"/>
      <c r="G344" s="18">
        <v>4</v>
      </c>
      <c r="H344" s="18">
        <v>2</v>
      </c>
      <c r="I344" s="18">
        <v>8</v>
      </c>
      <c r="J344" s="18">
        <v>15</v>
      </c>
      <c r="K344" s="18">
        <v>28</v>
      </c>
      <c r="L344" s="18">
        <v>66</v>
      </c>
      <c r="M344" s="18">
        <v>7</v>
      </c>
      <c r="N344" s="18">
        <f t="shared" si="198"/>
        <v>130</v>
      </c>
      <c r="O344" s="194">
        <v>0.92682926829268297</v>
      </c>
      <c r="P344" s="18">
        <v>8</v>
      </c>
      <c r="T344" s="45"/>
      <c r="V344" s="45"/>
      <c r="W344" s="45"/>
    </row>
    <row r="345" spans="1:23" ht="15" customHeight="1" x14ac:dyDescent="0.15">
      <c r="B345" s="189"/>
      <c r="C345" s="303" t="s">
        <v>527</v>
      </c>
      <c r="F345" s="79"/>
      <c r="G345" s="18">
        <v>0</v>
      </c>
      <c r="H345" s="18">
        <v>3</v>
      </c>
      <c r="I345" s="18">
        <v>6</v>
      </c>
      <c r="J345" s="18">
        <v>17</v>
      </c>
      <c r="K345" s="18">
        <v>21</v>
      </c>
      <c r="L345" s="18">
        <v>76</v>
      </c>
      <c r="M345" s="18">
        <v>7</v>
      </c>
      <c r="N345" s="18">
        <f t="shared" si="198"/>
        <v>130</v>
      </c>
      <c r="O345" s="194">
        <v>0.69105691056910568</v>
      </c>
      <c r="P345" s="18">
        <v>4</v>
      </c>
      <c r="T345" s="45"/>
      <c r="V345" s="45"/>
      <c r="W345" s="45"/>
    </row>
    <row r="346" spans="1:23" ht="15" customHeight="1" x14ac:dyDescent="0.15">
      <c r="B346" s="189"/>
      <c r="C346" s="303" t="s">
        <v>70</v>
      </c>
      <c r="F346" s="79"/>
      <c r="G346" s="18">
        <v>4</v>
      </c>
      <c r="H346" s="18">
        <v>2</v>
      </c>
      <c r="I346" s="18">
        <v>4</v>
      </c>
      <c r="J346" s="18">
        <v>9</v>
      </c>
      <c r="K346" s="18">
        <v>28</v>
      </c>
      <c r="L346" s="18">
        <v>74</v>
      </c>
      <c r="M346" s="18">
        <v>9</v>
      </c>
      <c r="N346" s="18">
        <f t="shared" si="198"/>
        <v>130</v>
      </c>
      <c r="O346" s="194">
        <v>0.71900826446280997</v>
      </c>
      <c r="P346" s="18">
        <v>6</v>
      </c>
      <c r="T346" s="45"/>
      <c r="V346" s="45"/>
      <c r="W346" s="45"/>
    </row>
    <row r="347" spans="1:23" ht="15" customHeight="1" x14ac:dyDescent="0.15">
      <c r="B347" s="189"/>
      <c r="C347" s="303" t="s">
        <v>525</v>
      </c>
      <c r="F347" s="79"/>
      <c r="G347" s="18">
        <v>0</v>
      </c>
      <c r="H347" s="18">
        <v>0</v>
      </c>
      <c r="I347" s="18">
        <v>0</v>
      </c>
      <c r="J347" s="18">
        <v>0</v>
      </c>
      <c r="K347" s="18">
        <v>0</v>
      </c>
      <c r="L347" s="18">
        <v>121</v>
      </c>
      <c r="M347" s="18">
        <v>9</v>
      </c>
      <c r="N347" s="18">
        <f t="shared" si="198"/>
        <v>130</v>
      </c>
      <c r="O347" s="194">
        <v>0</v>
      </c>
      <c r="P347" s="18">
        <v>0</v>
      </c>
      <c r="T347" s="45"/>
      <c r="V347" s="45"/>
      <c r="W347" s="45"/>
    </row>
    <row r="348" spans="1:23" ht="15" customHeight="1" x14ac:dyDescent="0.15">
      <c r="B348" s="189"/>
      <c r="C348" s="303" t="s">
        <v>528</v>
      </c>
      <c r="F348" s="79"/>
      <c r="G348" s="18">
        <v>1</v>
      </c>
      <c r="H348" s="18">
        <v>2</v>
      </c>
      <c r="I348" s="18">
        <v>3</v>
      </c>
      <c r="J348" s="18">
        <v>15</v>
      </c>
      <c r="K348" s="18">
        <v>24</v>
      </c>
      <c r="L348" s="18">
        <v>76</v>
      </c>
      <c r="M348" s="18">
        <v>9</v>
      </c>
      <c r="N348" s="18">
        <f t="shared" si="198"/>
        <v>130</v>
      </c>
      <c r="O348" s="194">
        <v>0.62809917355371903</v>
      </c>
      <c r="P348" s="18">
        <v>5</v>
      </c>
      <c r="T348" s="45"/>
      <c r="V348" s="45"/>
      <c r="W348" s="45"/>
    </row>
    <row r="349" spans="1:23" ht="15" customHeight="1" x14ac:dyDescent="0.15">
      <c r="B349" s="189"/>
      <c r="C349" s="311" t="s">
        <v>424</v>
      </c>
      <c r="D349" s="312"/>
      <c r="E349" s="312"/>
      <c r="F349" s="313"/>
      <c r="G349" s="172">
        <v>19</v>
      </c>
      <c r="H349" s="172">
        <v>5</v>
      </c>
      <c r="I349" s="172">
        <v>8</v>
      </c>
      <c r="J349" s="172">
        <v>18</v>
      </c>
      <c r="K349" s="172">
        <v>19</v>
      </c>
      <c r="L349" s="172">
        <v>22</v>
      </c>
      <c r="M349" s="172">
        <v>39</v>
      </c>
      <c r="N349" s="172">
        <f t="shared" si="198"/>
        <v>130</v>
      </c>
      <c r="O349" s="314">
        <v>2.8571428571428572</v>
      </c>
      <c r="P349" s="172">
        <v>15</v>
      </c>
      <c r="T349" s="45"/>
      <c r="V349" s="45"/>
      <c r="W349" s="45"/>
    </row>
    <row r="350" spans="1:23" ht="30.85" customHeight="1" x14ac:dyDescent="0.15">
      <c r="B350" s="37"/>
      <c r="C350" s="446" t="s">
        <v>526</v>
      </c>
      <c r="D350" s="447"/>
      <c r="E350" s="447"/>
      <c r="F350" s="80"/>
      <c r="G350" s="19">
        <v>3</v>
      </c>
      <c r="H350" s="19">
        <v>4</v>
      </c>
      <c r="I350" s="19">
        <v>5</v>
      </c>
      <c r="J350" s="19">
        <v>11</v>
      </c>
      <c r="K350" s="19">
        <v>16</v>
      </c>
      <c r="L350" s="19">
        <v>74</v>
      </c>
      <c r="M350" s="19">
        <v>17</v>
      </c>
      <c r="N350" s="19">
        <f t="shared" si="198"/>
        <v>130</v>
      </c>
      <c r="O350" s="183">
        <v>0.77876106194690264</v>
      </c>
      <c r="P350" s="19">
        <v>7</v>
      </c>
      <c r="T350" s="45"/>
      <c r="V350" s="45"/>
      <c r="W350" s="45"/>
    </row>
    <row r="351" spans="1:23" ht="15" customHeight="1" x14ac:dyDescent="0.15">
      <c r="B351" s="188" t="s">
        <v>426</v>
      </c>
      <c r="C351" s="303" t="s">
        <v>69</v>
      </c>
      <c r="F351" s="190">
        <f t="shared" ref="F351:F360" si="199">N341</f>
        <v>130</v>
      </c>
      <c r="G351" s="3">
        <f t="shared" ref="G351:M360" si="200">G341/$F351*100</f>
        <v>0.76923076923076927</v>
      </c>
      <c r="H351" s="3">
        <f t="shared" si="200"/>
        <v>1.5384615384615385</v>
      </c>
      <c r="I351" s="3">
        <f t="shared" si="200"/>
        <v>2.3076923076923079</v>
      </c>
      <c r="J351" s="3">
        <f t="shared" si="200"/>
        <v>10</v>
      </c>
      <c r="K351" s="3">
        <f t="shared" si="200"/>
        <v>4.6153846153846159</v>
      </c>
      <c r="L351" s="3">
        <f t="shared" si="200"/>
        <v>75.384615384615387</v>
      </c>
      <c r="M351" s="3">
        <f t="shared" si="200"/>
        <v>5.384615384615385</v>
      </c>
      <c r="N351" s="3">
        <f t="shared" si="198"/>
        <v>100</v>
      </c>
      <c r="O351" s="7"/>
      <c r="T351" s="45"/>
      <c r="V351" s="45"/>
      <c r="W351" s="45"/>
    </row>
    <row r="352" spans="1:23" ht="15" customHeight="1" x14ac:dyDescent="0.15">
      <c r="B352" s="186"/>
      <c r="C352" s="303" t="s">
        <v>886</v>
      </c>
      <c r="F352" s="191">
        <f t="shared" si="199"/>
        <v>130</v>
      </c>
      <c r="G352" s="4">
        <f t="shared" si="200"/>
        <v>1.5384615384615385</v>
      </c>
      <c r="H352" s="4">
        <f t="shared" si="200"/>
        <v>0</v>
      </c>
      <c r="I352" s="4">
        <f t="shared" si="200"/>
        <v>2.3076923076923079</v>
      </c>
      <c r="J352" s="4">
        <f t="shared" si="200"/>
        <v>7.6923076923076925</v>
      </c>
      <c r="K352" s="4">
        <f t="shared" si="200"/>
        <v>13.846153846153847</v>
      </c>
      <c r="L352" s="4">
        <f t="shared" si="200"/>
        <v>69.230769230769226</v>
      </c>
      <c r="M352" s="4">
        <f t="shared" si="200"/>
        <v>5.384615384615385</v>
      </c>
      <c r="N352" s="4">
        <f t="shared" si="198"/>
        <v>100</v>
      </c>
      <c r="O352" s="7"/>
      <c r="T352" s="45"/>
      <c r="V352" s="45"/>
      <c r="W352" s="45"/>
    </row>
    <row r="353" spans="2:23" ht="15" customHeight="1" x14ac:dyDescent="0.15">
      <c r="B353" s="186"/>
      <c r="C353" s="303" t="s">
        <v>71</v>
      </c>
      <c r="F353" s="191">
        <f t="shared" si="199"/>
        <v>130</v>
      </c>
      <c r="G353" s="4">
        <f t="shared" si="200"/>
        <v>0</v>
      </c>
      <c r="H353" s="4">
        <f t="shared" si="200"/>
        <v>1.5384615384615385</v>
      </c>
      <c r="I353" s="4">
        <f t="shared" si="200"/>
        <v>0</v>
      </c>
      <c r="J353" s="4">
        <f t="shared" si="200"/>
        <v>1.5384615384615385</v>
      </c>
      <c r="K353" s="4">
        <f t="shared" si="200"/>
        <v>9.2307692307692317</v>
      </c>
      <c r="L353" s="4">
        <f t="shared" si="200"/>
        <v>82.307692307692307</v>
      </c>
      <c r="M353" s="4">
        <f t="shared" si="200"/>
        <v>5.384615384615385</v>
      </c>
      <c r="N353" s="4">
        <f t="shared" si="198"/>
        <v>100</v>
      </c>
      <c r="O353" s="7"/>
      <c r="T353" s="45"/>
      <c r="V353" s="45"/>
      <c r="W353" s="45"/>
    </row>
    <row r="354" spans="2:23" ht="15" customHeight="1" x14ac:dyDescent="0.15">
      <c r="B354" s="186"/>
      <c r="C354" s="303" t="s">
        <v>524</v>
      </c>
      <c r="F354" s="191">
        <f t="shared" si="199"/>
        <v>130</v>
      </c>
      <c r="G354" s="4">
        <f t="shared" si="200"/>
        <v>3.0769230769230771</v>
      </c>
      <c r="H354" s="4">
        <f t="shared" si="200"/>
        <v>1.5384615384615385</v>
      </c>
      <c r="I354" s="4">
        <f t="shared" si="200"/>
        <v>6.1538461538461542</v>
      </c>
      <c r="J354" s="4">
        <f t="shared" si="200"/>
        <v>11.538461538461538</v>
      </c>
      <c r="K354" s="4">
        <f t="shared" si="200"/>
        <v>21.53846153846154</v>
      </c>
      <c r="L354" s="4">
        <f t="shared" si="200"/>
        <v>50.769230769230766</v>
      </c>
      <c r="M354" s="4">
        <f t="shared" si="200"/>
        <v>5.384615384615385</v>
      </c>
      <c r="N354" s="4">
        <f t="shared" si="198"/>
        <v>100</v>
      </c>
      <c r="O354" s="7"/>
      <c r="T354" s="45"/>
      <c r="V354" s="45"/>
      <c r="W354" s="45"/>
    </row>
    <row r="355" spans="2:23" ht="15" customHeight="1" x14ac:dyDescent="0.15">
      <c r="B355" s="186"/>
      <c r="C355" s="303" t="s">
        <v>527</v>
      </c>
      <c r="F355" s="191">
        <f t="shared" si="199"/>
        <v>130</v>
      </c>
      <c r="G355" s="4">
        <f t="shared" si="200"/>
        <v>0</v>
      </c>
      <c r="H355" s="4">
        <f t="shared" si="200"/>
        <v>2.3076923076923079</v>
      </c>
      <c r="I355" s="4">
        <f t="shared" si="200"/>
        <v>4.6153846153846159</v>
      </c>
      <c r="J355" s="4">
        <f t="shared" si="200"/>
        <v>13.076923076923078</v>
      </c>
      <c r="K355" s="4">
        <f t="shared" si="200"/>
        <v>16.153846153846153</v>
      </c>
      <c r="L355" s="4">
        <f t="shared" si="200"/>
        <v>58.461538461538467</v>
      </c>
      <c r="M355" s="4">
        <f t="shared" si="200"/>
        <v>5.384615384615385</v>
      </c>
      <c r="N355" s="4">
        <f t="shared" si="198"/>
        <v>100</v>
      </c>
      <c r="O355" s="7"/>
      <c r="T355" s="45"/>
      <c r="V355" s="45"/>
      <c r="W355" s="45"/>
    </row>
    <row r="356" spans="2:23" ht="15" customHeight="1" x14ac:dyDescent="0.15">
      <c r="B356" s="186"/>
      <c r="C356" s="303" t="s">
        <v>70</v>
      </c>
      <c r="F356" s="191">
        <f t="shared" si="199"/>
        <v>130</v>
      </c>
      <c r="G356" s="4">
        <f t="shared" si="200"/>
        <v>3.0769230769230771</v>
      </c>
      <c r="H356" s="4">
        <f t="shared" si="200"/>
        <v>1.5384615384615385</v>
      </c>
      <c r="I356" s="4">
        <f t="shared" si="200"/>
        <v>3.0769230769230771</v>
      </c>
      <c r="J356" s="4">
        <f t="shared" si="200"/>
        <v>6.9230769230769234</v>
      </c>
      <c r="K356" s="4">
        <f t="shared" si="200"/>
        <v>21.53846153846154</v>
      </c>
      <c r="L356" s="4">
        <f t="shared" si="200"/>
        <v>56.92307692307692</v>
      </c>
      <c r="M356" s="4">
        <f t="shared" si="200"/>
        <v>6.9230769230769234</v>
      </c>
      <c r="N356" s="4">
        <f t="shared" si="198"/>
        <v>100</v>
      </c>
      <c r="O356" s="7"/>
      <c r="T356" s="45"/>
      <c r="V356" s="45"/>
      <c r="W356" s="45"/>
    </row>
    <row r="357" spans="2:23" ht="15" customHeight="1" x14ac:dyDescent="0.15">
      <c r="B357" s="186"/>
      <c r="C357" s="303" t="s">
        <v>525</v>
      </c>
      <c r="F357" s="191">
        <f t="shared" si="199"/>
        <v>130</v>
      </c>
      <c r="G357" s="4">
        <f t="shared" si="200"/>
        <v>0</v>
      </c>
      <c r="H357" s="4">
        <f t="shared" si="200"/>
        <v>0</v>
      </c>
      <c r="I357" s="4">
        <f t="shared" si="200"/>
        <v>0</v>
      </c>
      <c r="J357" s="4">
        <f t="shared" si="200"/>
        <v>0</v>
      </c>
      <c r="K357" s="4">
        <f t="shared" si="200"/>
        <v>0</v>
      </c>
      <c r="L357" s="4">
        <f t="shared" si="200"/>
        <v>93.07692307692308</v>
      </c>
      <c r="M357" s="4">
        <f t="shared" si="200"/>
        <v>6.9230769230769234</v>
      </c>
      <c r="N357" s="4">
        <f t="shared" si="198"/>
        <v>100</v>
      </c>
      <c r="O357" s="7"/>
      <c r="T357" s="45"/>
      <c r="V357" s="45"/>
      <c r="W357" s="45"/>
    </row>
    <row r="358" spans="2:23" ht="15" customHeight="1" x14ac:dyDescent="0.15">
      <c r="B358" s="186"/>
      <c r="C358" s="303" t="s">
        <v>528</v>
      </c>
      <c r="F358" s="191">
        <f t="shared" si="199"/>
        <v>130</v>
      </c>
      <c r="G358" s="4">
        <f t="shared" si="200"/>
        <v>0.76923076923076927</v>
      </c>
      <c r="H358" s="4">
        <f t="shared" si="200"/>
        <v>1.5384615384615385</v>
      </c>
      <c r="I358" s="4">
        <f t="shared" si="200"/>
        <v>2.3076923076923079</v>
      </c>
      <c r="J358" s="4">
        <f t="shared" si="200"/>
        <v>11.538461538461538</v>
      </c>
      <c r="K358" s="4">
        <f t="shared" si="200"/>
        <v>18.461538461538463</v>
      </c>
      <c r="L358" s="4">
        <f t="shared" si="200"/>
        <v>58.461538461538467</v>
      </c>
      <c r="M358" s="4">
        <f t="shared" si="200"/>
        <v>6.9230769230769234</v>
      </c>
      <c r="N358" s="4">
        <f t="shared" si="198"/>
        <v>100</v>
      </c>
      <c r="O358" s="7"/>
      <c r="T358" s="45"/>
      <c r="V358" s="45"/>
      <c r="W358" s="45"/>
    </row>
    <row r="359" spans="2:23" ht="15" customHeight="1" x14ac:dyDescent="0.15">
      <c r="B359" s="186"/>
      <c r="C359" s="311" t="s">
        <v>424</v>
      </c>
      <c r="D359" s="312"/>
      <c r="E359" s="312"/>
      <c r="F359" s="315">
        <f t="shared" si="199"/>
        <v>130</v>
      </c>
      <c r="G359" s="176">
        <f t="shared" si="200"/>
        <v>14.615384615384617</v>
      </c>
      <c r="H359" s="176">
        <f t="shared" si="200"/>
        <v>3.8461538461538463</v>
      </c>
      <c r="I359" s="176">
        <f t="shared" si="200"/>
        <v>6.1538461538461542</v>
      </c>
      <c r="J359" s="176">
        <f t="shared" si="200"/>
        <v>13.846153846153847</v>
      </c>
      <c r="K359" s="176">
        <f t="shared" si="200"/>
        <v>14.615384615384617</v>
      </c>
      <c r="L359" s="176">
        <f t="shared" si="200"/>
        <v>16.923076923076923</v>
      </c>
      <c r="M359" s="176">
        <f t="shared" si="200"/>
        <v>30</v>
      </c>
      <c r="N359" s="176">
        <f t="shared" si="198"/>
        <v>100</v>
      </c>
      <c r="O359" s="7"/>
      <c r="T359" s="45"/>
      <c r="V359" s="45"/>
      <c r="W359" s="45"/>
    </row>
    <row r="360" spans="2:23" ht="30.85" customHeight="1" x14ac:dyDescent="0.15">
      <c r="B360" s="187"/>
      <c r="C360" s="446" t="s">
        <v>526</v>
      </c>
      <c r="D360" s="447"/>
      <c r="E360" s="447"/>
      <c r="F360" s="192">
        <f t="shared" si="199"/>
        <v>130</v>
      </c>
      <c r="G360" s="5">
        <f t="shared" si="200"/>
        <v>2.3076923076923079</v>
      </c>
      <c r="H360" s="5">
        <f t="shared" si="200"/>
        <v>3.0769230769230771</v>
      </c>
      <c r="I360" s="5">
        <f t="shared" si="200"/>
        <v>3.8461538461538463</v>
      </c>
      <c r="J360" s="5">
        <f t="shared" si="200"/>
        <v>8.4615384615384617</v>
      </c>
      <c r="K360" s="5">
        <f t="shared" si="200"/>
        <v>12.307692307692308</v>
      </c>
      <c r="L360" s="5">
        <f t="shared" si="200"/>
        <v>56.92307692307692</v>
      </c>
      <c r="M360" s="5">
        <f t="shared" si="200"/>
        <v>13.076923076923078</v>
      </c>
      <c r="N360" s="5">
        <f t="shared" si="198"/>
        <v>100</v>
      </c>
      <c r="O360" s="7"/>
      <c r="T360" s="45"/>
      <c r="V360" s="45"/>
      <c r="W360" s="45"/>
    </row>
    <row r="361" spans="2:23" ht="15" customHeight="1" x14ac:dyDescent="0.15">
      <c r="C361" s="1"/>
      <c r="D361" s="1"/>
      <c r="E361" s="1"/>
      <c r="H361" s="7"/>
      <c r="O361" s="7"/>
      <c r="T361" s="45"/>
      <c r="V361" s="45"/>
      <c r="W361" s="45"/>
    </row>
    <row r="362" spans="2:23" ht="22.7" x14ac:dyDescent="0.15">
      <c r="B362" s="184"/>
      <c r="C362" s="28" t="s">
        <v>257</v>
      </c>
      <c r="D362" s="28"/>
      <c r="E362" s="28"/>
      <c r="F362" s="185"/>
      <c r="G362" s="145" t="s">
        <v>133</v>
      </c>
      <c r="H362" s="145" t="s">
        <v>108</v>
      </c>
      <c r="I362" s="145" t="s">
        <v>107</v>
      </c>
      <c r="J362" s="145" t="s">
        <v>106</v>
      </c>
      <c r="K362" s="145" t="s">
        <v>105</v>
      </c>
      <c r="L362" s="145" t="s">
        <v>211</v>
      </c>
      <c r="M362" s="146" t="s">
        <v>786</v>
      </c>
      <c r="N362" s="145" t="s">
        <v>4</v>
      </c>
      <c r="O362" s="143" t="s">
        <v>429</v>
      </c>
      <c r="P362" s="143" t="s">
        <v>461</v>
      </c>
      <c r="T362" s="45"/>
      <c r="V362" s="45"/>
      <c r="W362" s="45"/>
    </row>
    <row r="363" spans="2:23" ht="15" customHeight="1" x14ac:dyDescent="0.15">
      <c r="B363" s="188" t="s">
        <v>425</v>
      </c>
      <c r="C363" s="303" t="s">
        <v>69</v>
      </c>
      <c r="F363" s="78"/>
      <c r="G363" s="17">
        <v>25</v>
      </c>
      <c r="H363" s="17">
        <v>13</v>
      </c>
      <c r="I363" s="17">
        <v>18</v>
      </c>
      <c r="J363" s="17">
        <v>32</v>
      </c>
      <c r="K363" s="17">
        <v>70</v>
      </c>
      <c r="L363" s="17">
        <v>1324</v>
      </c>
      <c r="M363" s="17">
        <v>284</v>
      </c>
      <c r="N363" s="17">
        <f t="shared" ref="N363:N382" si="201">SUM(G363:M363)</f>
        <v>1766</v>
      </c>
      <c r="O363" s="193">
        <v>0.31241565452091768</v>
      </c>
      <c r="P363" s="17">
        <v>29</v>
      </c>
      <c r="T363" s="45"/>
      <c r="V363" s="45"/>
      <c r="W363" s="45"/>
    </row>
    <row r="364" spans="2:23" ht="15" customHeight="1" x14ac:dyDescent="0.15">
      <c r="B364" s="189"/>
      <c r="C364" s="303" t="s">
        <v>886</v>
      </c>
      <c r="F364" s="79"/>
      <c r="G364" s="18">
        <v>16</v>
      </c>
      <c r="H364" s="18">
        <v>11</v>
      </c>
      <c r="I364" s="18">
        <v>24</v>
      </c>
      <c r="J364" s="18">
        <v>48</v>
      </c>
      <c r="K364" s="18">
        <v>108</v>
      </c>
      <c r="L364" s="18">
        <v>1276</v>
      </c>
      <c r="M364" s="18">
        <v>283</v>
      </c>
      <c r="N364" s="18">
        <f t="shared" si="201"/>
        <v>1766</v>
      </c>
      <c r="O364" s="194">
        <v>0.31355360755225892</v>
      </c>
      <c r="P364" s="18">
        <v>26</v>
      </c>
      <c r="T364" s="45"/>
      <c r="V364" s="45"/>
      <c r="W364" s="45"/>
    </row>
    <row r="365" spans="2:23" ht="15" customHeight="1" x14ac:dyDescent="0.15">
      <c r="B365" s="189"/>
      <c r="C365" s="303" t="s">
        <v>71</v>
      </c>
      <c r="F365" s="79"/>
      <c r="G365" s="18">
        <v>9</v>
      </c>
      <c r="H365" s="18">
        <v>4</v>
      </c>
      <c r="I365" s="18">
        <v>9</v>
      </c>
      <c r="J365" s="18">
        <v>19</v>
      </c>
      <c r="K365" s="18">
        <v>45</v>
      </c>
      <c r="L365" s="18">
        <v>1391</v>
      </c>
      <c r="M365" s="18">
        <v>289</v>
      </c>
      <c r="N365" s="18">
        <f t="shared" si="201"/>
        <v>1766</v>
      </c>
      <c r="O365" s="194">
        <v>0.12796208530805686</v>
      </c>
      <c r="P365" s="18">
        <v>11</v>
      </c>
      <c r="T365" s="45"/>
      <c r="V365" s="45"/>
      <c r="W365" s="45"/>
    </row>
    <row r="366" spans="2:23" ht="15" customHeight="1" x14ac:dyDescent="0.15">
      <c r="B366" s="189"/>
      <c r="C366" s="303" t="s">
        <v>524</v>
      </c>
      <c r="F366" s="79"/>
      <c r="G366" s="18">
        <v>19</v>
      </c>
      <c r="H366" s="18">
        <v>11</v>
      </c>
      <c r="I366" s="18">
        <v>35</v>
      </c>
      <c r="J366" s="18">
        <v>76</v>
      </c>
      <c r="K366" s="18">
        <v>209</v>
      </c>
      <c r="L366" s="18">
        <v>1135</v>
      </c>
      <c r="M366" s="18">
        <v>281</v>
      </c>
      <c r="N366" s="18">
        <f t="shared" si="201"/>
        <v>1766</v>
      </c>
      <c r="O366" s="194">
        <v>0.4430976430976431</v>
      </c>
      <c r="P366" s="18">
        <v>17</v>
      </c>
      <c r="T366" s="45"/>
      <c r="V366" s="45"/>
      <c r="W366" s="45"/>
    </row>
    <row r="367" spans="2:23" ht="15" customHeight="1" x14ac:dyDescent="0.15">
      <c r="B367" s="189"/>
      <c r="C367" s="303" t="s">
        <v>527</v>
      </c>
      <c r="F367" s="79"/>
      <c r="G367" s="18">
        <v>9</v>
      </c>
      <c r="H367" s="18">
        <v>12</v>
      </c>
      <c r="I367" s="18">
        <v>32</v>
      </c>
      <c r="J367" s="18">
        <v>111</v>
      </c>
      <c r="K367" s="18">
        <v>285</v>
      </c>
      <c r="L367" s="18">
        <v>1041</v>
      </c>
      <c r="M367" s="18">
        <v>276</v>
      </c>
      <c r="N367" s="18">
        <f t="shared" si="201"/>
        <v>1766</v>
      </c>
      <c r="O367" s="194">
        <v>0.4785234899328859</v>
      </c>
      <c r="P367" s="18">
        <v>13</v>
      </c>
      <c r="T367" s="45"/>
      <c r="V367" s="45"/>
      <c r="W367" s="45"/>
    </row>
    <row r="368" spans="2:23" ht="15" customHeight="1" x14ac:dyDescent="0.15">
      <c r="B368" s="189"/>
      <c r="C368" s="303" t="s">
        <v>70</v>
      </c>
      <c r="F368" s="79"/>
      <c r="G368" s="18">
        <v>10</v>
      </c>
      <c r="H368" s="18">
        <v>6</v>
      </c>
      <c r="I368" s="18">
        <v>15</v>
      </c>
      <c r="J368" s="18">
        <v>65</v>
      </c>
      <c r="K368" s="18">
        <v>170</v>
      </c>
      <c r="L368" s="18">
        <v>1211</v>
      </c>
      <c r="M368" s="18">
        <v>289</v>
      </c>
      <c r="N368" s="18">
        <f t="shared" si="201"/>
        <v>1766</v>
      </c>
      <c r="O368" s="194">
        <v>0.29722410291130669</v>
      </c>
      <c r="P368" s="18">
        <v>10</v>
      </c>
      <c r="T368" s="45"/>
      <c r="V368" s="45"/>
      <c r="W368" s="45"/>
    </row>
    <row r="369" spans="1:23" ht="15" customHeight="1" x14ac:dyDescent="0.15">
      <c r="B369" s="189"/>
      <c r="C369" s="303" t="s">
        <v>525</v>
      </c>
      <c r="F369" s="79"/>
      <c r="G369" s="18">
        <v>1</v>
      </c>
      <c r="H369" s="18">
        <v>0</v>
      </c>
      <c r="I369" s="18">
        <v>0</v>
      </c>
      <c r="J369" s="18">
        <v>2</v>
      </c>
      <c r="K369" s="18">
        <v>13</v>
      </c>
      <c r="L369" s="18">
        <v>1461</v>
      </c>
      <c r="M369" s="18">
        <v>289</v>
      </c>
      <c r="N369" s="18">
        <f t="shared" si="201"/>
        <v>1766</v>
      </c>
      <c r="O369" s="194">
        <v>1.4895057549085985E-2</v>
      </c>
      <c r="P369" s="18">
        <v>5</v>
      </c>
      <c r="T369" s="45"/>
      <c r="V369" s="45"/>
      <c r="W369" s="45"/>
    </row>
    <row r="370" spans="1:23" ht="15" customHeight="1" x14ac:dyDescent="0.15">
      <c r="B370" s="189"/>
      <c r="C370" s="303" t="s">
        <v>528</v>
      </c>
      <c r="F370" s="79"/>
      <c r="G370" s="18">
        <v>10</v>
      </c>
      <c r="H370" s="18">
        <v>9</v>
      </c>
      <c r="I370" s="18">
        <v>31</v>
      </c>
      <c r="J370" s="18">
        <v>61</v>
      </c>
      <c r="K370" s="18">
        <v>172</v>
      </c>
      <c r="L370" s="18">
        <v>1199</v>
      </c>
      <c r="M370" s="18">
        <v>284</v>
      </c>
      <c r="N370" s="18">
        <f t="shared" si="201"/>
        <v>1766</v>
      </c>
      <c r="O370" s="194">
        <v>0.32456140350877194</v>
      </c>
      <c r="P370" s="18">
        <v>10</v>
      </c>
      <c r="T370" s="45"/>
      <c r="V370" s="45"/>
      <c r="W370" s="45"/>
    </row>
    <row r="371" spans="1:23" ht="15" customHeight="1" x14ac:dyDescent="0.15">
      <c r="B371" s="189"/>
      <c r="C371" s="311" t="s">
        <v>424</v>
      </c>
      <c r="D371" s="312"/>
      <c r="E371" s="312"/>
      <c r="F371" s="313"/>
      <c r="G371" s="172">
        <v>123</v>
      </c>
      <c r="H371" s="172">
        <v>48</v>
      </c>
      <c r="I371" s="172">
        <v>62</v>
      </c>
      <c r="J371" s="172">
        <v>119</v>
      </c>
      <c r="K371" s="172">
        <v>220</v>
      </c>
      <c r="L371" s="172">
        <v>593</v>
      </c>
      <c r="M371" s="172">
        <v>601</v>
      </c>
      <c r="N371" s="172">
        <f t="shared" si="201"/>
        <v>1766</v>
      </c>
      <c r="O371" s="314">
        <v>1.9167381974248927</v>
      </c>
      <c r="P371" s="172">
        <v>111</v>
      </c>
      <c r="T371" s="45"/>
      <c r="V371" s="45"/>
      <c r="W371" s="45"/>
    </row>
    <row r="372" spans="1:23" ht="30.85" customHeight="1" x14ac:dyDescent="0.15">
      <c r="B372" s="37"/>
      <c r="C372" s="446" t="s">
        <v>526</v>
      </c>
      <c r="D372" s="447"/>
      <c r="E372" s="447"/>
      <c r="F372" s="80"/>
      <c r="G372" s="19">
        <v>39</v>
      </c>
      <c r="H372" s="19">
        <v>29</v>
      </c>
      <c r="I372" s="19">
        <v>33</v>
      </c>
      <c r="J372" s="19">
        <v>56</v>
      </c>
      <c r="K372" s="19">
        <v>106</v>
      </c>
      <c r="L372" s="19">
        <v>1083</v>
      </c>
      <c r="M372" s="19">
        <v>420</v>
      </c>
      <c r="N372" s="19">
        <f t="shared" si="201"/>
        <v>1766</v>
      </c>
      <c r="O372" s="183">
        <v>0.60624071322436845</v>
      </c>
      <c r="P372" s="19">
        <v>29</v>
      </c>
      <c r="T372" s="45"/>
      <c r="V372" s="45"/>
      <c r="W372" s="45"/>
    </row>
    <row r="373" spans="1:23" ht="15" customHeight="1" x14ac:dyDescent="0.15">
      <c r="B373" s="188" t="s">
        <v>426</v>
      </c>
      <c r="C373" s="303" t="s">
        <v>69</v>
      </c>
      <c r="F373" s="190">
        <f t="shared" ref="F373:F382" si="202">N363</f>
        <v>1766</v>
      </c>
      <c r="G373" s="3">
        <f t="shared" ref="G373:M382" si="203">G363/$F373*100</f>
        <v>1.4156285390713477</v>
      </c>
      <c r="H373" s="3">
        <f t="shared" si="203"/>
        <v>0.73612684031710074</v>
      </c>
      <c r="I373" s="3">
        <f t="shared" si="203"/>
        <v>1.0192525481313703</v>
      </c>
      <c r="J373" s="3">
        <f t="shared" si="203"/>
        <v>1.8120045300113252</v>
      </c>
      <c r="K373" s="3">
        <f t="shared" si="203"/>
        <v>3.9637599093997737</v>
      </c>
      <c r="L373" s="3">
        <f t="shared" si="203"/>
        <v>74.971687429218576</v>
      </c>
      <c r="M373" s="3">
        <f t="shared" si="203"/>
        <v>16.081540203850508</v>
      </c>
      <c r="N373" s="3">
        <f t="shared" si="201"/>
        <v>100</v>
      </c>
      <c r="O373" s="7"/>
      <c r="T373" s="45"/>
      <c r="V373" s="45"/>
      <c r="W373" s="45"/>
    </row>
    <row r="374" spans="1:23" ht="15" customHeight="1" x14ac:dyDescent="0.15">
      <c r="B374" s="186"/>
      <c r="C374" s="303" t="s">
        <v>886</v>
      </c>
      <c r="F374" s="191">
        <f t="shared" si="202"/>
        <v>1766</v>
      </c>
      <c r="G374" s="4">
        <f t="shared" si="203"/>
        <v>0.90600226500566261</v>
      </c>
      <c r="H374" s="4">
        <f t="shared" si="203"/>
        <v>0.62287655719139301</v>
      </c>
      <c r="I374" s="4">
        <f t="shared" si="203"/>
        <v>1.3590033975084939</v>
      </c>
      <c r="J374" s="4">
        <f t="shared" si="203"/>
        <v>2.7180067950169877</v>
      </c>
      <c r="K374" s="4">
        <f t="shared" si="203"/>
        <v>6.115515288788222</v>
      </c>
      <c r="L374" s="4">
        <f t="shared" si="203"/>
        <v>72.253680634201586</v>
      </c>
      <c r="M374" s="4">
        <f t="shared" si="203"/>
        <v>16.024915062287658</v>
      </c>
      <c r="N374" s="4">
        <f t="shared" si="201"/>
        <v>100.00000000000001</v>
      </c>
      <c r="O374" s="7"/>
      <c r="T374" s="45"/>
      <c r="V374" s="45"/>
      <c r="W374" s="45"/>
    </row>
    <row r="375" spans="1:23" ht="15" customHeight="1" x14ac:dyDescent="0.15">
      <c r="B375" s="186"/>
      <c r="C375" s="303" t="s">
        <v>71</v>
      </c>
      <c r="F375" s="191">
        <f t="shared" si="202"/>
        <v>1766</v>
      </c>
      <c r="G375" s="4">
        <f t="shared" si="203"/>
        <v>0.50962627406568517</v>
      </c>
      <c r="H375" s="4">
        <f t="shared" si="203"/>
        <v>0.22650056625141565</v>
      </c>
      <c r="I375" s="4">
        <f t="shared" si="203"/>
        <v>0.50962627406568517</v>
      </c>
      <c r="J375" s="4">
        <f t="shared" si="203"/>
        <v>1.0758776896942241</v>
      </c>
      <c r="K375" s="4">
        <f t="shared" si="203"/>
        <v>2.5481313703284258</v>
      </c>
      <c r="L375" s="4">
        <f t="shared" si="203"/>
        <v>78.76557191392979</v>
      </c>
      <c r="M375" s="4">
        <f t="shared" si="203"/>
        <v>16.36466591166478</v>
      </c>
      <c r="N375" s="4">
        <f t="shared" si="201"/>
        <v>100</v>
      </c>
      <c r="O375" s="7"/>
      <c r="T375" s="45"/>
      <c r="V375" s="45"/>
      <c r="W375" s="45"/>
    </row>
    <row r="376" spans="1:23" ht="15" customHeight="1" x14ac:dyDescent="0.15">
      <c r="B376" s="186"/>
      <c r="C376" s="303" t="s">
        <v>524</v>
      </c>
      <c r="F376" s="191">
        <f t="shared" si="202"/>
        <v>1766</v>
      </c>
      <c r="G376" s="4">
        <f t="shared" si="203"/>
        <v>1.0758776896942241</v>
      </c>
      <c r="H376" s="4">
        <f t="shared" si="203"/>
        <v>0.62287655719139301</v>
      </c>
      <c r="I376" s="4">
        <f t="shared" si="203"/>
        <v>1.9818799546998869</v>
      </c>
      <c r="J376" s="4">
        <f t="shared" si="203"/>
        <v>4.3035107587768966</v>
      </c>
      <c r="K376" s="4">
        <f t="shared" si="203"/>
        <v>11.834654586636468</v>
      </c>
      <c r="L376" s="4">
        <f t="shared" si="203"/>
        <v>64.269535673839187</v>
      </c>
      <c r="M376" s="4">
        <f t="shared" si="203"/>
        <v>15.911664779161949</v>
      </c>
      <c r="N376" s="4">
        <f t="shared" si="201"/>
        <v>100</v>
      </c>
      <c r="O376" s="7"/>
      <c r="T376" s="45"/>
      <c r="V376" s="45"/>
      <c r="W376" s="45"/>
    </row>
    <row r="377" spans="1:23" ht="15" customHeight="1" x14ac:dyDescent="0.15">
      <c r="B377" s="186"/>
      <c r="C377" s="303" t="s">
        <v>527</v>
      </c>
      <c r="F377" s="191">
        <f t="shared" si="202"/>
        <v>1766</v>
      </c>
      <c r="G377" s="4">
        <f t="shared" si="203"/>
        <v>0.50962627406568517</v>
      </c>
      <c r="H377" s="4">
        <f t="shared" si="203"/>
        <v>0.67950169875424693</v>
      </c>
      <c r="I377" s="4">
        <f t="shared" si="203"/>
        <v>1.8120045300113252</v>
      </c>
      <c r="J377" s="4">
        <f t="shared" si="203"/>
        <v>6.2853907134767839</v>
      </c>
      <c r="K377" s="4">
        <f t="shared" si="203"/>
        <v>16.138165345413363</v>
      </c>
      <c r="L377" s="4">
        <f t="shared" si="203"/>
        <v>58.946772366930922</v>
      </c>
      <c r="M377" s="4">
        <f t="shared" si="203"/>
        <v>15.628539071347678</v>
      </c>
      <c r="N377" s="4">
        <f t="shared" si="201"/>
        <v>100</v>
      </c>
      <c r="O377" s="7"/>
      <c r="T377" s="45"/>
      <c r="V377" s="45"/>
      <c r="W377" s="45"/>
    </row>
    <row r="378" spans="1:23" ht="15" customHeight="1" x14ac:dyDescent="0.15">
      <c r="B378" s="186"/>
      <c r="C378" s="303" t="s">
        <v>70</v>
      </c>
      <c r="F378" s="191">
        <f t="shared" si="202"/>
        <v>1766</v>
      </c>
      <c r="G378" s="4">
        <f t="shared" si="203"/>
        <v>0.56625141562853909</v>
      </c>
      <c r="H378" s="4">
        <f t="shared" si="203"/>
        <v>0.33975084937712347</v>
      </c>
      <c r="I378" s="4">
        <f t="shared" si="203"/>
        <v>0.84937712344280847</v>
      </c>
      <c r="J378" s="4">
        <f t="shared" si="203"/>
        <v>3.6806342015855038</v>
      </c>
      <c r="K378" s="4">
        <f t="shared" si="203"/>
        <v>9.6262740656851644</v>
      </c>
      <c r="L378" s="4">
        <f t="shared" si="203"/>
        <v>68.573046432616081</v>
      </c>
      <c r="M378" s="4">
        <f t="shared" si="203"/>
        <v>16.36466591166478</v>
      </c>
      <c r="N378" s="4">
        <f t="shared" si="201"/>
        <v>100</v>
      </c>
      <c r="O378" s="7"/>
      <c r="T378" s="45"/>
      <c r="V378" s="45"/>
      <c r="W378" s="45"/>
    </row>
    <row r="379" spans="1:23" ht="15" customHeight="1" x14ac:dyDescent="0.15">
      <c r="B379" s="186"/>
      <c r="C379" s="303" t="s">
        <v>525</v>
      </c>
      <c r="F379" s="191">
        <f t="shared" si="202"/>
        <v>1766</v>
      </c>
      <c r="G379" s="4">
        <f t="shared" si="203"/>
        <v>5.6625141562853913E-2</v>
      </c>
      <c r="H379" s="4">
        <f t="shared" si="203"/>
        <v>0</v>
      </c>
      <c r="I379" s="4">
        <f t="shared" si="203"/>
        <v>0</v>
      </c>
      <c r="J379" s="4">
        <f t="shared" si="203"/>
        <v>0.11325028312570783</v>
      </c>
      <c r="K379" s="4">
        <f t="shared" si="203"/>
        <v>0.73612684031710074</v>
      </c>
      <c r="L379" s="4">
        <f t="shared" si="203"/>
        <v>82.729331823329559</v>
      </c>
      <c r="M379" s="4">
        <f t="shared" si="203"/>
        <v>16.36466591166478</v>
      </c>
      <c r="N379" s="4">
        <f t="shared" si="201"/>
        <v>100</v>
      </c>
      <c r="O379" s="7"/>
      <c r="T379" s="45"/>
      <c r="V379" s="45"/>
      <c r="W379" s="45"/>
    </row>
    <row r="380" spans="1:23" ht="15" customHeight="1" x14ac:dyDescent="0.15">
      <c r="B380" s="186"/>
      <c r="C380" s="303" t="s">
        <v>528</v>
      </c>
      <c r="F380" s="191">
        <f t="shared" si="202"/>
        <v>1766</v>
      </c>
      <c r="G380" s="4">
        <f t="shared" si="203"/>
        <v>0.56625141562853909</v>
      </c>
      <c r="H380" s="4">
        <f t="shared" si="203"/>
        <v>0.50962627406568517</v>
      </c>
      <c r="I380" s="4">
        <f t="shared" si="203"/>
        <v>1.7553793884484712</v>
      </c>
      <c r="J380" s="4">
        <f t="shared" si="203"/>
        <v>3.4541336353340881</v>
      </c>
      <c r="K380" s="4">
        <f t="shared" si="203"/>
        <v>9.7395243488108729</v>
      </c>
      <c r="L380" s="4">
        <f t="shared" si="203"/>
        <v>67.89354473386183</v>
      </c>
      <c r="M380" s="4">
        <f t="shared" si="203"/>
        <v>16.081540203850508</v>
      </c>
      <c r="N380" s="4">
        <f t="shared" si="201"/>
        <v>99.999999999999986</v>
      </c>
      <c r="O380" s="7"/>
      <c r="T380" s="45"/>
      <c r="V380" s="45"/>
      <c r="W380" s="45"/>
    </row>
    <row r="381" spans="1:23" ht="15" customHeight="1" x14ac:dyDescent="0.15">
      <c r="B381" s="186"/>
      <c r="C381" s="311" t="s">
        <v>424</v>
      </c>
      <c r="D381" s="312"/>
      <c r="E381" s="312"/>
      <c r="F381" s="315">
        <f t="shared" si="202"/>
        <v>1766</v>
      </c>
      <c r="G381" s="176">
        <f t="shared" si="203"/>
        <v>6.9648924122310305</v>
      </c>
      <c r="H381" s="176">
        <f t="shared" si="203"/>
        <v>2.7180067950169877</v>
      </c>
      <c r="I381" s="176">
        <f t="shared" si="203"/>
        <v>3.5107587768969424</v>
      </c>
      <c r="J381" s="176">
        <f t="shared" si="203"/>
        <v>6.7383918459796144</v>
      </c>
      <c r="K381" s="176">
        <f t="shared" si="203"/>
        <v>12.457531143827861</v>
      </c>
      <c r="L381" s="176">
        <f t="shared" si="203"/>
        <v>33.578708946772366</v>
      </c>
      <c r="M381" s="176">
        <f t="shared" si="203"/>
        <v>34.031710079275193</v>
      </c>
      <c r="N381" s="176">
        <f t="shared" si="201"/>
        <v>100</v>
      </c>
      <c r="O381" s="7"/>
      <c r="T381" s="45"/>
      <c r="V381" s="45"/>
      <c r="W381" s="45"/>
    </row>
    <row r="382" spans="1:23" ht="30.85" customHeight="1" x14ac:dyDescent="0.15">
      <c r="B382" s="187"/>
      <c r="C382" s="446" t="s">
        <v>526</v>
      </c>
      <c r="D382" s="447"/>
      <c r="E382" s="447"/>
      <c r="F382" s="192">
        <f t="shared" si="202"/>
        <v>1766</v>
      </c>
      <c r="G382" s="5">
        <f t="shared" si="203"/>
        <v>2.2083805209513021</v>
      </c>
      <c r="H382" s="5">
        <f t="shared" si="203"/>
        <v>1.6421291053227631</v>
      </c>
      <c r="I382" s="5">
        <f t="shared" si="203"/>
        <v>1.868629671574179</v>
      </c>
      <c r="J382" s="5">
        <f t="shared" si="203"/>
        <v>3.1710079275198186</v>
      </c>
      <c r="K382" s="5">
        <f t="shared" si="203"/>
        <v>6.0022650056625135</v>
      </c>
      <c r="L382" s="5">
        <f t="shared" si="203"/>
        <v>61.325028312570787</v>
      </c>
      <c r="M382" s="5">
        <f t="shared" si="203"/>
        <v>23.782559456398641</v>
      </c>
      <c r="N382" s="5">
        <f t="shared" si="201"/>
        <v>100</v>
      </c>
      <c r="O382" s="7"/>
      <c r="T382" s="45"/>
      <c r="V382" s="45"/>
      <c r="W382" s="45"/>
    </row>
    <row r="383" spans="1:23" ht="15" customHeight="1" x14ac:dyDescent="0.15">
      <c r="B383" s="7"/>
      <c r="F383" s="47"/>
      <c r="G383" s="84"/>
      <c r="H383" s="84"/>
      <c r="I383" s="84"/>
      <c r="J383" s="84"/>
      <c r="K383" s="84"/>
      <c r="L383" s="84"/>
      <c r="M383" s="84"/>
      <c r="N383" s="84"/>
      <c r="O383" s="84"/>
      <c r="P383" s="7"/>
      <c r="T383" s="45"/>
      <c r="V383" s="45"/>
      <c r="W383" s="45"/>
    </row>
    <row r="384" spans="1:23" ht="15" customHeight="1" x14ac:dyDescent="0.15">
      <c r="A384" s="1" t="s">
        <v>433</v>
      </c>
      <c r="C384" s="1"/>
      <c r="D384" s="1"/>
      <c r="N384" s="7"/>
      <c r="T384" s="45"/>
      <c r="V384" s="45"/>
      <c r="W384" s="45"/>
    </row>
    <row r="385" spans="2:23" ht="15" customHeight="1" x14ac:dyDescent="0.15">
      <c r="B385" s="90" t="s">
        <v>166</v>
      </c>
      <c r="H385" s="7"/>
      <c r="T385" s="45"/>
      <c r="V385" s="45"/>
      <c r="W385" s="45"/>
    </row>
    <row r="386" spans="2:23" ht="22.7" x14ac:dyDescent="0.15">
      <c r="B386" s="184"/>
      <c r="C386" s="28" t="s">
        <v>165</v>
      </c>
      <c r="D386" s="28"/>
      <c r="E386" s="28"/>
      <c r="F386" s="185"/>
      <c r="G386" s="145" t="s">
        <v>133</v>
      </c>
      <c r="H386" s="202" t="s">
        <v>85</v>
      </c>
      <c r="I386" s="202" t="s">
        <v>84</v>
      </c>
      <c r="J386" s="202" t="s">
        <v>83</v>
      </c>
      <c r="K386" s="146" t="s">
        <v>75</v>
      </c>
      <c r="L386" s="145" t="s">
        <v>211</v>
      </c>
      <c r="M386" s="146" t="s">
        <v>174</v>
      </c>
      <c r="N386" s="145" t="s">
        <v>4</v>
      </c>
      <c r="O386" s="143" t="s">
        <v>429</v>
      </c>
      <c r="P386" s="143" t="s">
        <v>461</v>
      </c>
      <c r="T386" s="45"/>
      <c r="V386" s="45"/>
      <c r="W386" s="45"/>
    </row>
    <row r="387" spans="2:23" ht="15" customHeight="1" x14ac:dyDescent="0.15">
      <c r="B387" s="188" t="s">
        <v>2</v>
      </c>
      <c r="C387" s="303" t="s">
        <v>69</v>
      </c>
      <c r="F387" s="78"/>
      <c r="G387" s="17">
        <v>282</v>
      </c>
      <c r="H387" s="17">
        <v>80</v>
      </c>
      <c r="I387" s="17">
        <v>134</v>
      </c>
      <c r="J387" s="17">
        <v>202</v>
      </c>
      <c r="K387" s="17">
        <v>453</v>
      </c>
      <c r="L387" s="17">
        <v>3897</v>
      </c>
      <c r="M387" s="17">
        <v>839</v>
      </c>
      <c r="N387" s="17">
        <f t="shared" ref="N387:N406" si="204">SUM(G387:M387)</f>
        <v>5887</v>
      </c>
      <c r="O387" s="193">
        <v>0.95321135447604211</v>
      </c>
      <c r="P387" s="193">
        <v>50</v>
      </c>
      <c r="T387" s="45"/>
      <c r="V387" s="45"/>
      <c r="W387" s="45"/>
    </row>
    <row r="388" spans="2:23" ht="15" customHeight="1" x14ac:dyDescent="0.15">
      <c r="B388" s="189"/>
      <c r="C388" s="303" t="s">
        <v>886</v>
      </c>
      <c r="F388" s="79"/>
      <c r="G388" s="18">
        <v>288</v>
      </c>
      <c r="H388" s="18">
        <v>95</v>
      </c>
      <c r="I388" s="18">
        <v>157</v>
      </c>
      <c r="J388" s="18">
        <v>252</v>
      </c>
      <c r="K388" s="18">
        <v>683</v>
      </c>
      <c r="L388" s="18">
        <v>3589</v>
      </c>
      <c r="M388" s="18">
        <v>823</v>
      </c>
      <c r="N388" s="18">
        <f t="shared" si="204"/>
        <v>5887</v>
      </c>
      <c r="O388" s="194">
        <v>0.96474087103782824</v>
      </c>
      <c r="P388" s="194">
        <v>30.952380952380953</v>
      </c>
      <c r="T388" s="45"/>
      <c r="V388" s="45"/>
      <c r="W388" s="45"/>
    </row>
    <row r="389" spans="2:23" ht="15" customHeight="1" x14ac:dyDescent="0.15">
      <c r="B389" s="189"/>
      <c r="C389" s="303" t="s">
        <v>71</v>
      </c>
      <c r="F389" s="79"/>
      <c r="G389" s="18">
        <v>104</v>
      </c>
      <c r="H389" s="18">
        <v>26</v>
      </c>
      <c r="I389" s="18">
        <v>40</v>
      </c>
      <c r="J389" s="18">
        <v>81</v>
      </c>
      <c r="K389" s="18">
        <v>225</v>
      </c>
      <c r="L389" s="18">
        <v>4546</v>
      </c>
      <c r="M389" s="18">
        <v>865</v>
      </c>
      <c r="N389" s="18">
        <f t="shared" si="204"/>
        <v>5887</v>
      </c>
      <c r="O389" s="194">
        <v>0.33981122820674942</v>
      </c>
      <c r="P389" s="194">
        <v>50</v>
      </c>
      <c r="T389" s="45"/>
      <c r="V389" s="45"/>
      <c r="W389" s="45"/>
    </row>
    <row r="390" spans="2:23" ht="15" customHeight="1" x14ac:dyDescent="0.15">
      <c r="B390" s="189"/>
      <c r="C390" s="303" t="s">
        <v>524</v>
      </c>
      <c r="F390" s="79"/>
      <c r="G390" s="18">
        <v>249</v>
      </c>
      <c r="H390" s="18">
        <v>94</v>
      </c>
      <c r="I390" s="18">
        <v>238</v>
      </c>
      <c r="J390" s="18">
        <v>379</v>
      </c>
      <c r="K390" s="18">
        <v>772</v>
      </c>
      <c r="L390" s="18">
        <v>3309</v>
      </c>
      <c r="M390" s="18">
        <v>846</v>
      </c>
      <c r="N390" s="18">
        <f t="shared" si="204"/>
        <v>5887</v>
      </c>
      <c r="O390" s="194">
        <v>1.0173164036971771</v>
      </c>
      <c r="P390" s="194">
        <v>47.619047619047613</v>
      </c>
      <c r="T390" s="45"/>
      <c r="V390" s="45"/>
      <c r="W390" s="45"/>
    </row>
    <row r="391" spans="2:23" ht="15" customHeight="1" x14ac:dyDescent="0.15">
      <c r="B391" s="189"/>
      <c r="C391" s="303" t="s">
        <v>527</v>
      </c>
      <c r="F391" s="79"/>
      <c r="G391" s="18">
        <v>175</v>
      </c>
      <c r="H391" s="18">
        <v>72</v>
      </c>
      <c r="I391" s="18">
        <v>163</v>
      </c>
      <c r="J391" s="18">
        <v>378</v>
      </c>
      <c r="K391" s="18">
        <v>1040</v>
      </c>
      <c r="L391" s="18">
        <v>3237</v>
      </c>
      <c r="M391" s="18">
        <v>822</v>
      </c>
      <c r="N391" s="18">
        <f t="shared" si="204"/>
        <v>5887</v>
      </c>
      <c r="O391" s="194">
        <v>0.84720610129075502</v>
      </c>
      <c r="P391" s="194">
        <v>28.787878787878789</v>
      </c>
      <c r="T391" s="45"/>
      <c r="V391" s="45"/>
      <c r="W391" s="45"/>
    </row>
    <row r="392" spans="2:23" ht="15" customHeight="1" x14ac:dyDescent="0.15">
      <c r="B392" s="189"/>
      <c r="C392" s="303" t="s">
        <v>70</v>
      </c>
      <c r="F392" s="79"/>
      <c r="G392" s="18">
        <v>159</v>
      </c>
      <c r="H392" s="18">
        <v>57</v>
      </c>
      <c r="I392" s="18">
        <v>136</v>
      </c>
      <c r="J392" s="18">
        <v>293</v>
      </c>
      <c r="K392" s="18">
        <v>772</v>
      </c>
      <c r="L392" s="18">
        <v>3619</v>
      </c>
      <c r="M392" s="18">
        <v>851</v>
      </c>
      <c r="N392" s="18">
        <f t="shared" si="204"/>
        <v>5887</v>
      </c>
      <c r="O392" s="194">
        <v>0.7004229288926116</v>
      </c>
      <c r="P392" s="194">
        <v>25</v>
      </c>
      <c r="T392" s="45"/>
      <c r="V392" s="45"/>
      <c r="W392" s="45"/>
    </row>
    <row r="393" spans="2:23" ht="15" customHeight="1" x14ac:dyDescent="0.15">
      <c r="B393" s="189"/>
      <c r="C393" s="303" t="s">
        <v>525</v>
      </c>
      <c r="F393" s="79"/>
      <c r="G393" s="18">
        <v>8</v>
      </c>
      <c r="H393" s="18">
        <v>3</v>
      </c>
      <c r="I393" s="18">
        <v>8</v>
      </c>
      <c r="J393" s="18">
        <v>7</v>
      </c>
      <c r="K393" s="18">
        <v>51</v>
      </c>
      <c r="L393" s="18">
        <v>4947</v>
      </c>
      <c r="M393" s="18">
        <v>863</v>
      </c>
      <c r="N393" s="18">
        <f t="shared" si="204"/>
        <v>5887</v>
      </c>
      <c r="O393" s="194">
        <v>3.250810026485567E-2</v>
      </c>
      <c r="P393" s="194">
        <v>9.6153846153846168</v>
      </c>
      <c r="T393" s="45"/>
      <c r="V393" s="45"/>
      <c r="W393" s="45"/>
    </row>
    <row r="394" spans="2:23" ht="15" customHeight="1" x14ac:dyDescent="0.15">
      <c r="B394" s="189"/>
      <c r="C394" s="303" t="s">
        <v>528</v>
      </c>
      <c r="F394" s="79"/>
      <c r="G394" s="18">
        <v>104</v>
      </c>
      <c r="H394" s="18">
        <v>57</v>
      </c>
      <c r="I394" s="18">
        <v>144</v>
      </c>
      <c r="J394" s="18">
        <v>305</v>
      </c>
      <c r="K394" s="18">
        <v>857</v>
      </c>
      <c r="L394" s="18">
        <v>3580</v>
      </c>
      <c r="M394" s="18">
        <v>840</v>
      </c>
      <c r="N394" s="18">
        <f t="shared" si="204"/>
        <v>5887</v>
      </c>
      <c r="O394" s="194">
        <v>0.62227767814732005</v>
      </c>
      <c r="P394" s="194">
        <v>21.428571428571427</v>
      </c>
      <c r="T394" s="45"/>
      <c r="V394" s="45"/>
      <c r="W394" s="45"/>
    </row>
    <row r="395" spans="2:23" ht="15" customHeight="1" x14ac:dyDescent="0.15">
      <c r="B395" s="189"/>
      <c r="C395" s="311" t="s">
        <v>424</v>
      </c>
      <c r="D395" s="312"/>
      <c r="E395" s="312"/>
      <c r="F395" s="313"/>
      <c r="G395" s="172">
        <v>1002</v>
      </c>
      <c r="H395" s="172">
        <v>187</v>
      </c>
      <c r="I395" s="172">
        <v>304</v>
      </c>
      <c r="J395" s="172">
        <v>374</v>
      </c>
      <c r="K395" s="172">
        <v>616</v>
      </c>
      <c r="L395" s="172">
        <v>1440</v>
      </c>
      <c r="M395" s="172">
        <v>1964</v>
      </c>
      <c r="N395" s="172">
        <f t="shared" si="204"/>
        <v>5887</v>
      </c>
      <c r="O395" s="314">
        <v>3.8098462123445112</v>
      </c>
      <c r="P395" s="314">
        <v>50</v>
      </c>
      <c r="T395" s="45"/>
      <c r="V395" s="45"/>
      <c r="W395" s="45"/>
    </row>
    <row r="396" spans="2:23" ht="30.85" customHeight="1" x14ac:dyDescent="0.15">
      <c r="B396" s="37"/>
      <c r="C396" s="446" t="s">
        <v>526</v>
      </c>
      <c r="D396" s="447"/>
      <c r="E396" s="447"/>
      <c r="F396" s="80"/>
      <c r="G396" s="19">
        <v>547</v>
      </c>
      <c r="H396" s="19">
        <v>114</v>
      </c>
      <c r="I396" s="19">
        <v>193</v>
      </c>
      <c r="J396" s="19">
        <v>255</v>
      </c>
      <c r="K396" s="19">
        <v>563</v>
      </c>
      <c r="L396" s="19">
        <v>2906</v>
      </c>
      <c r="M396" s="19">
        <v>1309</v>
      </c>
      <c r="N396" s="19">
        <f t="shared" si="204"/>
        <v>5887</v>
      </c>
      <c r="O396" s="183">
        <v>1.814606350746975</v>
      </c>
      <c r="P396" s="183">
        <v>50</v>
      </c>
      <c r="T396" s="45"/>
      <c r="V396" s="45"/>
      <c r="W396" s="45"/>
    </row>
    <row r="397" spans="2:23" ht="15" customHeight="1" x14ac:dyDescent="0.15">
      <c r="B397" s="188" t="s">
        <v>3</v>
      </c>
      <c r="C397" s="303" t="s">
        <v>69</v>
      </c>
      <c r="F397" s="190">
        <f t="shared" ref="F397:F406" si="205">N387</f>
        <v>5887</v>
      </c>
      <c r="G397" s="3">
        <f t="shared" ref="G397:M397" si="206">G387/$F397*100</f>
        <v>4.7902157295736369</v>
      </c>
      <c r="H397" s="3">
        <f t="shared" si="206"/>
        <v>1.3589264481059964</v>
      </c>
      <c r="I397" s="3">
        <f t="shared" si="206"/>
        <v>2.2762018005775437</v>
      </c>
      <c r="J397" s="3">
        <f t="shared" si="206"/>
        <v>3.4312892814676408</v>
      </c>
      <c r="K397" s="3">
        <f t="shared" si="206"/>
        <v>7.6949210124002034</v>
      </c>
      <c r="L397" s="3">
        <f t="shared" si="206"/>
        <v>66.196704603363344</v>
      </c>
      <c r="M397" s="3">
        <f t="shared" si="206"/>
        <v>14.251741124511636</v>
      </c>
      <c r="N397" s="3">
        <f t="shared" si="204"/>
        <v>100</v>
      </c>
      <c r="O397" s="7"/>
      <c r="T397" s="45"/>
      <c r="V397" s="45"/>
      <c r="W397" s="45"/>
    </row>
    <row r="398" spans="2:23" ht="15" customHeight="1" x14ac:dyDescent="0.15">
      <c r="B398" s="186"/>
      <c r="C398" s="303" t="s">
        <v>886</v>
      </c>
      <c r="F398" s="191">
        <f t="shared" si="205"/>
        <v>5887</v>
      </c>
      <c r="G398" s="4">
        <f t="shared" ref="G398:M398" si="207">G388/$F398*100</f>
        <v>4.8921352131815867</v>
      </c>
      <c r="H398" s="4">
        <f t="shared" si="207"/>
        <v>1.6137251571258706</v>
      </c>
      <c r="I398" s="4">
        <f t="shared" si="207"/>
        <v>2.6668931544080179</v>
      </c>
      <c r="J398" s="4">
        <f t="shared" si="207"/>
        <v>4.2806183115338881</v>
      </c>
      <c r="K398" s="4">
        <f t="shared" si="207"/>
        <v>11.601834550704943</v>
      </c>
      <c r="L398" s="4">
        <f t="shared" si="207"/>
        <v>60.964837778155257</v>
      </c>
      <c r="M398" s="4">
        <f t="shared" si="207"/>
        <v>13.979955834890436</v>
      </c>
      <c r="N398" s="4">
        <f t="shared" si="204"/>
        <v>100</v>
      </c>
      <c r="O398" s="7"/>
      <c r="T398" s="45"/>
      <c r="V398" s="45"/>
      <c r="W398" s="45"/>
    </row>
    <row r="399" spans="2:23" ht="15" customHeight="1" x14ac:dyDescent="0.15">
      <c r="B399" s="186"/>
      <c r="C399" s="303" t="s">
        <v>71</v>
      </c>
      <c r="F399" s="191">
        <f t="shared" si="205"/>
        <v>5887</v>
      </c>
      <c r="G399" s="4">
        <f t="shared" ref="G399:M399" si="208">G389/$F399*100</f>
        <v>1.7666043825377953</v>
      </c>
      <c r="H399" s="4">
        <f t="shared" si="208"/>
        <v>0.44165109563444882</v>
      </c>
      <c r="I399" s="4">
        <f t="shared" si="208"/>
        <v>0.67946322405299819</v>
      </c>
      <c r="J399" s="4">
        <f t="shared" si="208"/>
        <v>1.3759130287073211</v>
      </c>
      <c r="K399" s="4">
        <f t="shared" si="208"/>
        <v>3.8219806352981145</v>
      </c>
      <c r="L399" s="4">
        <f t="shared" si="208"/>
        <v>77.220995413623243</v>
      </c>
      <c r="M399" s="4">
        <f t="shared" si="208"/>
        <v>14.693392220146084</v>
      </c>
      <c r="N399" s="4">
        <f t="shared" si="204"/>
        <v>100</v>
      </c>
      <c r="O399" s="7"/>
      <c r="T399" s="45"/>
      <c r="V399" s="45"/>
      <c r="W399" s="45"/>
    </row>
    <row r="400" spans="2:23" ht="15" customHeight="1" x14ac:dyDescent="0.15">
      <c r="B400" s="186"/>
      <c r="C400" s="303" t="s">
        <v>524</v>
      </c>
      <c r="F400" s="191">
        <f t="shared" si="205"/>
        <v>5887</v>
      </c>
      <c r="G400" s="4">
        <f t="shared" ref="G400:M400" si="209">G390/$F400*100</f>
        <v>4.2296585697299136</v>
      </c>
      <c r="H400" s="4">
        <f t="shared" si="209"/>
        <v>1.5967385765245454</v>
      </c>
      <c r="I400" s="4">
        <f t="shared" si="209"/>
        <v>4.0428061831153395</v>
      </c>
      <c r="J400" s="4">
        <f t="shared" si="209"/>
        <v>6.437914047902157</v>
      </c>
      <c r="K400" s="4">
        <f t="shared" si="209"/>
        <v>13.113640224222864</v>
      </c>
      <c r="L400" s="4">
        <f t="shared" si="209"/>
        <v>56.208595209784271</v>
      </c>
      <c r="M400" s="4">
        <f t="shared" si="209"/>
        <v>14.370647188720911</v>
      </c>
      <c r="N400" s="4">
        <f t="shared" si="204"/>
        <v>100</v>
      </c>
      <c r="O400" s="7"/>
      <c r="T400" s="45"/>
      <c r="V400" s="45"/>
      <c r="W400" s="45"/>
    </row>
    <row r="401" spans="2:23" ht="15" customHeight="1" x14ac:dyDescent="0.15">
      <c r="B401" s="186"/>
      <c r="C401" s="303" t="s">
        <v>527</v>
      </c>
      <c r="F401" s="191">
        <f t="shared" si="205"/>
        <v>5887</v>
      </c>
      <c r="G401" s="4">
        <f t="shared" ref="G401:M401" si="210">G391/$F401*100</f>
        <v>2.9726516052318668</v>
      </c>
      <c r="H401" s="4">
        <f t="shared" si="210"/>
        <v>1.2230338032953967</v>
      </c>
      <c r="I401" s="4">
        <f t="shared" si="210"/>
        <v>2.7688126380159677</v>
      </c>
      <c r="J401" s="4">
        <f t="shared" si="210"/>
        <v>6.4209274673008325</v>
      </c>
      <c r="K401" s="4">
        <f t="shared" si="210"/>
        <v>17.666043825377951</v>
      </c>
      <c r="L401" s="4">
        <f t="shared" si="210"/>
        <v>54.98556140648887</v>
      </c>
      <c r="M401" s="4">
        <f t="shared" si="210"/>
        <v>13.962969254289112</v>
      </c>
      <c r="N401" s="4">
        <f t="shared" si="204"/>
        <v>100</v>
      </c>
      <c r="O401" s="7"/>
      <c r="T401" s="45"/>
      <c r="V401" s="45"/>
      <c r="W401" s="45"/>
    </row>
    <row r="402" spans="2:23" ht="15" customHeight="1" x14ac:dyDescent="0.15">
      <c r="B402" s="186"/>
      <c r="C402" s="303" t="s">
        <v>70</v>
      </c>
      <c r="F402" s="191">
        <f t="shared" si="205"/>
        <v>5887</v>
      </c>
      <c r="G402" s="4">
        <f t="shared" ref="G402:M402" si="211">G392/$F402*100</f>
        <v>2.7008663156106674</v>
      </c>
      <c r="H402" s="4">
        <f t="shared" si="211"/>
        <v>0.96823509427552235</v>
      </c>
      <c r="I402" s="4">
        <f t="shared" si="211"/>
        <v>2.3101749617801937</v>
      </c>
      <c r="J402" s="4">
        <f t="shared" si="211"/>
        <v>4.977068116188212</v>
      </c>
      <c r="K402" s="4">
        <f t="shared" si="211"/>
        <v>13.113640224222864</v>
      </c>
      <c r="L402" s="4">
        <f t="shared" si="211"/>
        <v>61.47443519619501</v>
      </c>
      <c r="M402" s="4">
        <f t="shared" si="211"/>
        <v>14.455580091727535</v>
      </c>
      <c r="N402" s="4">
        <f t="shared" si="204"/>
        <v>100.00000000000001</v>
      </c>
      <c r="O402" s="7"/>
      <c r="T402" s="45"/>
      <c r="V402" s="45"/>
      <c r="W402" s="45"/>
    </row>
    <row r="403" spans="2:23" ht="15" customHeight="1" x14ac:dyDescent="0.15">
      <c r="B403" s="186"/>
      <c r="C403" s="303" t="s">
        <v>525</v>
      </c>
      <c r="F403" s="191">
        <f t="shared" si="205"/>
        <v>5887</v>
      </c>
      <c r="G403" s="4">
        <f t="shared" ref="G403:M403" si="212">G393/$F403*100</f>
        <v>0.13589264481059962</v>
      </c>
      <c r="H403" s="4">
        <f t="shared" si="212"/>
        <v>5.0959741803974862E-2</v>
      </c>
      <c r="I403" s="4">
        <f t="shared" si="212"/>
        <v>0.13589264481059962</v>
      </c>
      <c r="J403" s="4">
        <f t="shared" si="212"/>
        <v>0.11890606420927466</v>
      </c>
      <c r="K403" s="4">
        <f t="shared" si="212"/>
        <v>0.86631561066757257</v>
      </c>
      <c r="L403" s="4">
        <f t="shared" si="212"/>
        <v>84.032614234754547</v>
      </c>
      <c r="M403" s="4">
        <f t="shared" si="212"/>
        <v>14.659419058943435</v>
      </c>
      <c r="N403" s="4">
        <f t="shared" si="204"/>
        <v>100</v>
      </c>
      <c r="O403" s="7"/>
      <c r="T403" s="45"/>
      <c r="V403" s="45"/>
      <c r="W403" s="45"/>
    </row>
    <row r="404" spans="2:23" ht="15" customHeight="1" x14ac:dyDescent="0.15">
      <c r="B404" s="186"/>
      <c r="C404" s="303" t="s">
        <v>528</v>
      </c>
      <c r="F404" s="191">
        <f t="shared" si="205"/>
        <v>5887</v>
      </c>
      <c r="G404" s="4">
        <f t="shared" ref="G404:M404" si="213">G394/$F404*100</f>
        <v>1.7666043825377953</v>
      </c>
      <c r="H404" s="4">
        <f t="shared" si="213"/>
        <v>0.96823509427552235</v>
      </c>
      <c r="I404" s="4">
        <f t="shared" si="213"/>
        <v>2.4460676065907934</v>
      </c>
      <c r="J404" s="4">
        <f t="shared" si="213"/>
        <v>5.1809070834041107</v>
      </c>
      <c r="K404" s="4">
        <f t="shared" si="213"/>
        <v>14.557499575335486</v>
      </c>
      <c r="L404" s="4">
        <f t="shared" si="213"/>
        <v>60.811958552743327</v>
      </c>
      <c r="M404" s="4">
        <f t="shared" si="213"/>
        <v>14.26872770511296</v>
      </c>
      <c r="N404" s="4">
        <f t="shared" si="204"/>
        <v>100</v>
      </c>
      <c r="O404" s="7"/>
      <c r="T404" s="45"/>
      <c r="V404" s="45"/>
      <c r="W404" s="45"/>
    </row>
    <row r="405" spans="2:23" ht="15" customHeight="1" x14ac:dyDescent="0.15">
      <c r="B405" s="186"/>
      <c r="C405" s="311" t="s">
        <v>424</v>
      </c>
      <c r="D405" s="312"/>
      <c r="E405" s="312"/>
      <c r="F405" s="315">
        <f t="shared" si="205"/>
        <v>5887</v>
      </c>
      <c r="G405" s="176">
        <f t="shared" ref="G405:M405" si="214">G395/$F405*100</f>
        <v>17.020553762527605</v>
      </c>
      <c r="H405" s="176">
        <f t="shared" si="214"/>
        <v>3.1764905724477663</v>
      </c>
      <c r="I405" s="176">
        <f t="shared" si="214"/>
        <v>5.1639205028027861</v>
      </c>
      <c r="J405" s="176">
        <f t="shared" si="214"/>
        <v>6.3529811448955327</v>
      </c>
      <c r="K405" s="176">
        <f t="shared" si="214"/>
        <v>10.46373365041617</v>
      </c>
      <c r="L405" s="176">
        <f t="shared" si="214"/>
        <v>24.460676065907933</v>
      </c>
      <c r="M405" s="176">
        <f t="shared" si="214"/>
        <v>33.361644301002208</v>
      </c>
      <c r="N405" s="176">
        <f t="shared" si="204"/>
        <v>100</v>
      </c>
      <c r="O405" s="7"/>
      <c r="T405" s="45"/>
      <c r="V405" s="45"/>
      <c r="W405" s="45"/>
    </row>
    <row r="406" spans="2:23" ht="30.85" customHeight="1" x14ac:dyDescent="0.15">
      <c r="B406" s="187"/>
      <c r="C406" s="446" t="s">
        <v>526</v>
      </c>
      <c r="D406" s="447"/>
      <c r="E406" s="447"/>
      <c r="F406" s="192">
        <f t="shared" si="205"/>
        <v>5887</v>
      </c>
      <c r="G406" s="5">
        <f t="shared" ref="G406:M406" si="215">G396/$F406*100</f>
        <v>9.29165958892475</v>
      </c>
      <c r="H406" s="5">
        <f t="shared" si="215"/>
        <v>1.9364701885510447</v>
      </c>
      <c r="I406" s="5">
        <f t="shared" si="215"/>
        <v>3.2784100560557161</v>
      </c>
      <c r="J406" s="5">
        <f t="shared" si="215"/>
        <v>4.3315780533378634</v>
      </c>
      <c r="K406" s="5">
        <f t="shared" si="215"/>
        <v>9.5634448785459494</v>
      </c>
      <c r="L406" s="5">
        <f t="shared" si="215"/>
        <v>49.363003227450314</v>
      </c>
      <c r="M406" s="5">
        <f t="shared" si="215"/>
        <v>22.235434007134362</v>
      </c>
      <c r="N406" s="5">
        <f t="shared" si="204"/>
        <v>100</v>
      </c>
      <c r="O406" s="7"/>
      <c r="T406" s="45"/>
      <c r="V406" s="45"/>
      <c r="W406" s="45"/>
    </row>
    <row r="407" spans="2:23" ht="15" customHeight="1" x14ac:dyDescent="0.15">
      <c r="C407" s="1"/>
      <c r="D407" s="1"/>
      <c r="E407" s="1"/>
      <c r="H407" s="7"/>
      <c r="O407" s="7"/>
      <c r="T407" s="45"/>
      <c r="V407" s="45"/>
      <c r="W407" s="45"/>
    </row>
    <row r="408" spans="2:23" ht="22.7" x14ac:dyDescent="0.15">
      <c r="B408" s="184"/>
      <c r="C408" s="28" t="s">
        <v>254</v>
      </c>
      <c r="D408" s="28"/>
      <c r="E408" s="28"/>
      <c r="F408" s="185"/>
      <c r="G408" s="145" t="s">
        <v>133</v>
      </c>
      <c r="H408" s="202" t="s">
        <v>85</v>
      </c>
      <c r="I408" s="202" t="s">
        <v>84</v>
      </c>
      <c r="J408" s="202" t="s">
        <v>83</v>
      </c>
      <c r="K408" s="146" t="s">
        <v>75</v>
      </c>
      <c r="L408" s="145" t="s">
        <v>211</v>
      </c>
      <c r="M408" s="146" t="s">
        <v>174</v>
      </c>
      <c r="N408" s="145" t="s">
        <v>4</v>
      </c>
      <c r="O408" s="143" t="s">
        <v>429</v>
      </c>
      <c r="P408" s="143" t="s">
        <v>461</v>
      </c>
      <c r="T408" s="45"/>
      <c r="V408" s="45"/>
      <c r="W408" s="45"/>
    </row>
    <row r="409" spans="2:23" ht="15" customHeight="1" x14ac:dyDescent="0.15">
      <c r="B409" s="188" t="s">
        <v>2</v>
      </c>
      <c r="C409" s="303" t="s">
        <v>69</v>
      </c>
      <c r="F409" s="78"/>
      <c r="G409" s="17">
        <v>81</v>
      </c>
      <c r="H409" s="17">
        <v>37</v>
      </c>
      <c r="I409" s="17">
        <v>58</v>
      </c>
      <c r="J409" s="17">
        <v>97</v>
      </c>
      <c r="K409" s="17">
        <v>269</v>
      </c>
      <c r="L409" s="17">
        <v>734</v>
      </c>
      <c r="M409" s="17">
        <v>225</v>
      </c>
      <c r="N409" s="17">
        <f t="shared" ref="N409:N428" si="216">SUM(G409:M409)</f>
        <v>1501</v>
      </c>
      <c r="O409" s="193">
        <v>1.2596164347806762</v>
      </c>
      <c r="P409" s="193">
        <v>40</v>
      </c>
      <c r="T409" s="45"/>
      <c r="V409" s="45"/>
      <c r="W409" s="45"/>
    </row>
    <row r="410" spans="2:23" ht="15" customHeight="1" x14ac:dyDescent="0.15">
      <c r="B410" s="189"/>
      <c r="C410" s="303" t="s">
        <v>886</v>
      </c>
      <c r="F410" s="79"/>
      <c r="G410" s="18">
        <v>80</v>
      </c>
      <c r="H410" s="18">
        <v>41</v>
      </c>
      <c r="I410" s="18">
        <v>67</v>
      </c>
      <c r="J410" s="18">
        <v>117</v>
      </c>
      <c r="K410" s="18">
        <v>408</v>
      </c>
      <c r="L410" s="18">
        <v>572</v>
      </c>
      <c r="M410" s="18">
        <v>216</v>
      </c>
      <c r="N410" s="18">
        <f t="shared" si="216"/>
        <v>1501</v>
      </c>
      <c r="O410" s="194">
        <v>1.3536608500365328</v>
      </c>
      <c r="P410" s="194">
        <v>24.444444444444443</v>
      </c>
      <c r="T410" s="45"/>
      <c r="V410" s="45"/>
      <c r="W410" s="45"/>
    </row>
    <row r="411" spans="2:23" ht="15" customHeight="1" x14ac:dyDescent="0.15">
      <c r="B411" s="189"/>
      <c r="C411" s="303" t="s">
        <v>71</v>
      </c>
      <c r="F411" s="79"/>
      <c r="G411" s="18">
        <v>12</v>
      </c>
      <c r="H411" s="18">
        <v>5</v>
      </c>
      <c r="I411" s="18">
        <v>9</v>
      </c>
      <c r="J411" s="18">
        <v>27</v>
      </c>
      <c r="K411" s="18">
        <v>119</v>
      </c>
      <c r="L411" s="18">
        <v>1092</v>
      </c>
      <c r="M411" s="18">
        <v>237</v>
      </c>
      <c r="N411" s="18">
        <f t="shared" si="216"/>
        <v>1501</v>
      </c>
      <c r="O411" s="194">
        <v>0.26088885324657091</v>
      </c>
      <c r="P411" s="194">
        <v>8.3333333333333321</v>
      </c>
      <c r="T411" s="45"/>
      <c r="V411" s="45"/>
      <c r="W411" s="45"/>
    </row>
    <row r="412" spans="2:23" ht="15" customHeight="1" x14ac:dyDescent="0.15">
      <c r="B412" s="189"/>
      <c r="C412" s="303" t="s">
        <v>524</v>
      </c>
      <c r="F412" s="79"/>
      <c r="G412" s="18">
        <v>41</v>
      </c>
      <c r="H412" s="18">
        <v>28</v>
      </c>
      <c r="I412" s="18">
        <v>91</v>
      </c>
      <c r="J412" s="18">
        <v>143</v>
      </c>
      <c r="K412" s="18">
        <v>401</v>
      </c>
      <c r="L412" s="18">
        <v>571</v>
      </c>
      <c r="M412" s="18">
        <v>226</v>
      </c>
      <c r="N412" s="18">
        <f t="shared" si="216"/>
        <v>1501</v>
      </c>
      <c r="O412" s="194">
        <v>1.205199304033461</v>
      </c>
      <c r="P412" s="194">
        <v>17.241379310344829</v>
      </c>
      <c r="T412" s="45"/>
      <c r="V412" s="45"/>
      <c r="W412" s="45"/>
    </row>
    <row r="413" spans="2:23" ht="15" customHeight="1" x14ac:dyDescent="0.15">
      <c r="B413" s="189"/>
      <c r="C413" s="303" t="s">
        <v>527</v>
      </c>
      <c r="F413" s="79"/>
      <c r="G413" s="18">
        <v>20</v>
      </c>
      <c r="H413" s="18">
        <v>11</v>
      </c>
      <c r="I413" s="18">
        <v>43</v>
      </c>
      <c r="J413" s="18">
        <v>111</v>
      </c>
      <c r="K413" s="18">
        <v>492</v>
      </c>
      <c r="L413" s="18">
        <v>603</v>
      </c>
      <c r="M413" s="18">
        <v>221</v>
      </c>
      <c r="N413" s="18">
        <f t="shared" si="216"/>
        <v>1501</v>
      </c>
      <c r="O413" s="194">
        <v>0.86047439634727141</v>
      </c>
      <c r="P413" s="194">
        <v>8.8888888888888893</v>
      </c>
      <c r="T413" s="45"/>
      <c r="V413" s="45"/>
      <c r="W413" s="45"/>
    </row>
    <row r="414" spans="2:23" ht="15" customHeight="1" x14ac:dyDescent="0.15">
      <c r="B414" s="189"/>
      <c r="C414" s="303" t="s">
        <v>70</v>
      </c>
      <c r="F414" s="79"/>
      <c r="G414" s="18">
        <v>25</v>
      </c>
      <c r="H414" s="18">
        <v>11</v>
      </c>
      <c r="I414" s="18">
        <v>42</v>
      </c>
      <c r="J414" s="18">
        <v>103</v>
      </c>
      <c r="K414" s="18">
        <v>409</v>
      </c>
      <c r="L414" s="18">
        <v>685</v>
      </c>
      <c r="M414" s="18">
        <v>226</v>
      </c>
      <c r="N414" s="18">
        <f t="shared" si="216"/>
        <v>1501</v>
      </c>
      <c r="O414" s="194">
        <v>0.84273372994560469</v>
      </c>
      <c r="P414" s="194">
        <v>25</v>
      </c>
      <c r="T414" s="45"/>
      <c r="V414" s="45"/>
      <c r="W414" s="45"/>
    </row>
    <row r="415" spans="2:23" ht="15" customHeight="1" x14ac:dyDescent="0.15">
      <c r="B415" s="189"/>
      <c r="C415" s="303" t="s">
        <v>525</v>
      </c>
      <c r="F415" s="79"/>
      <c r="G415" s="18">
        <v>1</v>
      </c>
      <c r="H415" s="18">
        <v>0</v>
      </c>
      <c r="I415" s="18">
        <v>0</v>
      </c>
      <c r="J415" s="18">
        <v>3</v>
      </c>
      <c r="K415" s="18">
        <v>26</v>
      </c>
      <c r="L415" s="18">
        <v>1236</v>
      </c>
      <c r="M415" s="18">
        <v>235</v>
      </c>
      <c r="N415" s="18">
        <f t="shared" si="216"/>
        <v>1501</v>
      </c>
      <c r="O415" s="194">
        <v>2.9821810821594769E-2</v>
      </c>
      <c r="P415" s="194">
        <v>5.5555555555555554</v>
      </c>
      <c r="T415" s="45"/>
      <c r="V415" s="45"/>
      <c r="W415" s="45"/>
    </row>
    <row r="416" spans="2:23" ht="15" customHeight="1" x14ac:dyDescent="0.15">
      <c r="B416" s="189"/>
      <c r="C416" s="303" t="s">
        <v>528</v>
      </c>
      <c r="F416" s="79"/>
      <c r="G416" s="18">
        <v>11</v>
      </c>
      <c r="H416" s="18">
        <v>12</v>
      </c>
      <c r="I416" s="18">
        <v>45</v>
      </c>
      <c r="J416" s="18">
        <v>111</v>
      </c>
      <c r="K416" s="18">
        <v>456</v>
      </c>
      <c r="L416" s="18">
        <v>644</v>
      </c>
      <c r="M416" s="18">
        <v>222</v>
      </c>
      <c r="N416" s="18">
        <f t="shared" si="216"/>
        <v>1501</v>
      </c>
      <c r="O416" s="194">
        <v>0.79873300394125823</v>
      </c>
      <c r="P416" s="194">
        <v>10.344827586206897</v>
      </c>
      <c r="T416" s="45"/>
      <c r="V416" s="45"/>
      <c r="W416" s="45"/>
    </row>
    <row r="417" spans="2:23" ht="15" customHeight="1" x14ac:dyDescent="0.15">
      <c r="B417" s="189"/>
      <c r="C417" s="311" t="s">
        <v>424</v>
      </c>
      <c r="D417" s="312"/>
      <c r="E417" s="312"/>
      <c r="F417" s="313"/>
      <c r="G417" s="172">
        <v>345</v>
      </c>
      <c r="H417" s="172">
        <v>72</v>
      </c>
      <c r="I417" s="172">
        <v>104</v>
      </c>
      <c r="J417" s="172">
        <v>123</v>
      </c>
      <c r="K417" s="172">
        <v>289</v>
      </c>
      <c r="L417" s="172">
        <v>101</v>
      </c>
      <c r="M417" s="172">
        <v>467</v>
      </c>
      <c r="N417" s="172">
        <f t="shared" si="216"/>
        <v>1501</v>
      </c>
      <c r="O417" s="314">
        <v>4.4955927074808626</v>
      </c>
      <c r="P417" s="314">
        <v>44.444444444444443</v>
      </c>
      <c r="T417" s="45"/>
      <c r="V417" s="45"/>
      <c r="W417" s="45"/>
    </row>
    <row r="418" spans="2:23" ht="30.85" customHeight="1" x14ac:dyDescent="0.15">
      <c r="B418" s="37"/>
      <c r="C418" s="446" t="s">
        <v>526</v>
      </c>
      <c r="D418" s="447"/>
      <c r="E418" s="447"/>
      <c r="F418" s="80"/>
      <c r="G418" s="19">
        <v>181</v>
      </c>
      <c r="H418" s="19">
        <v>41</v>
      </c>
      <c r="I418" s="19">
        <v>92</v>
      </c>
      <c r="J418" s="19">
        <v>120</v>
      </c>
      <c r="K418" s="19">
        <v>326</v>
      </c>
      <c r="L418" s="19">
        <v>435</v>
      </c>
      <c r="M418" s="19">
        <v>306</v>
      </c>
      <c r="N418" s="19">
        <f t="shared" si="216"/>
        <v>1501</v>
      </c>
      <c r="O418" s="183">
        <v>2.3569272723572188</v>
      </c>
      <c r="P418" s="183">
        <v>50</v>
      </c>
      <c r="T418" s="45"/>
      <c r="V418" s="45"/>
      <c r="W418" s="45"/>
    </row>
    <row r="419" spans="2:23" ht="15" customHeight="1" x14ac:dyDescent="0.15">
      <c r="B419" s="188" t="s">
        <v>3</v>
      </c>
      <c r="C419" s="303" t="s">
        <v>69</v>
      </c>
      <c r="F419" s="190">
        <f t="shared" ref="F419:F428" si="217">N409</f>
        <v>1501</v>
      </c>
      <c r="G419" s="3">
        <f t="shared" ref="G419:M419" si="218">G409/$F419*100</f>
        <v>5.3964023984010661</v>
      </c>
      <c r="H419" s="3">
        <f t="shared" si="218"/>
        <v>2.4650233177881411</v>
      </c>
      <c r="I419" s="3">
        <f t="shared" si="218"/>
        <v>3.8640906062624913</v>
      </c>
      <c r="J419" s="3">
        <f t="shared" si="218"/>
        <v>6.4623584277148565</v>
      </c>
      <c r="K419" s="3">
        <f t="shared" si="218"/>
        <v>17.921385742838108</v>
      </c>
      <c r="L419" s="3">
        <f t="shared" si="218"/>
        <v>48.900732844770154</v>
      </c>
      <c r="M419" s="3">
        <f t="shared" si="218"/>
        <v>14.990006662225182</v>
      </c>
      <c r="N419" s="3">
        <f t="shared" si="216"/>
        <v>100</v>
      </c>
      <c r="O419" s="7"/>
      <c r="T419" s="45"/>
      <c r="V419" s="45"/>
      <c r="W419" s="45"/>
    </row>
    <row r="420" spans="2:23" ht="15" customHeight="1" x14ac:dyDescent="0.15">
      <c r="B420" s="186"/>
      <c r="C420" s="303" t="s">
        <v>886</v>
      </c>
      <c r="F420" s="191">
        <f t="shared" si="217"/>
        <v>1501</v>
      </c>
      <c r="G420" s="4">
        <f t="shared" ref="G420:M420" si="219">G410/$F420*100</f>
        <v>5.3297801465689538</v>
      </c>
      <c r="H420" s="4">
        <f t="shared" si="219"/>
        <v>2.7315123251165891</v>
      </c>
      <c r="I420" s="4">
        <f t="shared" si="219"/>
        <v>4.4636908727514992</v>
      </c>
      <c r="J420" s="4">
        <f t="shared" si="219"/>
        <v>7.7948034643570949</v>
      </c>
      <c r="K420" s="4">
        <f t="shared" si="219"/>
        <v>27.181878747501663</v>
      </c>
      <c r="L420" s="4">
        <f t="shared" si="219"/>
        <v>38.107928047968024</v>
      </c>
      <c r="M420" s="4">
        <f t="shared" si="219"/>
        <v>14.390406395736177</v>
      </c>
      <c r="N420" s="4">
        <f t="shared" si="216"/>
        <v>100.00000000000001</v>
      </c>
      <c r="O420" s="7"/>
      <c r="T420" s="45"/>
      <c r="V420" s="45"/>
      <c r="W420" s="45"/>
    </row>
    <row r="421" spans="2:23" ht="15" customHeight="1" x14ac:dyDescent="0.15">
      <c r="B421" s="186"/>
      <c r="C421" s="303" t="s">
        <v>71</v>
      </c>
      <c r="F421" s="191">
        <f t="shared" si="217"/>
        <v>1501</v>
      </c>
      <c r="G421" s="4">
        <f t="shared" ref="G421:M421" si="220">G411/$F421*100</f>
        <v>0.79946702198534314</v>
      </c>
      <c r="H421" s="4">
        <f t="shared" si="220"/>
        <v>0.33311125916055961</v>
      </c>
      <c r="I421" s="4">
        <f t="shared" si="220"/>
        <v>0.59960026648900733</v>
      </c>
      <c r="J421" s="4">
        <f t="shared" si="220"/>
        <v>1.7988007994670221</v>
      </c>
      <c r="K421" s="4">
        <f t="shared" si="220"/>
        <v>7.9280479680213194</v>
      </c>
      <c r="L421" s="4">
        <f t="shared" si="220"/>
        <v>72.751499000666215</v>
      </c>
      <c r="M421" s="4">
        <f t="shared" si="220"/>
        <v>15.789473684210526</v>
      </c>
      <c r="N421" s="4">
        <f t="shared" si="216"/>
        <v>99.999999999999986</v>
      </c>
      <c r="O421" s="7"/>
      <c r="T421" s="45"/>
      <c r="V421" s="45"/>
      <c r="W421" s="45"/>
    </row>
    <row r="422" spans="2:23" ht="15" customHeight="1" x14ac:dyDescent="0.15">
      <c r="B422" s="186"/>
      <c r="C422" s="303" t="s">
        <v>524</v>
      </c>
      <c r="F422" s="191">
        <f t="shared" si="217"/>
        <v>1501</v>
      </c>
      <c r="G422" s="4">
        <f t="shared" ref="G422:M422" si="221">G412/$F422*100</f>
        <v>2.7315123251165891</v>
      </c>
      <c r="H422" s="4">
        <f t="shared" si="221"/>
        <v>1.8654230512991337</v>
      </c>
      <c r="I422" s="4">
        <f t="shared" si="221"/>
        <v>6.0626249167221857</v>
      </c>
      <c r="J422" s="4">
        <f t="shared" si="221"/>
        <v>9.5269820119920059</v>
      </c>
      <c r="K422" s="4">
        <f t="shared" si="221"/>
        <v>26.71552298467688</v>
      </c>
      <c r="L422" s="4">
        <f t="shared" si="221"/>
        <v>38.041305796135909</v>
      </c>
      <c r="M422" s="4">
        <f t="shared" si="221"/>
        <v>15.056628914057296</v>
      </c>
      <c r="N422" s="4">
        <f t="shared" si="216"/>
        <v>100</v>
      </c>
      <c r="O422" s="7"/>
      <c r="T422" s="45"/>
      <c r="V422" s="45"/>
      <c r="W422" s="45"/>
    </row>
    <row r="423" spans="2:23" ht="15" customHeight="1" x14ac:dyDescent="0.15">
      <c r="B423" s="186"/>
      <c r="C423" s="303" t="s">
        <v>527</v>
      </c>
      <c r="F423" s="191">
        <f t="shared" si="217"/>
        <v>1501</v>
      </c>
      <c r="G423" s="4">
        <f t="shared" ref="G423:M423" si="222">G413/$F423*100</f>
        <v>1.3324450366422385</v>
      </c>
      <c r="H423" s="4">
        <f t="shared" si="222"/>
        <v>0.73284477015323113</v>
      </c>
      <c r="I423" s="4">
        <f t="shared" si="222"/>
        <v>2.8647568287808127</v>
      </c>
      <c r="J423" s="4">
        <f t="shared" si="222"/>
        <v>7.3950699533644233</v>
      </c>
      <c r="K423" s="4">
        <f t="shared" si="222"/>
        <v>32.778147901399066</v>
      </c>
      <c r="L423" s="4">
        <f t="shared" si="222"/>
        <v>40.173217854763493</v>
      </c>
      <c r="M423" s="4">
        <f t="shared" si="222"/>
        <v>14.723517654896737</v>
      </c>
      <c r="N423" s="4">
        <f t="shared" si="216"/>
        <v>100</v>
      </c>
      <c r="O423" s="7"/>
      <c r="T423" s="45"/>
      <c r="V423" s="45"/>
      <c r="W423" s="45"/>
    </row>
    <row r="424" spans="2:23" ht="15" customHeight="1" x14ac:dyDescent="0.15">
      <c r="B424" s="186"/>
      <c r="C424" s="303" t="s">
        <v>70</v>
      </c>
      <c r="F424" s="191">
        <f t="shared" si="217"/>
        <v>1501</v>
      </c>
      <c r="G424" s="4">
        <f t="shared" ref="G424:M424" si="223">G414/$F424*100</f>
        <v>1.6655562958027983</v>
      </c>
      <c r="H424" s="4">
        <f t="shared" si="223"/>
        <v>0.73284477015323113</v>
      </c>
      <c r="I424" s="4">
        <f t="shared" si="223"/>
        <v>2.7981345769487009</v>
      </c>
      <c r="J424" s="4">
        <f t="shared" si="223"/>
        <v>6.8620919387075281</v>
      </c>
      <c r="K424" s="4">
        <f t="shared" si="223"/>
        <v>27.248500999333778</v>
      </c>
      <c r="L424" s="4">
        <f t="shared" si="223"/>
        <v>45.636242504996673</v>
      </c>
      <c r="M424" s="4">
        <f t="shared" si="223"/>
        <v>15.056628914057296</v>
      </c>
      <c r="N424" s="4">
        <f t="shared" si="216"/>
        <v>100.00000000000001</v>
      </c>
      <c r="O424" s="7"/>
      <c r="T424" s="45"/>
      <c r="V424" s="45"/>
      <c r="W424" s="45"/>
    </row>
    <row r="425" spans="2:23" ht="15" customHeight="1" x14ac:dyDescent="0.15">
      <c r="B425" s="186"/>
      <c r="C425" s="303" t="s">
        <v>525</v>
      </c>
      <c r="F425" s="191">
        <f t="shared" si="217"/>
        <v>1501</v>
      </c>
      <c r="G425" s="4">
        <f t="shared" ref="G425:M425" si="224">G415/$F425*100</f>
        <v>6.6622251832111928E-2</v>
      </c>
      <c r="H425" s="4">
        <f t="shared" si="224"/>
        <v>0</v>
      </c>
      <c r="I425" s="4">
        <f t="shared" si="224"/>
        <v>0</v>
      </c>
      <c r="J425" s="4">
        <f t="shared" si="224"/>
        <v>0.19986675549633579</v>
      </c>
      <c r="K425" s="4">
        <f t="shared" si="224"/>
        <v>1.7321785476349101</v>
      </c>
      <c r="L425" s="4">
        <f t="shared" si="224"/>
        <v>82.345103264490334</v>
      </c>
      <c r="M425" s="4">
        <f t="shared" si="224"/>
        <v>15.656229180546303</v>
      </c>
      <c r="N425" s="4">
        <f t="shared" si="216"/>
        <v>100</v>
      </c>
      <c r="O425" s="7"/>
      <c r="T425" s="45"/>
      <c r="V425" s="45"/>
      <c r="W425" s="45"/>
    </row>
    <row r="426" spans="2:23" ht="15" customHeight="1" x14ac:dyDescent="0.15">
      <c r="B426" s="186"/>
      <c r="C426" s="303" t="s">
        <v>528</v>
      </c>
      <c r="F426" s="191">
        <f t="shared" si="217"/>
        <v>1501</v>
      </c>
      <c r="G426" s="4">
        <f t="shared" ref="G426:M426" si="225">G416/$F426*100</f>
        <v>0.73284477015323113</v>
      </c>
      <c r="H426" s="4">
        <f t="shared" si="225"/>
        <v>0.79946702198534314</v>
      </c>
      <c r="I426" s="4">
        <f t="shared" si="225"/>
        <v>2.9980013324450367</v>
      </c>
      <c r="J426" s="4">
        <f t="shared" si="225"/>
        <v>7.3950699533644233</v>
      </c>
      <c r="K426" s="4">
        <f t="shared" si="225"/>
        <v>30.37974683544304</v>
      </c>
      <c r="L426" s="4">
        <f t="shared" si="225"/>
        <v>42.904730179880076</v>
      </c>
      <c r="M426" s="4">
        <f t="shared" si="225"/>
        <v>14.790139906728847</v>
      </c>
      <c r="N426" s="4">
        <f t="shared" si="216"/>
        <v>100</v>
      </c>
      <c r="O426" s="7"/>
      <c r="T426" s="45"/>
      <c r="V426" s="45"/>
      <c r="W426" s="45"/>
    </row>
    <row r="427" spans="2:23" ht="15" customHeight="1" x14ac:dyDescent="0.15">
      <c r="B427" s="186"/>
      <c r="C427" s="311" t="s">
        <v>424</v>
      </c>
      <c r="D427" s="312"/>
      <c r="E427" s="312"/>
      <c r="F427" s="315">
        <f t="shared" si="217"/>
        <v>1501</v>
      </c>
      <c r="G427" s="176">
        <f t="shared" ref="G427:M427" si="226">G417/$F427*100</f>
        <v>22.984676882078613</v>
      </c>
      <c r="H427" s="176">
        <f t="shared" si="226"/>
        <v>4.7968021319120586</v>
      </c>
      <c r="I427" s="176">
        <f t="shared" si="226"/>
        <v>6.9287141905396403</v>
      </c>
      <c r="J427" s="176">
        <f t="shared" si="226"/>
        <v>8.1945369753497665</v>
      </c>
      <c r="K427" s="176">
        <f t="shared" si="226"/>
        <v>19.253830779480346</v>
      </c>
      <c r="L427" s="176">
        <f t="shared" si="226"/>
        <v>6.7288474350433045</v>
      </c>
      <c r="M427" s="176">
        <f t="shared" si="226"/>
        <v>31.112591605596268</v>
      </c>
      <c r="N427" s="176">
        <f t="shared" si="216"/>
        <v>99.999999999999986</v>
      </c>
      <c r="O427" s="7"/>
      <c r="T427" s="45"/>
      <c r="V427" s="45"/>
      <c r="W427" s="45"/>
    </row>
    <row r="428" spans="2:23" ht="30.85" customHeight="1" x14ac:dyDescent="0.15">
      <c r="B428" s="187"/>
      <c r="C428" s="446" t="s">
        <v>526</v>
      </c>
      <c r="D428" s="447"/>
      <c r="E428" s="447"/>
      <c r="F428" s="192">
        <f t="shared" si="217"/>
        <v>1501</v>
      </c>
      <c r="G428" s="5">
        <f t="shared" ref="G428:M428" si="227">G418/$F428*100</f>
        <v>12.058627581612258</v>
      </c>
      <c r="H428" s="5">
        <f t="shared" si="227"/>
        <v>2.7315123251165891</v>
      </c>
      <c r="I428" s="5">
        <f t="shared" si="227"/>
        <v>6.1292471685542971</v>
      </c>
      <c r="J428" s="5">
        <f t="shared" si="227"/>
        <v>7.9946702198534307</v>
      </c>
      <c r="K428" s="5">
        <f t="shared" si="227"/>
        <v>21.71885409726849</v>
      </c>
      <c r="L428" s="5">
        <f t="shared" si="227"/>
        <v>28.980679546968684</v>
      </c>
      <c r="M428" s="5">
        <f t="shared" si="227"/>
        <v>20.386409060626249</v>
      </c>
      <c r="N428" s="5">
        <f t="shared" si="216"/>
        <v>100</v>
      </c>
      <c r="O428" s="7"/>
      <c r="T428" s="45"/>
      <c r="V428" s="45"/>
      <c r="W428" s="45"/>
    </row>
    <row r="429" spans="2:23" ht="15" customHeight="1" x14ac:dyDescent="0.15">
      <c r="C429" s="1"/>
      <c r="D429" s="1"/>
      <c r="E429" s="1"/>
      <c r="H429" s="7"/>
      <c r="O429" s="7"/>
      <c r="T429" s="45"/>
      <c r="V429" s="45"/>
      <c r="W429" s="45"/>
    </row>
    <row r="430" spans="2:23" ht="22.7" x14ac:dyDescent="0.15">
      <c r="B430" s="184"/>
      <c r="C430" s="28" t="s">
        <v>255</v>
      </c>
      <c r="D430" s="28"/>
      <c r="E430" s="28"/>
      <c r="F430" s="185"/>
      <c r="G430" s="145" t="s">
        <v>133</v>
      </c>
      <c r="H430" s="202" t="s">
        <v>85</v>
      </c>
      <c r="I430" s="202" t="s">
        <v>84</v>
      </c>
      <c r="J430" s="202" t="s">
        <v>83</v>
      </c>
      <c r="K430" s="146" t="s">
        <v>75</v>
      </c>
      <c r="L430" s="145" t="s">
        <v>211</v>
      </c>
      <c r="M430" s="146" t="s">
        <v>174</v>
      </c>
      <c r="N430" s="145" t="s">
        <v>4</v>
      </c>
      <c r="O430" s="143" t="s">
        <v>429</v>
      </c>
      <c r="P430" s="143" t="s">
        <v>461</v>
      </c>
      <c r="T430" s="45"/>
      <c r="V430" s="45"/>
      <c r="W430" s="45"/>
    </row>
    <row r="431" spans="2:23" ht="15" customHeight="1" x14ac:dyDescent="0.15">
      <c r="B431" s="188" t="s">
        <v>2</v>
      </c>
      <c r="C431" s="303" t="s">
        <v>69</v>
      </c>
      <c r="F431" s="78"/>
      <c r="G431" s="17">
        <v>167</v>
      </c>
      <c r="H431" s="17">
        <v>28</v>
      </c>
      <c r="I431" s="17">
        <v>45</v>
      </c>
      <c r="J431" s="17">
        <v>71</v>
      </c>
      <c r="K431" s="17">
        <v>116</v>
      </c>
      <c r="L431" s="17">
        <v>1772</v>
      </c>
      <c r="M431" s="17">
        <v>290</v>
      </c>
      <c r="N431" s="17">
        <f t="shared" ref="N431:N450" si="228">SUM(G431:M431)</f>
        <v>2489</v>
      </c>
      <c r="O431" s="193">
        <v>1.1448642401621811</v>
      </c>
      <c r="P431" s="193">
        <v>50</v>
      </c>
      <c r="T431" s="45"/>
      <c r="V431" s="45"/>
      <c r="W431" s="45"/>
    </row>
    <row r="432" spans="2:23" ht="15" customHeight="1" x14ac:dyDescent="0.15">
      <c r="B432" s="189"/>
      <c r="C432" s="303" t="s">
        <v>886</v>
      </c>
      <c r="F432" s="79"/>
      <c r="G432" s="18">
        <v>175</v>
      </c>
      <c r="H432" s="18">
        <v>37</v>
      </c>
      <c r="I432" s="18">
        <v>62</v>
      </c>
      <c r="J432" s="18">
        <v>99</v>
      </c>
      <c r="K432" s="18">
        <v>151</v>
      </c>
      <c r="L432" s="18">
        <v>1681</v>
      </c>
      <c r="M432" s="18">
        <v>284</v>
      </c>
      <c r="N432" s="18">
        <f t="shared" si="228"/>
        <v>2489</v>
      </c>
      <c r="O432" s="194">
        <v>1.1157285146090627</v>
      </c>
      <c r="P432" s="194">
        <v>30.952380952380953</v>
      </c>
      <c r="T432" s="45"/>
      <c r="V432" s="45"/>
      <c r="W432" s="45"/>
    </row>
    <row r="433" spans="2:23" ht="15" customHeight="1" x14ac:dyDescent="0.15">
      <c r="B433" s="189"/>
      <c r="C433" s="303" t="s">
        <v>71</v>
      </c>
      <c r="F433" s="79"/>
      <c r="G433" s="18">
        <v>75</v>
      </c>
      <c r="H433" s="18">
        <v>17</v>
      </c>
      <c r="I433" s="18">
        <v>22</v>
      </c>
      <c r="J433" s="18">
        <v>34</v>
      </c>
      <c r="K433" s="18">
        <v>54</v>
      </c>
      <c r="L433" s="18">
        <v>1988</v>
      </c>
      <c r="M433" s="18">
        <v>299</v>
      </c>
      <c r="N433" s="18">
        <f t="shared" si="228"/>
        <v>2489</v>
      </c>
      <c r="O433" s="194">
        <v>0.49738591034828122</v>
      </c>
      <c r="P433" s="194">
        <v>50</v>
      </c>
      <c r="T433" s="45"/>
      <c r="V433" s="45"/>
      <c r="W433" s="45"/>
    </row>
    <row r="434" spans="2:23" ht="15" customHeight="1" x14ac:dyDescent="0.15">
      <c r="B434" s="189"/>
      <c r="C434" s="303" t="s">
        <v>524</v>
      </c>
      <c r="F434" s="79"/>
      <c r="G434" s="18">
        <v>167</v>
      </c>
      <c r="H434" s="18">
        <v>45</v>
      </c>
      <c r="I434" s="18">
        <v>99</v>
      </c>
      <c r="J434" s="18">
        <v>140</v>
      </c>
      <c r="K434" s="18">
        <v>177</v>
      </c>
      <c r="L434" s="18">
        <v>1562</v>
      </c>
      <c r="M434" s="18">
        <v>299</v>
      </c>
      <c r="N434" s="18">
        <f t="shared" si="228"/>
        <v>2489</v>
      </c>
      <c r="O434" s="194">
        <v>1.1554673892922414</v>
      </c>
      <c r="P434" s="194">
        <v>47.619047619047613</v>
      </c>
      <c r="T434" s="45"/>
      <c r="V434" s="45"/>
      <c r="W434" s="45"/>
    </row>
    <row r="435" spans="2:23" ht="15" customHeight="1" x14ac:dyDescent="0.15">
      <c r="B435" s="189"/>
      <c r="C435" s="303" t="s">
        <v>527</v>
      </c>
      <c r="F435" s="79"/>
      <c r="G435" s="18">
        <v>107</v>
      </c>
      <c r="H435" s="18">
        <v>39</v>
      </c>
      <c r="I435" s="18">
        <v>73</v>
      </c>
      <c r="J435" s="18">
        <v>168</v>
      </c>
      <c r="K435" s="18">
        <v>272</v>
      </c>
      <c r="L435" s="18">
        <v>1545</v>
      </c>
      <c r="M435" s="18">
        <v>285</v>
      </c>
      <c r="N435" s="18">
        <f t="shared" si="228"/>
        <v>2489</v>
      </c>
      <c r="O435" s="194">
        <v>0.89876181149085166</v>
      </c>
      <c r="P435" s="194">
        <v>28.787878787878789</v>
      </c>
      <c r="T435" s="45"/>
      <c r="V435" s="45"/>
      <c r="W435" s="45"/>
    </row>
    <row r="436" spans="2:23" ht="15" customHeight="1" x14ac:dyDescent="0.15">
      <c r="B436" s="189"/>
      <c r="C436" s="303" t="s">
        <v>70</v>
      </c>
      <c r="F436" s="79"/>
      <c r="G436" s="18">
        <v>102</v>
      </c>
      <c r="H436" s="18">
        <v>28</v>
      </c>
      <c r="I436" s="18">
        <v>59</v>
      </c>
      <c r="J436" s="18">
        <v>125</v>
      </c>
      <c r="K436" s="18">
        <v>207</v>
      </c>
      <c r="L436" s="18">
        <v>1674</v>
      </c>
      <c r="M436" s="18">
        <v>294</v>
      </c>
      <c r="N436" s="18">
        <f t="shared" si="228"/>
        <v>2489</v>
      </c>
      <c r="O436" s="194">
        <v>0.74620522884570262</v>
      </c>
      <c r="P436" s="194">
        <v>16.666666666666664</v>
      </c>
      <c r="T436" s="45"/>
      <c r="V436" s="45"/>
      <c r="W436" s="45"/>
    </row>
    <row r="437" spans="2:23" ht="15" customHeight="1" x14ac:dyDescent="0.15">
      <c r="B437" s="189"/>
      <c r="C437" s="303" t="s">
        <v>525</v>
      </c>
      <c r="F437" s="79"/>
      <c r="G437" s="18">
        <v>5</v>
      </c>
      <c r="H437" s="18">
        <v>3</v>
      </c>
      <c r="I437" s="18">
        <v>7</v>
      </c>
      <c r="J437" s="18">
        <v>3</v>
      </c>
      <c r="K437" s="18">
        <v>13</v>
      </c>
      <c r="L437" s="18">
        <v>2160</v>
      </c>
      <c r="M437" s="18">
        <v>298</v>
      </c>
      <c r="N437" s="18">
        <f t="shared" si="228"/>
        <v>2489</v>
      </c>
      <c r="O437" s="194">
        <v>4.102731710172098E-2</v>
      </c>
      <c r="P437" s="194">
        <v>7.8947368421052628</v>
      </c>
      <c r="T437" s="45"/>
      <c r="V437" s="45"/>
      <c r="W437" s="45"/>
    </row>
    <row r="438" spans="2:23" ht="15" customHeight="1" x14ac:dyDescent="0.15">
      <c r="B438" s="189"/>
      <c r="C438" s="303" t="s">
        <v>528</v>
      </c>
      <c r="F438" s="79"/>
      <c r="G438" s="18">
        <v>65</v>
      </c>
      <c r="H438" s="18">
        <v>32</v>
      </c>
      <c r="I438" s="18">
        <v>69</v>
      </c>
      <c r="J438" s="18">
        <v>122</v>
      </c>
      <c r="K438" s="18">
        <v>222</v>
      </c>
      <c r="L438" s="18">
        <v>1687</v>
      </c>
      <c r="M438" s="18">
        <v>292</v>
      </c>
      <c r="N438" s="18">
        <f t="shared" si="228"/>
        <v>2489</v>
      </c>
      <c r="O438" s="194">
        <v>0.62901244185324579</v>
      </c>
      <c r="P438" s="194">
        <v>11.111111111111111</v>
      </c>
      <c r="T438" s="45"/>
      <c r="V438" s="45"/>
      <c r="W438" s="45"/>
    </row>
    <row r="439" spans="2:23" ht="15" customHeight="1" x14ac:dyDescent="0.15">
      <c r="B439" s="189"/>
      <c r="C439" s="311" t="s">
        <v>424</v>
      </c>
      <c r="D439" s="312"/>
      <c r="E439" s="312"/>
      <c r="F439" s="313"/>
      <c r="G439" s="172">
        <v>445</v>
      </c>
      <c r="H439" s="172">
        <v>69</v>
      </c>
      <c r="I439" s="172">
        <v>109</v>
      </c>
      <c r="J439" s="172">
        <v>131</v>
      </c>
      <c r="K439" s="172">
        <v>164</v>
      </c>
      <c r="L439" s="172">
        <v>739</v>
      </c>
      <c r="M439" s="172">
        <v>832</v>
      </c>
      <c r="N439" s="172">
        <f t="shared" si="228"/>
        <v>2489</v>
      </c>
      <c r="O439" s="314">
        <v>4.1036767479633411</v>
      </c>
      <c r="P439" s="314">
        <v>50</v>
      </c>
      <c r="T439" s="45"/>
      <c r="V439" s="45"/>
      <c r="W439" s="45"/>
    </row>
    <row r="440" spans="2:23" ht="30.85" customHeight="1" x14ac:dyDescent="0.15">
      <c r="B440" s="37"/>
      <c r="C440" s="446" t="s">
        <v>526</v>
      </c>
      <c r="D440" s="447"/>
      <c r="E440" s="447"/>
      <c r="F440" s="80"/>
      <c r="G440" s="19">
        <v>289</v>
      </c>
      <c r="H440" s="19">
        <v>49</v>
      </c>
      <c r="I440" s="19">
        <v>55</v>
      </c>
      <c r="J440" s="19">
        <v>89</v>
      </c>
      <c r="K440" s="19">
        <v>132</v>
      </c>
      <c r="L440" s="19">
        <v>1339</v>
      </c>
      <c r="M440" s="19">
        <v>536</v>
      </c>
      <c r="N440" s="19">
        <f t="shared" si="228"/>
        <v>2489</v>
      </c>
      <c r="O440" s="183">
        <v>2.1632633654485196</v>
      </c>
      <c r="P440" s="183">
        <v>50</v>
      </c>
      <c r="T440" s="45"/>
      <c r="V440" s="45"/>
      <c r="W440" s="45"/>
    </row>
    <row r="441" spans="2:23" ht="15" customHeight="1" x14ac:dyDescent="0.15">
      <c r="B441" s="188" t="s">
        <v>3</v>
      </c>
      <c r="C441" s="303" t="s">
        <v>69</v>
      </c>
      <c r="F441" s="190">
        <f t="shared" ref="F441:F450" si="229">N431</f>
        <v>2489</v>
      </c>
      <c r="G441" s="3">
        <f t="shared" ref="G441:M441" si="230">G431/$F441*100</f>
        <v>6.7095218963439134</v>
      </c>
      <c r="H441" s="3">
        <f t="shared" si="230"/>
        <v>1.1249497790277219</v>
      </c>
      <c r="I441" s="3">
        <f t="shared" si="230"/>
        <v>1.8079550020088389</v>
      </c>
      <c r="J441" s="3">
        <f t="shared" si="230"/>
        <v>2.8525512253917236</v>
      </c>
      <c r="K441" s="3">
        <f t="shared" si="230"/>
        <v>4.6605062274005622</v>
      </c>
      <c r="L441" s="3">
        <f t="shared" si="230"/>
        <v>71.193250301325833</v>
      </c>
      <c r="M441" s="3">
        <f t="shared" si="230"/>
        <v>11.651265568501406</v>
      </c>
      <c r="N441" s="3">
        <f t="shared" si="228"/>
        <v>100</v>
      </c>
      <c r="O441" s="7"/>
      <c r="T441" s="45"/>
      <c r="V441" s="45"/>
      <c r="W441" s="45"/>
    </row>
    <row r="442" spans="2:23" ht="15" customHeight="1" x14ac:dyDescent="0.15">
      <c r="B442" s="186"/>
      <c r="C442" s="303" t="s">
        <v>886</v>
      </c>
      <c r="F442" s="191">
        <f t="shared" si="229"/>
        <v>2489</v>
      </c>
      <c r="G442" s="4">
        <f t="shared" ref="G442:M442" si="231">G432/$F442*100</f>
        <v>7.0309361189232629</v>
      </c>
      <c r="H442" s="4">
        <f t="shared" si="231"/>
        <v>1.4865407794294898</v>
      </c>
      <c r="I442" s="4">
        <f t="shared" si="231"/>
        <v>2.4909602249899558</v>
      </c>
      <c r="J442" s="4">
        <f t="shared" si="231"/>
        <v>3.9775010044194454</v>
      </c>
      <c r="K442" s="4">
        <f t="shared" si="231"/>
        <v>6.0666934511852153</v>
      </c>
      <c r="L442" s="4">
        <f t="shared" si="231"/>
        <v>67.53716351948573</v>
      </c>
      <c r="M442" s="4">
        <f t="shared" si="231"/>
        <v>11.410204901566894</v>
      </c>
      <c r="N442" s="4">
        <f t="shared" si="228"/>
        <v>100</v>
      </c>
      <c r="O442" s="7"/>
      <c r="T442" s="45"/>
      <c r="V442" s="45"/>
      <c r="W442" s="45"/>
    </row>
    <row r="443" spans="2:23" ht="15" customHeight="1" x14ac:dyDescent="0.15">
      <c r="B443" s="186"/>
      <c r="C443" s="303" t="s">
        <v>71</v>
      </c>
      <c r="F443" s="191">
        <f t="shared" si="229"/>
        <v>2489</v>
      </c>
      <c r="G443" s="4">
        <f t="shared" ref="G443:M443" si="232">G433/$F443*100</f>
        <v>3.0132583366813983</v>
      </c>
      <c r="H443" s="4">
        <f t="shared" si="232"/>
        <v>0.68300522298111688</v>
      </c>
      <c r="I443" s="4">
        <f t="shared" si="232"/>
        <v>0.88388911209321008</v>
      </c>
      <c r="J443" s="4">
        <f t="shared" si="232"/>
        <v>1.3660104459622338</v>
      </c>
      <c r="K443" s="4">
        <f t="shared" si="232"/>
        <v>2.1695460024106068</v>
      </c>
      <c r="L443" s="4">
        <f t="shared" si="232"/>
        <v>79.871434310968255</v>
      </c>
      <c r="M443" s="4">
        <f t="shared" si="232"/>
        <v>12.012856568903175</v>
      </c>
      <c r="N443" s="4">
        <f t="shared" si="228"/>
        <v>100</v>
      </c>
      <c r="O443" s="7"/>
      <c r="T443" s="45"/>
      <c r="V443" s="45"/>
      <c r="W443" s="45"/>
    </row>
    <row r="444" spans="2:23" ht="15" customHeight="1" x14ac:dyDescent="0.15">
      <c r="B444" s="186"/>
      <c r="C444" s="303" t="s">
        <v>524</v>
      </c>
      <c r="F444" s="191">
        <f t="shared" si="229"/>
        <v>2489</v>
      </c>
      <c r="G444" s="4">
        <f t="shared" ref="G444:M444" si="233">G434/$F444*100</f>
        <v>6.7095218963439134</v>
      </c>
      <c r="H444" s="4">
        <f t="shared" si="233"/>
        <v>1.8079550020088389</v>
      </c>
      <c r="I444" s="4">
        <f t="shared" si="233"/>
        <v>3.9775010044194454</v>
      </c>
      <c r="J444" s="4">
        <f t="shared" si="233"/>
        <v>5.6247488951386098</v>
      </c>
      <c r="K444" s="4">
        <f t="shared" si="233"/>
        <v>7.1112896745681002</v>
      </c>
      <c r="L444" s="4">
        <f t="shared" si="233"/>
        <v>62.756126958617919</v>
      </c>
      <c r="M444" s="4">
        <f t="shared" si="233"/>
        <v>12.012856568903175</v>
      </c>
      <c r="N444" s="4">
        <f t="shared" si="228"/>
        <v>100</v>
      </c>
      <c r="O444" s="7"/>
      <c r="T444" s="45"/>
      <c r="V444" s="45"/>
      <c r="W444" s="45"/>
    </row>
    <row r="445" spans="2:23" ht="15" customHeight="1" x14ac:dyDescent="0.15">
      <c r="B445" s="186"/>
      <c r="C445" s="303" t="s">
        <v>527</v>
      </c>
      <c r="F445" s="191">
        <f t="shared" si="229"/>
        <v>2489</v>
      </c>
      <c r="G445" s="4">
        <f t="shared" ref="G445:M445" si="234">G435/$F445*100</f>
        <v>4.298915226998794</v>
      </c>
      <c r="H445" s="4">
        <f t="shared" si="234"/>
        <v>1.566894335074327</v>
      </c>
      <c r="I445" s="4">
        <f t="shared" si="234"/>
        <v>2.9329047810365609</v>
      </c>
      <c r="J445" s="4">
        <f t="shared" si="234"/>
        <v>6.7496986741663321</v>
      </c>
      <c r="K445" s="4">
        <f t="shared" si="234"/>
        <v>10.92808356769787</v>
      </c>
      <c r="L445" s="4">
        <f t="shared" si="234"/>
        <v>62.073121735636803</v>
      </c>
      <c r="M445" s="4">
        <f t="shared" si="234"/>
        <v>11.450381679389313</v>
      </c>
      <c r="N445" s="4">
        <f t="shared" si="228"/>
        <v>100</v>
      </c>
      <c r="O445" s="7"/>
      <c r="T445" s="45"/>
      <c r="V445" s="45"/>
      <c r="W445" s="45"/>
    </row>
    <row r="446" spans="2:23" ht="15" customHeight="1" x14ac:dyDescent="0.15">
      <c r="B446" s="186"/>
      <c r="C446" s="303" t="s">
        <v>70</v>
      </c>
      <c r="F446" s="191">
        <f t="shared" si="229"/>
        <v>2489</v>
      </c>
      <c r="G446" s="4">
        <f t="shared" ref="G446:M446" si="235">G436/$F446*100</f>
        <v>4.0980313378867015</v>
      </c>
      <c r="H446" s="4">
        <f t="shared" si="235"/>
        <v>1.1249497790277219</v>
      </c>
      <c r="I446" s="4">
        <f t="shared" si="235"/>
        <v>2.3704298915227002</v>
      </c>
      <c r="J446" s="4">
        <f t="shared" si="235"/>
        <v>5.0220972278023304</v>
      </c>
      <c r="K446" s="4">
        <f t="shared" si="235"/>
        <v>8.316593009240659</v>
      </c>
      <c r="L446" s="4">
        <f t="shared" si="235"/>
        <v>67.255926074728805</v>
      </c>
      <c r="M446" s="4">
        <f t="shared" si="235"/>
        <v>11.811972679791079</v>
      </c>
      <c r="N446" s="4">
        <f t="shared" si="228"/>
        <v>100</v>
      </c>
      <c r="O446" s="7"/>
      <c r="T446" s="45"/>
      <c r="V446" s="45"/>
      <c r="W446" s="45"/>
    </row>
    <row r="447" spans="2:23" ht="15" customHeight="1" x14ac:dyDescent="0.15">
      <c r="B447" s="186"/>
      <c r="C447" s="303" t="s">
        <v>525</v>
      </c>
      <c r="F447" s="191">
        <f t="shared" si="229"/>
        <v>2489</v>
      </c>
      <c r="G447" s="4">
        <f t="shared" ref="G447:M447" si="236">G437/$F447*100</f>
        <v>0.20088388911209321</v>
      </c>
      <c r="H447" s="4">
        <f t="shared" si="236"/>
        <v>0.12053033346725592</v>
      </c>
      <c r="I447" s="4">
        <f t="shared" si="236"/>
        <v>0.28123744475693047</v>
      </c>
      <c r="J447" s="4">
        <f t="shared" si="236"/>
        <v>0.12053033346725592</v>
      </c>
      <c r="K447" s="4">
        <f t="shared" si="236"/>
        <v>0.52229811169144236</v>
      </c>
      <c r="L447" s="4">
        <f t="shared" si="236"/>
        <v>86.781840096424261</v>
      </c>
      <c r="M447" s="4">
        <f t="shared" si="236"/>
        <v>11.972679791080756</v>
      </c>
      <c r="N447" s="4">
        <f t="shared" si="228"/>
        <v>99.999999999999986</v>
      </c>
      <c r="O447" s="7"/>
      <c r="T447" s="45"/>
      <c r="V447" s="45"/>
      <c r="W447" s="45"/>
    </row>
    <row r="448" spans="2:23" ht="15" customHeight="1" x14ac:dyDescent="0.15">
      <c r="B448" s="186"/>
      <c r="C448" s="303" t="s">
        <v>528</v>
      </c>
      <c r="F448" s="191">
        <f t="shared" si="229"/>
        <v>2489</v>
      </c>
      <c r="G448" s="4">
        <f t="shared" ref="G448:M448" si="237">G438/$F448*100</f>
        <v>2.6114905584572119</v>
      </c>
      <c r="H448" s="4">
        <f t="shared" si="237"/>
        <v>1.2856568903173966</v>
      </c>
      <c r="I448" s="4">
        <f t="shared" si="237"/>
        <v>2.7721976697468862</v>
      </c>
      <c r="J448" s="4">
        <f t="shared" si="237"/>
        <v>4.9015668943350743</v>
      </c>
      <c r="K448" s="4">
        <f t="shared" si="237"/>
        <v>8.9192446765769393</v>
      </c>
      <c r="L448" s="4">
        <f t="shared" si="237"/>
        <v>67.778224186420246</v>
      </c>
      <c r="M448" s="4">
        <f t="shared" si="237"/>
        <v>11.731619124146244</v>
      </c>
      <c r="N448" s="4">
        <f t="shared" si="228"/>
        <v>100</v>
      </c>
      <c r="O448" s="7"/>
      <c r="T448" s="45"/>
      <c r="V448" s="45"/>
      <c r="W448" s="45"/>
    </row>
    <row r="449" spans="1:23" ht="15" customHeight="1" x14ac:dyDescent="0.15">
      <c r="B449" s="186"/>
      <c r="C449" s="311" t="s">
        <v>424</v>
      </c>
      <c r="D449" s="312"/>
      <c r="E449" s="312"/>
      <c r="F449" s="315">
        <f t="shared" si="229"/>
        <v>2489</v>
      </c>
      <c r="G449" s="176">
        <f t="shared" ref="G449:M449" si="238">G439/$F449*100</f>
        <v>17.878666130976296</v>
      </c>
      <c r="H449" s="176">
        <f t="shared" si="238"/>
        <v>2.7721976697468862</v>
      </c>
      <c r="I449" s="176">
        <f t="shared" si="238"/>
        <v>4.3792687826436323</v>
      </c>
      <c r="J449" s="176">
        <f t="shared" si="238"/>
        <v>5.2631578947368416</v>
      </c>
      <c r="K449" s="176">
        <f t="shared" si="238"/>
        <v>6.5889915628766573</v>
      </c>
      <c r="L449" s="176">
        <f t="shared" si="238"/>
        <v>29.690638810767378</v>
      </c>
      <c r="M449" s="176">
        <f t="shared" si="238"/>
        <v>33.427079148252311</v>
      </c>
      <c r="N449" s="176">
        <f t="shared" si="228"/>
        <v>100</v>
      </c>
      <c r="O449" s="7"/>
      <c r="T449" s="45"/>
      <c r="V449" s="45"/>
      <c r="W449" s="45"/>
    </row>
    <row r="450" spans="1:23" ht="30.85" customHeight="1" x14ac:dyDescent="0.15">
      <c r="B450" s="187"/>
      <c r="C450" s="446" t="s">
        <v>526</v>
      </c>
      <c r="D450" s="447"/>
      <c r="E450" s="447"/>
      <c r="F450" s="192">
        <f t="shared" si="229"/>
        <v>2489</v>
      </c>
      <c r="G450" s="5">
        <f t="shared" ref="G450:M450" si="239">G440/$F450*100</f>
        <v>11.611088790678988</v>
      </c>
      <c r="H450" s="5">
        <f t="shared" si="239"/>
        <v>1.9686621132985134</v>
      </c>
      <c r="I450" s="5">
        <f t="shared" si="239"/>
        <v>2.209722780233025</v>
      </c>
      <c r="J450" s="5">
        <f t="shared" si="239"/>
        <v>3.5757332261952595</v>
      </c>
      <c r="K450" s="5">
        <f t="shared" si="239"/>
        <v>5.3033346725592612</v>
      </c>
      <c r="L450" s="5">
        <f t="shared" si="239"/>
        <v>53.796705504218565</v>
      </c>
      <c r="M450" s="5">
        <f t="shared" si="239"/>
        <v>21.534752912816394</v>
      </c>
      <c r="N450" s="5">
        <f t="shared" si="228"/>
        <v>100</v>
      </c>
      <c r="O450" s="7"/>
      <c r="T450" s="45"/>
      <c r="V450" s="45"/>
      <c r="W450" s="45"/>
    </row>
    <row r="451" spans="1:23" ht="15" customHeight="1" x14ac:dyDescent="0.15">
      <c r="C451" s="1"/>
      <c r="D451" s="1"/>
      <c r="E451" s="1"/>
      <c r="H451" s="7"/>
      <c r="O451" s="7"/>
      <c r="T451" s="45"/>
      <c r="V451" s="45"/>
      <c r="W451" s="45"/>
    </row>
    <row r="452" spans="1:23" ht="15" customHeight="1" x14ac:dyDescent="0.15">
      <c r="A452" s="1" t="s">
        <v>433</v>
      </c>
      <c r="C452" s="1"/>
      <c r="D452" s="1"/>
      <c r="E452" s="1"/>
      <c r="H452" s="7"/>
      <c r="O452" s="7"/>
      <c r="T452" s="45"/>
      <c r="V452" s="45"/>
      <c r="W452" s="45"/>
    </row>
    <row r="453" spans="1:23" ht="15" customHeight="1" x14ac:dyDescent="0.15">
      <c r="B453" s="90" t="s">
        <v>166</v>
      </c>
      <c r="H453" s="7"/>
      <c r="T453" s="45"/>
      <c r="V453" s="45"/>
      <c r="W453" s="45"/>
    </row>
    <row r="454" spans="1:23" ht="22.7" x14ac:dyDescent="0.15">
      <c r="B454" s="184"/>
      <c r="C454" s="28" t="s">
        <v>256</v>
      </c>
      <c r="D454" s="28"/>
      <c r="E454" s="28"/>
      <c r="F454" s="185"/>
      <c r="G454" s="145" t="s">
        <v>133</v>
      </c>
      <c r="H454" s="202" t="s">
        <v>85</v>
      </c>
      <c r="I454" s="202" t="s">
        <v>84</v>
      </c>
      <c r="J454" s="202" t="s">
        <v>83</v>
      </c>
      <c r="K454" s="146" t="s">
        <v>75</v>
      </c>
      <c r="L454" s="145" t="s">
        <v>211</v>
      </c>
      <c r="M454" s="146" t="s">
        <v>174</v>
      </c>
      <c r="N454" s="145" t="s">
        <v>4</v>
      </c>
      <c r="O454" s="143" t="s">
        <v>429</v>
      </c>
      <c r="P454" s="143" t="s">
        <v>461</v>
      </c>
      <c r="T454" s="45"/>
      <c r="V454" s="45"/>
      <c r="W454" s="45"/>
    </row>
    <row r="455" spans="1:23" ht="15" customHeight="1" x14ac:dyDescent="0.15">
      <c r="B455" s="188" t="s">
        <v>2</v>
      </c>
      <c r="C455" s="303" t="s">
        <v>69</v>
      </c>
      <c r="F455" s="78"/>
      <c r="G455" s="17">
        <v>1</v>
      </c>
      <c r="H455" s="17">
        <v>0</v>
      </c>
      <c r="I455" s="17">
        <v>6</v>
      </c>
      <c r="J455" s="17">
        <v>6</v>
      </c>
      <c r="K455" s="17">
        <v>12</v>
      </c>
      <c r="L455" s="17">
        <v>98</v>
      </c>
      <c r="M455" s="17">
        <v>7</v>
      </c>
      <c r="N455" s="17">
        <f t="shared" ref="N455:N474" si="240">SUM(G455:M455)</f>
        <v>130</v>
      </c>
      <c r="O455" s="193">
        <v>0.43463336621927734</v>
      </c>
      <c r="P455" s="193">
        <v>5.1724137931034484</v>
      </c>
      <c r="T455" s="45"/>
      <c r="V455" s="45"/>
      <c r="W455" s="45"/>
    </row>
    <row r="456" spans="1:23" ht="15" customHeight="1" x14ac:dyDescent="0.15">
      <c r="B456" s="189"/>
      <c r="C456" s="303" t="s">
        <v>886</v>
      </c>
      <c r="F456" s="79"/>
      <c r="G456" s="18">
        <v>1</v>
      </c>
      <c r="H456" s="18">
        <v>1</v>
      </c>
      <c r="I456" s="18">
        <v>2</v>
      </c>
      <c r="J456" s="18">
        <v>5</v>
      </c>
      <c r="K456" s="18">
        <v>24</v>
      </c>
      <c r="L456" s="18">
        <v>90</v>
      </c>
      <c r="M456" s="18">
        <v>7</v>
      </c>
      <c r="N456" s="18">
        <f t="shared" si="240"/>
        <v>130</v>
      </c>
      <c r="O456" s="194">
        <v>0.4565931795847204</v>
      </c>
      <c r="P456" s="194">
        <v>5.3571428571428568</v>
      </c>
      <c r="T456" s="45"/>
      <c r="V456" s="45"/>
      <c r="W456" s="45"/>
    </row>
    <row r="457" spans="1:23" ht="15" customHeight="1" x14ac:dyDescent="0.15">
      <c r="B457" s="189"/>
      <c r="C457" s="303" t="s">
        <v>71</v>
      </c>
      <c r="F457" s="79"/>
      <c r="G457" s="18">
        <v>1</v>
      </c>
      <c r="H457" s="18">
        <v>0</v>
      </c>
      <c r="I457" s="18">
        <v>1</v>
      </c>
      <c r="J457" s="18">
        <v>2</v>
      </c>
      <c r="K457" s="18">
        <v>12</v>
      </c>
      <c r="L457" s="18">
        <v>107</v>
      </c>
      <c r="M457" s="18">
        <v>7</v>
      </c>
      <c r="N457" s="18">
        <f t="shared" si="240"/>
        <v>130</v>
      </c>
      <c r="O457" s="194">
        <v>0.22252710147648791</v>
      </c>
      <c r="P457" s="194">
        <v>5.8823529411764701</v>
      </c>
      <c r="T457" s="45"/>
      <c r="V457" s="45"/>
      <c r="W457" s="45"/>
    </row>
    <row r="458" spans="1:23" ht="15" customHeight="1" x14ac:dyDescent="0.15">
      <c r="B458" s="189"/>
      <c r="C458" s="303" t="s">
        <v>524</v>
      </c>
      <c r="F458" s="79"/>
      <c r="G458" s="18">
        <v>3</v>
      </c>
      <c r="H458" s="18">
        <v>5</v>
      </c>
      <c r="I458" s="18">
        <v>6</v>
      </c>
      <c r="J458" s="18">
        <v>15</v>
      </c>
      <c r="K458" s="18">
        <v>28</v>
      </c>
      <c r="L458" s="18">
        <v>66</v>
      </c>
      <c r="M458" s="18">
        <v>7</v>
      </c>
      <c r="N458" s="18">
        <f t="shared" si="240"/>
        <v>130</v>
      </c>
      <c r="O458" s="194">
        <v>1.0911695670835806</v>
      </c>
      <c r="P458" s="194">
        <v>8.3333333333333321</v>
      </c>
      <c r="T458" s="45"/>
      <c r="V458" s="45"/>
      <c r="W458" s="45"/>
    </row>
    <row r="459" spans="1:23" ht="15" customHeight="1" x14ac:dyDescent="0.15">
      <c r="B459" s="189"/>
      <c r="C459" s="303" t="s">
        <v>527</v>
      </c>
      <c r="F459" s="79"/>
      <c r="G459" s="18">
        <v>3</v>
      </c>
      <c r="H459" s="18">
        <v>1</v>
      </c>
      <c r="I459" s="18">
        <v>3</v>
      </c>
      <c r="J459" s="18">
        <v>7</v>
      </c>
      <c r="K459" s="18">
        <v>33</v>
      </c>
      <c r="L459" s="18">
        <v>76</v>
      </c>
      <c r="M459" s="18">
        <v>7</v>
      </c>
      <c r="N459" s="18">
        <f t="shared" si="240"/>
        <v>130</v>
      </c>
      <c r="O459" s="194">
        <v>0.7133291011375914</v>
      </c>
      <c r="P459" s="194">
        <v>5.5555555555555554</v>
      </c>
      <c r="T459" s="45"/>
      <c r="V459" s="45"/>
      <c r="W459" s="45"/>
    </row>
    <row r="460" spans="1:23" ht="15" customHeight="1" x14ac:dyDescent="0.15">
      <c r="B460" s="189"/>
      <c r="C460" s="303" t="s">
        <v>70</v>
      </c>
      <c r="F460" s="79"/>
      <c r="G460" s="18">
        <v>3</v>
      </c>
      <c r="H460" s="18">
        <v>3</v>
      </c>
      <c r="I460" s="18">
        <v>4</v>
      </c>
      <c r="J460" s="18">
        <v>6</v>
      </c>
      <c r="K460" s="18">
        <v>31</v>
      </c>
      <c r="L460" s="18">
        <v>74</v>
      </c>
      <c r="M460" s="18">
        <v>9</v>
      </c>
      <c r="N460" s="18">
        <f t="shared" si="240"/>
        <v>130</v>
      </c>
      <c r="O460" s="194">
        <v>0.80225566020813377</v>
      </c>
      <c r="P460" s="194">
        <v>8.8235294117647065</v>
      </c>
      <c r="T460" s="45"/>
      <c r="V460" s="45"/>
      <c r="W460" s="45"/>
    </row>
    <row r="461" spans="1:23" ht="15" customHeight="1" x14ac:dyDescent="0.15">
      <c r="B461" s="189"/>
      <c r="C461" s="303" t="s">
        <v>525</v>
      </c>
      <c r="F461" s="79"/>
      <c r="G461" s="18">
        <v>0</v>
      </c>
      <c r="H461" s="18">
        <v>0</v>
      </c>
      <c r="I461" s="18">
        <v>0</v>
      </c>
      <c r="J461" s="18">
        <v>0</v>
      </c>
      <c r="K461" s="18">
        <v>0</v>
      </c>
      <c r="L461" s="18">
        <v>121</v>
      </c>
      <c r="M461" s="18">
        <v>9</v>
      </c>
      <c r="N461" s="18">
        <f t="shared" si="240"/>
        <v>130</v>
      </c>
      <c r="O461" s="194">
        <v>0</v>
      </c>
      <c r="P461" s="194">
        <v>0</v>
      </c>
      <c r="T461" s="45"/>
      <c r="V461" s="45"/>
      <c r="W461" s="45"/>
    </row>
    <row r="462" spans="1:23" ht="15" customHeight="1" x14ac:dyDescent="0.15">
      <c r="B462" s="189"/>
      <c r="C462" s="303" t="s">
        <v>528</v>
      </c>
      <c r="F462" s="79"/>
      <c r="G462" s="18">
        <v>2</v>
      </c>
      <c r="H462" s="18">
        <v>2</v>
      </c>
      <c r="I462" s="18">
        <v>5</v>
      </c>
      <c r="J462" s="18">
        <v>7</v>
      </c>
      <c r="K462" s="18">
        <v>29</v>
      </c>
      <c r="L462" s="18">
        <v>76</v>
      </c>
      <c r="M462" s="18">
        <v>9</v>
      </c>
      <c r="N462" s="18">
        <f t="shared" si="240"/>
        <v>130</v>
      </c>
      <c r="O462" s="194">
        <v>0.71603267803983317</v>
      </c>
      <c r="P462" s="194">
        <v>5.8823529411764701</v>
      </c>
      <c r="T462" s="45"/>
      <c r="V462" s="45"/>
      <c r="W462" s="45"/>
    </row>
    <row r="463" spans="1:23" ht="15" customHeight="1" x14ac:dyDescent="0.15">
      <c r="B463" s="189"/>
      <c r="C463" s="311" t="s">
        <v>424</v>
      </c>
      <c r="D463" s="312"/>
      <c r="E463" s="312"/>
      <c r="F463" s="313"/>
      <c r="G463" s="172">
        <v>21</v>
      </c>
      <c r="H463" s="172">
        <v>3</v>
      </c>
      <c r="I463" s="172">
        <v>11</v>
      </c>
      <c r="J463" s="172">
        <v>12</v>
      </c>
      <c r="K463" s="172">
        <v>22</v>
      </c>
      <c r="L463" s="172">
        <v>22</v>
      </c>
      <c r="M463" s="172">
        <v>39</v>
      </c>
      <c r="N463" s="172">
        <f t="shared" si="240"/>
        <v>130</v>
      </c>
      <c r="O463" s="314">
        <v>3.2896544724211085</v>
      </c>
      <c r="P463" s="314">
        <v>20</v>
      </c>
      <c r="T463" s="45"/>
      <c r="V463" s="45"/>
      <c r="W463" s="45"/>
    </row>
    <row r="464" spans="1:23" ht="30.85" customHeight="1" x14ac:dyDescent="0.15">
      <c r="B464" s="37"/>
      <c r="C464" s="446" t="s">
        <v>526</v>
      </c>
      <c r="D464" s="447"/>
      <c r="E464" s="447"/>
      <c r="F464" s="80"/>
      <c r="G464" s="19">
        <v>7</v>
      </c>
      <c r="H464" s="19">
        <v>2</v>
      </c>
      <c r="I464" s="19">
        <v>4</v>
      </c>
      <c r="J464" s="19">
        <v>6</v>
      </c>
      <c r="K464" s="19">
        <v>20</v>
      </c>
      <c r="L464" s="19">
        <v>74</v>
      </c>
      <c r="M464" s="19">
        <v>17</v>
      </c>
      <c r="N464" s="19">
        <f t="shared" si="240"/>
        <v>130</v>
      </c>
      <c r="O464" s="183">
        <v>0.89658603414792248</v>
      </c>
      <c r="P464" s="183">
        <v>7.5</v>
      </c>
      <c r="T464" s="45"/>
      <c r="V464" s="45"/>
      <c r="W464" s="45"/>
    </row>
    <row r="465" spans="2:23" ht="15" customHeight="1" x14ac:dyDescent="0.15">
      <c r="B465" s="188" t="s">
        <v>3</v>
      </c>
      <c r="C465" s="303" t="s">
        <v>69</v>
      </c>
      <c r="F465" s="190">
        <f t="shared" ref="F465:F474" si="241">N455</f>
        <v>130</v>
      </c>
      <c r="G465" s="3">
        <f t="shared" ref="G465:M465" si="242">G455/$F465*100</f>
        <v>0.76923076923076927</v>
      </c>
      <c r="H465" s="3">
        <f t="shared" si="242"/>
        <v>0</v>
      </c>
      <c r="I465" s="3">
        <f t="shared" si="242"/>
        <v>4.6153846153846159</v>
      </c>
      <c r="J465" s="3">
        <f t="shared" si="242"/>
        <v>4.6153846153846159</v>
      </c>
      <c r="K465" s="3">
        <f t="shared" si="242"/>
        <v>9.2307692307692317</v>
      </c>
      <c r="L465" s="3">
        <f t="shared" si="242"/>
        <v>75.384615384615387</v>
      </c>
      <c r="M465" s="3">
        <f t="shared" si="242"/>
        <v>5.384615384615385</v>
      </c>
      <c r="N465" s="3">
        <f t="shared" si="240"/>
        <v>100</v>
      </c>
      <c r="O465" s="7"/>
      <c r="T465" s="45"/>
      <c r="V465" s="45"/>
      <c r="W465" s="45"/>
    </row>
    <row r="466" spans="2:23" ht="15" customHeight="1" x14ac:dyDescent="0.15">
      <c r="B466" s="186"/>
      <c r="C466" s="303" t="s">
        <v>886</v>
      </c>
      <c r="F466" s="191">
        <f t="shared" si="241"/>
        <v>130</v>
      </c>
      <c r="G466" s="4">
        <f t="shared" ref="G466:M466" si="243">G456/$F466*100</f>
        <v>0.76923076923076927</v>
      </c>
      <c r="H466" s="4">
        <f t="shared" si="243"/>
        <v>0.76923076923076927</v>
      </c>
      <c r="I466" s="4">
        <f t="shared" si="243"/>
        <v>1.5384615384615385</v>
      </c>
      <c r="J466" s="4">
        <f t="shared" si="243"/>
        <v>3.8461538461538463</v>
      </c>
      <c r="K466" s="4">
        <f t="shared" si="243"/>
        <v>18.461538461538463</v>
      </c>
      <c r="L466" s="4">
        <f t="shared" si="243"/>
        <v>69.230769230769226</v>
      </c>
      <c r="M466" s="4">
        <f t="shared" si="243"/>
        <v>5.384615384615385</v>
      </c>
      <c r="N466" s="4">
        <f t="shared" si="240"/>
        <v>100</v>
      </c>
      <c r="O466" s="7"/>
      <c r="T466" s="45"/>
      <c r="V466" s="45"/>
      <c r="W466" s="45"/>
    </row>
    <row r="467" spans="2:23" ht="15" customHeight="1" x14ac:dyDescent="0.15">
      <c r="B467" s="186"/>
      <c r="C467" s="303" t="s">
        <v>71</v>
      </c>
      <c r="F467" s="191">
        <f t="shared" si="241"/>
        <v>130</v>
      </c>
      <c r="G467" s="4">
        <f t="shared" ref="G467:M467" si="244">G457/$F467*100</f>
        <v>0.76923076923076927</v>
      </c>
      <c r="H467" s="4">
        <f t="shared" si="244"/>
        <v>0</v>
      </c>
      <c r="I467" s="4">
        <f t="shared" si="244"/>
        <v>0.76923076923076927</v>
      </c>
      <c r="J467" s="4">
        <f t="shared" si="244"/>
        <v>1.5384615384615385</v>
      </c>
      <c r="K467" s="4">
        <f t="shared" si="244"/>
        <v>9.2307692307692317</v>
      </c>
      <c r="L467" s="4">
        <f t="shared" si="244"/>
        <v>82.307692307692307</v>
      </c>
      <c r="M467" s="4">
        <f t="shared" si="244"/>
        <v>5.384615384615385</v>
      </c>
      <c r="N467" s="4">
        <f t="shared" si="240"/>
        <v>100</v>
      </c>
      <c r="O467" s="7"/>
      <c r="T467" s="45"/>
      <c r="V467" s="45"/>
      <c r="W467" s="45"/>
    </row>
    <row r="468" spans="2:23" ht="15" customHeight="1" x14ac:dyDescent="0.15">
      <c r="B468" s="186"/>
      <c r="C468" s="303" t="s">
        <v>524</v>
      </c>
      <c r="F468" s="191">
        <f t="shared" si="241"/>
        <v>130</v>
      </c>
      <c r="G468" s="4">
        <f t="shared" ref="G468:M468" si="245">G458/$F468*100</f>
        <v>2.3076923076923079</v>
      </c>
      <c r="H468" s="4">
        <f t="shared" si="245"/>
        <v>3.8461538461538463</v>
      </c>
      <c r="I468" s="4">
        <f t="shared" si="245"/>
        <v>4.6153846153846159</v>
      </c>
      <c r="J468" s="4">
        <f t="shared" si="245"/>
        <v>11.538461538461538</v>
      </c>
      <c r="K468" s="4">
        <f t="shared" si="245"/>
        <v>21.53846153846154</v>
      </c>
      <c r="L468" s="4">
        <f t="shared" si="245"/>
        <v>50.769230769230766</v>
      </c>
      <c r="M468" s="4">
        <f t="shared" si="245"/>
        <v>5.384615384615385</v>
      </c>
      <c r="N468" s="4">
        <f t="shared" si="240"/>
        <v>100</v>
      </c>
      <c r="O468" s="7"/>
      <c r="T468" s="45"/>
      <c r="V468" s="45"/>
      <c r="W468" s="45"/>
    </row>
    <row r="469" spans="2:23" ht="15" customHeight="1" x14ac:dyDescent="0.15">
      <c r="B469" s="186"/>
      <c r="C469" s="303" t="s">
        <v>527</v>
      </c>
      <c r="F469" s="191">
        <f t="shared" si="241"/>
        <v>130</v>
      </c>
      <c r="G469" s="4">
        <f t="shared" ref="G469:M469" si="246">G459/$F469*100</f>
        <v>2.3076923076923079</v>
      </c>
      <c r="H469" s="4">
        <f t="shared" si="246"/>
        <v>0.76923076923076927</v>
      </c>
      <c r="I469" s="4">
        <f t="shared" si="246"/>
        <v>2.3076923076923079</v>
      </c>
      <c r="J469" s="4">
        <f t="shared" si="246"/>
        <v>5.384615384615385</v>
      </c>
      <c r="K469" s="4">
        <f t="shared" si="246"/>
        <v>25.384615384615383</v>
      </c>
      <c r="L469" s="4">
        <f t="shared" si="246"/>
        <v>58.461538461538467</v>
      </c>
      <c r="M469" s="4">
        <f t="shared" si="246"/>
        <v>5.384615384615385</v>
      </c>
      <c r="N469" s="4">
        <f t="shared" si="240"/>
        <v>100</v>
      </c>
      <c r="O469" s="7"/>
      <c r="T469" s="45"/>
      <c r="V469" s="45"/>
      <c r="W469" s="45"/>
    </row>
    <row r="470" spans="2:23" ht="15" customHeight="1" x14ac:dyDescent="0.15">
      <c r="B470" s="186"/>
      <c r="C470" s="303" t="s">
        <v>70</v>
      </c>
      <c r="F470" s="191">
        <f t="shared" si="241"/>
        <v>130</v>
      </c>
      <c r="G470" s="4">
        <f t="shared" ref="G470:M470" si="247">G460/$F470*100</f>
        <v>2.3076923076923079</v>
      </c>
      <c r="H470" s="4">
        <f t="shared" si="247"/>
        <v>2.3076923076923079</v>
      </c>
      <c r="I470" s="4">
        <f t="shared" si="247"/>
        <v>3.0769230769230771</v>
      </c>
      <c r="J470" s="4">
        <f t="shared" si="247"/>
        <v>4.6153846153846159</v>
      </c>
      <c r="K470" s="4">
        <f t="shared" si="247"/>
        <v>23.846153846153847</v>
      </c>
      <c r="L470" s="4">
        <f t="shared" si="247"/>
        <v>56.92307692307692</v>
      </c>
      <c r="M470" s="4">
        <f t="shared" si="247"/>
        <v>6.9230769230769234</v>
      </c>
      <c r="N470" s="4">
        <f t="shared" si="240"/>
        <v>100</v>
      </c>
      <c r="O470" s="7"/>
      <c r="T470" s="45"/>
      <c r="V470" s="45"/>
      <c r="W470" s="45"/>
    </row>
    <row r="471" spans="2:23" ht="15" customHeight="1" x14ac:dyDescent="0.15">
      <c r="B471" s="186"/>
      <c r="C471" s="303" t="s">
        <v>525</v>
      </c>
      <c r="F471" s="191">
        <f t="shared" si="241"/>
        <v>130</v>
      </c>
      <c r="G471" s="4">
        <f t="shared" ref="G471:M471" si="248">G461/$F471*100</f>
        <v>0</v>
      </c>
      <c r="H471" s="4">
        <f t="shared" si="248"/>
        <v>0</v>
      </c>
      <c r="I471" s="4">
        <f t="shared" si="248"/>
        <v>0</v>
      </c>
      <c r="J471" s="4">
        <f t="shared" si="248"/>
        <v>0</v>
      </c>
      <c r="K471" s="4">
        <f t="shared" si="248"/>
        <v>0</v>
      </c>
      <c r="L471" s="4">
        <f t="shared" si="248"/>
        <v>93.07692307692308</v>
      </c>
      <c r="M471" s="4">
        <f t="shared" si="248"/>
        <v>6.9230769230769234</v>
      </c>
      <c r="N471" s="4">
        <f t="shared" si="240"/>
        <v>100</v>
      </c>
      <c r="O471" s="7"/>
      <c r="T471" s="45"/>
      <c r="V471" s="45"/>
      <c r="W471" s="45"/>
    </row>
    <row r="472" spans="2:23" ht="15" customHeight="1" x14ac:dyDescent="0.15">
      <c r="B472" s="186"/>
      <c r="C472" s="303" t="s">
        <v>528</v>
      </c>
      <c r="F472" s="191">
        <f t="shared" si="241"/>
        <v>130</v>
      </c>
      <c r="G472" s="4">
        <f t="shared" ref="G472:M472" si="249">G462/$F472*100</f>
        <v>1.5384615384615385</v>
      </c>
      <c r="H472" s="4">
        <f t="shared" si="249"/>
        <v>1.5384615384615385</v>
      </c>
      <c r="I472" s="4">
        <f t="shared" si="249"/>
        <v>3.8461538461538463</v>
      </c>
      <c r="J472" s="4">
        <f t="shared" si="249"/>
        <v>5.384615384615385</v>
      </c>
      <c r="K472" s="4">
        <f t="shared" si="249"/>
        <v>22.30769230769231</v>
      </c>
      <c r="L472" s="4">
        <f t="shared" si="249"/>
        <v>58.461538461538467</v>
      </c>
      <c r="M472" s="4">
        <f t="shared" si="249"/>
        <v>6.9230769230769234</v>
      </c>
      <c r="N472" s="4">
        <f t="shared" si="240"/>
        <v>100.00000000000001</v>
      </c>
      <c r="O472" s="7"/>
      <c r="T472" s="45"/>
      <c r="V472" s="45"/>
      <c r="W472" s="45"/>
    </row>
    <row r="473" spans="2:23" ht="15" customHeight="1" x14ac:dyDescent="0.15">
      <c r="B473" s="186"/>
      <c r="C473" s="311" t="s">
        <v>424</v>
      </c>
      <c r="D473" s="312"/>
      <c r="E473" s="312"/>
      <c r="F473" s="315">
        <f t="shared" si="241"/>
        <v>130</v>
      </c>
      <c r="G473" s="176">
        <f t="shared" ref="G473:M473" si="250">G463/$F473*100</f>
        <v>16.153846153846153</v>
      </c>
      <c r="H473" s="176">
        <f t="shared" si="250"/>
        <v>2.3076923076923079</v>
      </c>
      <c r="I473" s="176">
        <f t="shared" si="250"/>
        <v>8.4615384615384617</v>
      </c>
      <c r="J473" s="176">
        <f t="shared" si="250"/>
        <v>9.2307692307692317</v>
      </c>
      <c r="K473" s="176">
        <f t="shared" si="250"/>
        <v>16.923076923076923</v>
      </c>
      <c r="L473" s="176">
        <f t="shared" si="250"/>
        <v>16.923076923076923</v>
      </c>
      <c r="M473" s="176">
        <f t="shared" si="250"/>
        <v>30</v>
      </c>
      <c r="N473" s="176">
        <f t="shared" si="240"/>
        <v>100</v>
      </c>
      <c r="O473" s="7"/>
      <c r="T473" s="45"/>
      <c r="V473" s="45"/>
      <c r="W473" s="45"/>
    </row>
    <row r="474" spans="2:23" ht="30.85" customHeight="1" x14ac:dyDescent="0.15">
      <c r="B474" s="187"/>
      <c r="C474" s="446" t="s">
        <v>526</v>
      </c>
      <c r="D474" s="447"/>
      <c r="E474" s="447"/>
      <c r="F474" s="192">
        <f t="shared" si="241"/>
        <v>130</v>
      </c>
      <c r="G474" s="5">
        <f t="shared" ref="G474:M474" si="251">G464/$F474*100</f>
        <v>5.384615384615385</v>
      </c>
      <c r="H474" s="5">
        <f t="shared" si="251"/>
        <v>1.5384615384615385</v>
      </c>
      <c r="I474" s="5">
        <f t="shared" si="251"/>
        <v>3.0769230769230771</v>
      </c>
      <c r="J474" s="5">
        <f t="shared" si="251"/>
        <v>4.6153846153846159</v>
      </c>
      <c r="K474" s="5">
        <f t="shared" si="251"/>
        <v>15.384615384615385</v>
      </c>
      <c r="L474" s="5">
        <f t="shared" si="251"/>
        <v>56.92307692307692</v>
      </c>
      <c r="M474" s="5">
        <f t="shared" si="251"/>
        <v>13.076923076923078</v>
      </c>
      <c r="N474" s="5">
        <f t="shared" si="240"/>
        <v>100</v>
      </c>
      <c r="O474" s="7"/>
      <c r="T474" s="45"/>
      <c r="V474" s="45"/>
      <c r="W474" s="45"/>
    </row>
    <row r="475" spans="2:23" ht="15" customHeight="1" x14ac:dyDescent="0.15">
      <c r="C475" s="1"/>
      <c r="D475" s="1"/>
      <c r="E475" s="1"/>
      <c r="H475" s="7"/>
      <c r="O475" s="7"/>
      <c r="T475" s="45"/>
      <c r="V475" s="45"/>
      <c r="W475" s="45"/>
    </row>
    <row r="476" spans="2:23" ht="22.7" x14ac:dyDescent="0.15">
      <c r="B476" s="184"/>
      <c r="C476" s="28" t="s">
        <v>257</v>
      </c>
      <c r="D476" s="28"/>
      <c r="E476" s="28"/>
      <c r="F476" s="185"/>
      <c r="G476" s="145" t="s">
        <v>133</v>
      </c>
      <c r="H476" s="202" t="s">
        <v>85</v>
      </c>
      <c r="I476" s="202" t="s">
        <v>84</v>
      </c>
      <c r="J476" s="202" t="s">
        <v>83</v>
      </c>
      <c r="K476" s="146" t="s">
        <v>75</v>
      </c>
      <c r="L476" s="145" t="s">
        <v>211</v>
      </c>
      <c r="M476" s="146" t="s">
        <v>174</v>
      </c>
      <c r="N476" s="145" t="s">
        <v>4</v>
      </c>
      <c r="O476" s="143" t="s">
        <v>429</v>
      </c>
      <c r="P476" s="143" t="s">
        <v>461</v>
      </c>
      <c r="T476" s="45"/>
      <c r="V476" s="45"/>
      <c r="W476" s="45"/>
    </row>
    <row r="477" spans="2:23" ht="15" customHeight="1" x14ac:dyDescent="0.15">
      <c r="B477" s="188" t="s">
        <v>2</v>
      </c>
      <c r="C477" s="303" t="s">
        <v>69</v>
      </c>
      <c r="F477" s="78"/>
      <c r="G477" s="17">
        <v>33</v>
      </c>
      <c r="H477" s="17">
        <v>15</v>
      </c>
      <c r="I477" s="17">
        <v>25</v>
      </c>
      <c r="J477" s="17">
        <v>28</v>
      </c>
      <c r="K477" s="17">
        <v>56</v>
      </c>
      <c r="L477" s="17">
        <v>1292</v>
      </c>
      <c r="M477" s="17">
        <v>317</v>
      </c>
      <c r="N477" s="17">
        <f t="shared" ref="N477:N496" si="252">SUM(G477:M477)</f>
        <v>1766</v>
      </c>
      <c r="O477" s="193">
        <v>0.43721461590981059</v>
      </c>
      <c r="P477" s="193">
        <v>32.692307692307693</v>
      </c>
      <c r="T477" s="45"/>
      <c r="V477" s="45"/>
      <c r="W477" s="45"/>
    </row>
    <row r="478" spans="2:23" ht="15" customHeight="1" x14ac:dyDescent="0.15">
      <c r="B478" s="189"/>
      <c r="C478" s="303" t="s">
        <v>886</v>
      </c>
      <c r="F478" s="79"/>
      <c r="G478" s="18">
        <v>32</v>
      </c>
      <c r="H478" s="18">
        <v>16</v>
      </c>
      <c r="I478" s="18">
        <v>26</v>
      </c>
      <c r="J478" s="18">
        <v>31</v>
      </c>
      <c r="K478" s="18">
        <v>100</v>
      </c>
      <c r="L478" s="18">
        <v>1245</v>
      </c>
      <c r="M478" s="18">
        <v>316</v>
      </c>
      <c r="N478" s="18">
        <f t="shared" si="252"/>
        <v>1766</v>
      </c>
      <c r="O478" s="194">
        <v>0.43424223643912235</v>
      </c>
      <c r="P478" s="194">
        <v>22.222222222222221</v>
      </c>
      <c r="T478" s="45"/>
      <c r="V478" s="45"/>
      <c r="W478" s="45"/>
    </row>
    <row r="479" spans="2:23" ht="15" customHeight="1" x14ac:dyDescent="0.15">
      <c r="B479" s="189"/>
      <c r="C479" s="303" t="s">
        <v>71</v>
      </c>
      <c r="F479" s="79"/>
      <c r="G479" s="18">
        <v>16</v>
      </c>
      <c r="H479" s="18">
        <v>4</v>
      </c>
      <c r="I479" s="18">
        <v>8</v>
      </c>
      <c r="J479" s="18">
        <v>18</v>
      </c>
      <c r="K479" s="18">
        <v>40</v>
      </c>
      <c r="L479" s="18">
        <v>1358</v>
      </c>
      <c r="M479" s="18">
        <v>322</v>
      </c>
      <c r="N479" s="18">
        <f t="shared" si="252"/>
        <v>1766</v>
      </c>
      <c r="O479" s="194">
        <v>0.18014023573842411</v>
      </c>
      <c r="P479" s="194">
        <v>11.538461538461538</v>
      </c>
      <c r="T479" s="45"/>
      <c r="V479" s="45"/>
      <c r="W479" s="45"/>
    </row>
    <row r="480" spans="2:23" ht="15" customHeight="1" x14ac:dyDescent="0.15">
      <c r="B480" s="189"/>
      <c r="C480" s="303" t="s">
        <v>524</v>
      </c>
      <c r="F480" s="79"/>
      <c r="G480" s="18">
        <v>38</v>
      </c>
      <c r="H480" s="18">
        <v>16</v>
      </c>
      <c r="I480" s="18">
        <v>42</v>
      </c>
      <c r="J480" s="18">
        <v>81</v>
      </c>
      <c r="K480" s="18">
        <v>166</v>
      </c>
      <c r="L480" s="18">
        <v>1109</v>
      </c>
      <c r="M480" s="18">
        <v>314</v>
      </c>
      <c r="N480" s="18">
        <f t="shared" si="252"/>
        <v>1766</v>
      </c>
      <c r="O480" s="194">
        <v>0.63841283684126282</v>
      </c>
      <c r="P480" s="194">
        <v>21.153846153846153</v>
      </c>
      <c r="T480" s="45"/>
      <c r="V480" s="45"/>
      <c r="W480" s="45"/>
    </row>
    <row r="481" spans="2:23" ht="15" customHeight="1" x14ac:dyDescent="0.15">
      <c r="B481" s="189"/>
      <c r="C481" s="303" t="s">
        <v>527</v>
      </c>
      <c r="F481" s="79"/>
      <c r="G481" s="18">
        <v>44</v>
      </c>
      <c r="H481" s="18">
        <v>21</v>
      </c>
      <c r="I481" s="18">
        <v>44</v>
      </c>
      <c r="J481" s="18">
        <v>92</v>
      </c>
      <c r="K481" s="18">
        <v>243</v>
      </c>
      <c r="L481" s="18">
        <v>1013</v>
      </c>
      <c r="M481" s="18">
        <v>309</v>
      </c>
      <c r="N481" s="18">
        <f t="shared" si="252"/>
        <v>1766</v>
      </c>
      <c r="O481" s="194">
        <v>0.7645424204561031</v>
      </c>
      <c r="P481" s="194">
        <v>21.052631578947366</v>
      </c>
      <c r="T481" s="45"/>
      <c r="V481" s="45"/>
      <c r="W481" s="45"/>
    </row>
    <row r="482" spans="2:23" ht="15" customHeight="1" x14ac:dyDescent="0.15">
      <c r="B482" s="189"/>
      <c r="C482" s="303" t="s">
        <v>70</v>
      </c>
      <c r="F482" s="79"/>
      <c r="G482" s="18">
        <v>29</v>
      </c>
      <c r="H482" s="18">
        <v>15</v>
      </c>
      <c r="I482" s="18">
        <v>31</v>
      </c>
      <c r="J482" s="18">
        <v>59</v>
      </c>
      <c r="K482" s="18">
        <v>125</v>
      </c>
      <c r="L482" s="18">
        <v>1185</v>
      </c>
      <c r="M482" s="18">
        <v>322</v>
      </c>
      <c r="N482" s="18">
        <f t="shared" si="252"/>
        <v>1766</v>
      </c>
      <c r="O482" s="194">
        <v>0.49712669807551396</v>
      </c>
      <c r="P482" s="194">
        <v>23.809523809523807</v>
      </c>
      <c r="T482" s="45"/>
      <c r="V482" s="45"/>
      <c r="W482" s="45"/>
    </row>
    <row r="483" spans="2:23" ht="15" customHeight="1" x14ac:dyDescent="0.15">
      <c r="B483" s="189"/>
      <c r="C483" s="303" t="s">
        <v>525</v>
      </c>
      <c r="F483" s="79"/>
      <c r="G483" s="18">
        <v>2</v>
      </c>
      <c r="H483" s="18">
        <v>0</v>
      </c>
      <c r="I483" s="18">
        <v>1</v>
      </c>
      <c r="J483" s="18">
        <v>1</v>
      </c>
      <c r="K483" s="18">
        <v>12</v>
      </c>
      <c r="L483" s="18">
        <v>1429</v>
      </c>
      <c r="M483" s="18">
        <v>321</v>
      </c>
      <c r="N483" s="18">
        <f t="shared" si="252"/>
        <v>1766</v>
      </c>
      <c r="O483" s="194">
        <v>2.4688879903546894E-2</v>
      </c>
      <c r="P483" s="194">
        <v>9.6153846153846168</v>
      </c>
      <c r="T483" s="45"/>
      <c r="V483" s="45"/>
      <c r="W483" s="45"/>
    </row>
    <row r="484" spans="2:23" ht="15" customHeight="1" x14ac:dyDescent="0.15">
      <c r="B484" s="189"/>
      <c r="C484" s="303" t="s">
        <v>528</v>
      </c>
      <c r="F484" s="79"/>
      <c r="G484" s="18">
        <v>25</v>
      </c>
      <c r="H484" s="18">
        <v>11</v>
      </c>
      <c r="I484" s="18">
        <v>25</v>
      </c>
      <c r="J484" s="18">
        <v>65</v>
      </c>
      <c r="K484" s="18">
        <v>150</v>
      </c>
      <c r="L484" s="18">
        <v>1173</v>
      </c>
      <c r="M484" s="18">
        <v>317</v>
      </c>
      <c r="N484" s="18">
        <f t="shared" si="252"/>
        <v>1766</v>
      </c>
      <c r="O484" s="194">
        <v>0.43412496159122171</v>
      </c>
      <c r="P484" s="194">
        <v>10</v>
      </c>
      <c r="T484" s="45"/>
      <c r="V484" s="45"/>
      <c r="W484" s="45"/>
    </row>
    <row r="485" spans="2:23" ht="15" customHeight="1" x14ac:dyDescent="0.15">
      <c r="B485" s="189"/>
      <c r="C485" s="311" t="s">
        <v>424</v>
      </c>
      <c r="D485" s="312"/>
      <c r="E485" s="312"/>
      <c r="F485" s="313"/>
      <c r="G485" s="172">
        <v>190</v>
      </c>
      <c r="H485" s="172">
        <v>43</v>
      </c>
      <c r="I485" s="172">
        <v>80</v>
      </c>
      <c r="J485" s="172">
        <v>108</v>
      </c>
      <c r="K485" s="172">
        <v>141</v>
      </c>
      <c r="L485" s="172">
        <v>578</v>
      </c>
      <c r="M485" s="172">
        <v>626</v>
      </c>
      <c r="N485" s="172">
        <f t="shared" si="252"/>
        <v>1766</v>
      </c>
      <c r="O485" s="314">
        <v>2.7617832483567941</v>
      </c>
      <c r="P485" s="314">
        <v>50</v>
      </c>
      <c r="T485" s="45"/>
      <c r="V485" s="45"/>
      <c r="W485" s="45"/>
    </row>
    <row r="486" spans="2:23" ht="30.85" customHeight="1" x14ac:dyDescent="0.15">
      <c r="B486" s="37"/>
      <c r="C486" s="446" t="s">
        <v>526</v>
      </c>
      <c r="D486" s="447"/>
      <c r="E486" s="447"/>
      <c r="F486" s="80"/>
      <c r="G486" s="19">
        <v>70</v>
      </c>
      <c r="H486" s="19">
        <v>22</v>
      </c>
      <c r="I486" s="19">
        <v>42</v>
      </c>
      <c r="J486" s="19">
        <v>40</v>
      </c>
      <c r="K486" s="19">
        <v>85</v>
      </c>
      <c r="L486" s="19">
        <v>1057</v>
      </c>
      <c r="M486" s="19">
        <v>450</v>
      </c>
      <c r="N486" s="19">
        <f t="shared" si="252"/>
        <v>1766</v>
      </c>
      <c r="O486" s="183">
        <v>0.88493328926527859</v>
      </c>
      <c r="P486" s="183">
        <v>50</v>
      </c>
      <c r="T486" s="45"/>
      <c r="V486" s="45"/>
      <c r="W486" s="45"/>
    </row>
    <row r="487" spans="2:23" ht="15" customHeight="1" x14ac:dyDescent="0.15">
      <c r="B487" s="188" t="s">
        <v>3</v>
      </c>
      <c r="C487" s="303" t="s">
        <v>69</v>
      </c>
      <c r="F487" s="190">
        <f t="shared" ref="F487:F496" si="253">N477</f>
        <v>1766</v>
      </c>
      <c r="G487" s="3">
        <f t="shared" ref="G487:M487" si="254">G477/$F487*100</f>
        <v>1.868629671574179</v>
      </c>
      <c r="H487" s="3">
        <f t="shared" si="254"/>
        <v>0.84937712344280847</v>
      </c>
      <c r="I487" s="3">
        <f t="shared" si="254"/>
        <v>1.4156285390713477</v>
      </c>
      <c r="J487" s="3">
        <f t="shared" si="254"/>
        <v>1.5855039637599093</v>
      </c>
      <c r="K487" s="3">
        <f t="shared" si="254"/>
        <v>3.1710079275198186</v>
      </c>
      <c r="L487" s="3">
        <f t="shared" si="254"/>
        <v>73.15968289920724</v>
      </c>
      <c r="M487" s="3">
        <f t="shared" si="254"/>
        <v>17.950169875424688</v>
      </c>
      <c r="N487" s="3">
        <f t="shared" si="252"/>
        <v>100</v>
      </c>
      <c r="O487" s="7"/>
      <c r="T487" s="45"/>
      <c r="V487" s="45"/>
      <c r="W487" s="45"/>
    </row>
    <row r="488" spans="2:23" ht="15" customHeight="1" x14ac:dyDescent="0.15">
      <c r="B488" s="186"/>
      <c r="C488" s="303" t="s">
        <v>886</v>
      </c>
      <c r="F488" s="191">
        <f t="shared" si="253"/>
        <v>1766</v>
      </c>
      <c r="G488" s="4">
        <f t="shared" ref="G488:M488" si="255">G478/$F488*100</f>
        <v>1.8120045300113252</v>
      </c>
      <c r="H488" s="4">
        <f t="shared" si="255"/>
        <v>0.90600226500566261</v>
      </c>
      <c r="I488" s="4">
        <f t="shared" si="255"/>
        <v>1.4722536806342015</v>
      </c>
      <c r="J488" s="4">
        <f t="shared" si="255"/>
        <v>1.7553793884484712</v>
      </c>
      <c r="K488" s="4">
        <f t="shared" si="255"/>
        <v>5.6625141562853907</v>
      </c>
      <c r="L488" s="4">
        <f t="shared" si="255"/>
        <v>70.498301245753112</v>
      </c>
      <c r="M488" s="4">
        <f t="shared" si="255"/>
        <v>17.893544733861834</v>
      </c>
      <c r="N488" s="4">
        <f t="shared" si="252"/>
        <v>100</v>
      </c>
      <c r="O488" s="7"/>
      <c r="T488" s="45"/>
      <c r="V488" s="45"/>
      <c r="W488" s="45"/>
    </row>
    <row r="489" spans="2:23" ht="15" customHeight="1" x14ac:dyDescent="0.15">
      <c r="B489" s="186"/>
      <c r="C489" s="303" t="s">
        <v>71</v>
      </c>
      <c r="F489" s="191">
        <f t="shared" si="253"/>
        <v>1766</v>
      </c>
      <c r="G489" s="4">
        <f t="shared" ref="G489:M489" si="256">G479/$F489*100</f>
        <v>0.90600226500566261</v>
      </c>
      <c r="H489" s="4">
        <f t="shared" si="256"/>
        <v>0.22650056625141565</v>
      </c>
      <c r="I489" s="4">
        <f t="shared" si="256"/>
        <v>0.45300113250283131</v>
      </c>
      <c r="J489" s="4">
        <f t="shared" si="256"/>
        <v>1.0192525481313703</v>
      </c>
      <c r="K489" s="4">
        <f t="shared" si="256"/>
        <v>2.2650056625141564</v>
      </c>
      <c r="L489" s="4">
        <f t="shared" si="256"/>
        <v>76.896942242355607</v>
      </c>
      <c r="M489" s="4">
        <f t="shared" si="256"/>
        <v>18.233295583238959</v>
      </c>
      <c r="N489" s="4">
        <f t="shared" si="252"/>
        <v>100</v>
      </c>
      <c r="O489" s="7"/>
      <c r="T489" s="45"/>
      <c r="V489" s="45"/>
      <c r="W489" s="45"/>
    </row>
    <row r="490" spans="2:23" ht="15" customHeight="1" x14ac:dyDescent="0.15">
      <c r="B490" s="186"/>
      <c r="C490" s="303" t="s">
        <v>524</v>
      </c>
      <c r="F490" s="191">
        <f t="shared" si="253"/>
        <v>1766</v>
      </c>
      <c r="G490" s="4">
        <f t="shared" ref="G490:M490" si="257">G480/$F490*100</f>
        <v>2.1517553793884483</v>
      </c>
      <c r="H490" s="4">
        <f t="shared" si="257"/>
        <v>0.90600226500566261</v>
      </c>
      <c r="I490" s="4">
        <f t="shared" si="257"/>
        <v>2.378255945639864</v>
      </c>
      <c r="J490" s="4">
        <f t="shared" si="257"/>
        <v>4.586636466591167</v>
      </c>
      <c r="K490" s="4">
        <f t="shared" si="257"/>
        <v>9.3997734994337492</v>
      </c>
      <c r="L490" s="4">
        <f t="shared" si="257"/>
        <v>62.797281993204976</v>
      </c>
      <c r="M490" s="4">
        <f t="shared" si="257"/>
        <v>17.780294450736125</v>
      </c>
      <c r="N490" s="4">
        <f t="shared" si="252"/>
        <v>99.999999999999986</v>
      </c>
      <c r="O490" s="7"/>
      <c r="T490" s="45"/>
      <c r="V490" s="45"/>
      <c r="W490" s="45"/>
    </row>
    <row r="491" spans="2:23" ht="15" customHeight="1" x14ac:dyDescent="0.15">
      <c r="B491" s="186"/>
      <c r="C491" s="303" t="s">
        <v>527</v>
      </c>
      <c r="F491" s="191">
        <f t="shared" si="253"/>
        <v>1766</v>
      </c>
      <c r="G491" s="4">
        <f t="shared" ref="G491:M491" si="258">G481/$F491*100</f>
        <v>2.491506228765572</v>
      </c>
      <c r="H491" s="4">
        <f t="shared" si="258"/>
        <v>1.189127972819932</v>
      </c>
      <c r="I491" s="4">
        <f t="shared" si="258"/>
        <v>2.491506228765572</v>
      </c>
      <c r="J491" s="4">
        <f t="shared" si="258"/>
        <v>5.2095130237825593</v>
      </c>
      <c r="K491" s="4">
        <f t="shared" si="258"/>
        <v>13.759909399773498</v>
      </c>
      <c r="L491" s="4">
        <f t="shared" si="258"/>
        <v>57.361268403171003</v>
      </c>
      <c r="M491" s="4">
        <f t="shared" si="258"/>
        <v>17.497168742921858</v>
      </c>
      <c r="N491" s="4">
        <f t="shared" si="252"/>
        <v>99.999999999999986</v>
      </c>
      <c r="O491" s="7"/>
      <c r="T491" s="45"/>
      <c r="V491" s="45"/>
      <c r="W491" s="45"/>
    </row>
    <row r="492" spans="2:23" ht="15" customHeight="1" x14ac:dyDescent="0.15">
      <c r="B492" s="186"/>
      <c r="C492" s="303" t="s">
        <v>70</v>
      </c>
      <c r="F492" s="191">
        <f t="shared" si="253"/>
        <v>1766</v>
      </c>
      <c r="G492" s="4">
        <f t="shared" ref="G492:M492" si="259">G482/$F492*100</f>
        <v>1.6421291053227631</v>
      </c>
      <c r="H492" s="4">
        <f t="shared" si="259"/>
        <v>0.84937712344280847</v>
      </c>
      <c r="I492" s="4">
        <f t="shared" si="259"/>
        <v>1.7553793884484712</v>
      </c>
      <c r="J492" s="4">
        <f t="shared" si="259"/>
        <v>3.3408833522083805</v>
      </c>
      <c r="K492" s="4">
        <f t="shared" si="259"/>
        <v>7.078142695356739</v>
      </c>
      <c r="L492" s="4">
        <f t="shared" si="259"/>
        <v>67.100792751981871</v>
      </c>
      <c r="M492" s="4">
        <f t="shared" si="259"/>
        <v>18.233295583238959</v>
      </c>
      <c r="N492" s="4">
        <f t="shared" si="252"/>
        <v>99.999999999999986</v>
      </c>
      <c r="O492" s="7"/>
      <c r="T492" s="45"/>
      <c r="V492" s="45"/>
      <c r="W492" s="45"/>
    </row>
    <row r="493" spans="2:23" ht="15" customHeight="1" x14ac:dyDescent="0.15">
      <c r="B493" s="186"/>
      <c r="C493" s="303" t="s">
        <v>525</v>
      </c>
      <c r="F493" s="191">
        <f t="shared" si="253"/>
        <v>1766</v>
      </c>
      <c r="G493" s="4">
        <f t="shared" ref="G493:M493" si="260">G483/$F493*100</f>
        <v>0.11325028312570783</v>
      </c>
      <c r="H493" s="4">
        <f t="shared" si="260"/>
        <v>0</v>
      </c>
      <c r="I493" s="4">
        <f t="shared" si="260"/>
        <v>5.6625141562853913E-2</v>
      </c>
      <c r="J493" s="4">
        <f t="shared" si="260"/>
        <v>5.6625141562853913E-2</v>
      </c>
      <c r="K493" s="4">
        <f t="shared" si="260"/>
        <v>0.67950169875424693</v>
      </c>
      <c r="L493" s="4">
        <f t="shared" si="260"/>
        <v>80.917327293318237</v>
      </c>
      <c r="M493" s="4">
        <f t="shared" si="260"/>
        <v>18.176670441676105</v>
      </c>
      <c r="N493" s="4">
        <f t="shared" si="252"/>
        <v>100.00000000000001</v>
      </c>
      <c r="O493" s="7"/>
      <c r="T493" s="45"/>
      <c r="V493" s="45"/>
      <c r="W493" s="45"/>
    </row>
    <row r="494" spans="2:23" ht="15" customHeight="1" x14ac:dyDescent="0.15">
      <c r="B494" s="186"/>
      <c r="C494" s="303" t="s">
        <v>528</v>
      </c>
      <c r="F494" s="191">
        <f t="shared" si="253"/>
        <v>1766</v>
      </c>
      <c r="G494" s="4">
        <f t="shared" ref="G494:M494" si="261">G484/$F494*100</f>
        <v>1.4156285390713477</v>
      </c>
      <c r="H494" s="4">
        <f t="shared" si="261"/>
        <v>0.62287655719139301</v>
      </c>
      <c r="I494" s="4">
        <f t="shared" si="261"/>
        <v>1.4156285390713477</v>
      </c>
      <c r="J494" s="4">
        <f t="shared" si="261"/>
        <v>3.6806342015855038</v>
      </c>
      <c r="K494" s="4">
        <f t="shared" si="261"/>
        <v>8.4937712344280865</v>
      </c>
      <c r="L494" s="4">
        <f t="shared" si="261"/>
        <v>66.421291053227634</v>
      </c>
      <c r="M494" s="4">
        <f t="shared" si="261"/>
        <v>17.950169875424688</v>
      </c>
      <c r="N494" s="4">
        <f t="shared" si="252"/>
        <v>100</v>
      </c>
      <c r="O494" s="7"/>
      <c r="T494" s="45"/>
      <c r="V494" s="45"/>
      <c r="W494" s="45"/>
    </row>
    <row r="495" spans="2:23" ht="15" customHeight="1" x14ac:dyDescent="0.15">
      <c r="B495" s="186"/>
      <c r="C495" s="311" t="s">
        <v>424</v>
      </c>
      <c r="D495" s="312"/>
      <c r="E495" s="312"/>
      <c r="F495" s="315">
        <f t="shared" si="253"/>
        <v>1766</v>
      </c>
      <c r="G495" s="176">
        <f t="shared" ref="G495:M495" si="262">G485/$F495*100</f>
        <v>10.758776896942242</v>
      </c>
      <c r="H495" s="176">
        <f t="shared" si="262"/>
        <v>2.4348810872027182</v>
      </c>
      <c r="I495" s="176">
        <f t="shared" si="262"/>
        <v>4.5300113250283127</v>
      </c>
      <c r="J495" s="176">
        <f t="shared" si="262"/>
        <v>6.115515288788222</v>
      </c>
      <c r="K495" s="176">
        <f t="shared" si="262"/>
        <v>7.9841449603624008</v>
      </c>
      <c r="L495" s="176">
        <f t="shared" si="262"/>
        <v>32.729331823329559</v>
      </c>
      <c r="M495" s="176">
        <f t="shared" si="262"/>
        <v>35.447338618346549</v>
      </c>
      <c r="N495" s="176">
        <f t="shared" si="252"/>
        <v>100</v>
      </c>
      <c r="O495" s="7"/>
      <c r="T495" s="45"/>
      <c r="V495" s="45"/>
      <c r="W495" s="45"/>
    </row>
    <row r="496" spans="2:23" ht="30.85" customHeight="1" x14ac:dyDescent="0.15">
      <c r="B496" s="187"/>
      <c r="C496" s="446" t="s">
        <v>526</v>
      </c>
      <c r="D496" s="447"/>
      <c r="E496" s="447"/>
      <c r="F496" s="192">
        <f t="shared" si="253"/>
        <v>1766</v>
      </c>
      <c r="G496" s="5">
        <f t="shared" ref="G496:M496" si="263">G486/$F496*100</f>
        <v>3.9637599093997737</v>
      </c>
      <c r="H496" s="5">
        <f t="shared" si="263"/>
        <v>1.245753114382786</v>
      </c>
      <c r="I496" s="5">
        <f t="shared" si="263"/>
        <v>2.378255945639864</v>
      </c>
      <c r="J496" s="5">
        <f t="shared" si="263"/>
        <v>2.2650056625141564</v>
      </c>
      <c r="K496" s="5">
        <f t="shared" si="263"/>
        <v>4.8131370328425822</v>
      </c>
      <c r="L496" s="5">
        <f t="shared" si="263"/>
        <v>59.852774631936576</v>
      </c>
      <c r="M496" s="5">
        <f t="shared" si="263"/>
        <v>25.481313703284258</v>
      </c>
      <c r="N496" s="5">
        <f t="shared" si="252"/>
        <v>100</v>
      </c>
      <c r="O496" s="7"/>
      <c r="T496" s="45"/>
      <c r="V496" s="45"/>
      <c r="W496" s="45"/>
    </row>
    <row r="497" spans="1:23" ht="15" customHeight="1" x14ac:dyDescent="0.15">
      <c r="B497" s="7"/>
      <c r="F497" s="47"/>
      <c r="G497" s="84"/>
      <c r="H497" s="84"/>
      <c r="I497" s="84"/>
      <c r="J497" s="84"/>
      <c r="K497" s="84"/>
      <c r="L497" s="84"/>
      <c r="M497" s="84"/>
      <c r="N497" s="84"/>
      <c r="O497" s="84"/>
      <c r="P497" s="7"/>
      <c r="T497" s="45"/>
      <c r="V497" s="45"/>
      <c r="W497" s="45"/>
    </row>
    <row r="498" spans="1:23" ht="15" customHeight="1" x14ac:dyDescent="0.15">
      <c r="A498" s="1" t="s">
        <v>460</v>
      </c>
      <c r="B498" s="7"/>
      <c r="F498" s="47"/>
      <c r="G498" s="84"/>
      <c r="H498" s="84"/>
      <c r="I498" s="84"/>
      <c r="J498" s="84"/>
      <c r="K498" s="84"/>
      <c r="L498" s="84"/>
      <c r="M498" s="84"/>
      <c r="N498" s="84"/>
      <c r="O498" s="84"/>
      <c r="P498" s="7"/>
      <c r="T498" s="45"/>
      <c r="V498" s="45"/>
      <c r="W498" s="45"/>
    </row>
    <row r="499" spans="1:23" ht="22.7" x14ac:dyDescent="0.15">
      <c r="B499" s="184"/>
      <c r="C499" s="28" t="s">
        <v>165</v>
      </c>
      <c r="D499" s="28"/>
      <c r="E499" s="28"/>
      <c r="F499" s="185"/>
      <c r="G499" s="145" t="s">
        <v>529</v>
      </c>
      <c r="H499" s="202" t="s">
        <v>430</v>
      </c>
      <c r="I499" s="202" t="s">
        <v>431</v>
      </c>
      <c r="J499" s="202" t="s">
        <v>197</v>
      </c>
      <c r="K499" s="146" t="s">
        <v>90</v>
      </c>
      <c r="L499" s="145" t="s">
        <v>432</v>
      </c>
      <c r="M499" s="146" t="s">
        <v>174</v>
      </c>
      <c r="N499" s="145" t="s">
        <v>4</v>
      </c>
      <c r="O499" s="143" t="s">
        <v>438</v>
      </c>
      <c r="P499" s="143" t="s">
        <v>462</v>
      </c>
      <c r="T499" s="45"/>
      <c r="V499" s="45"/>
      <c r="W499" s="45"/>
    </row>
    <row r="500" spans="1:23" ht="15" customHeight="1" x14ac:dyDescent="0.15">
      <c r="B500" s="188" t="s">
        <v>2</v>
      </c>
      <c r="C500" s="303" t="s">
        <v>69</v>
      </c>
      <c r="F500" s="78"/>
      <c r="G500" s="17">
        <v>3933</v>
      </c>
      <c r="H500" s="17">
        <v>254</v>
      </c>
      <c r="I500" s="17">
        <v>232</v>
      </c>
      <c r="J500" s="17">
        <v>344</v>
      </c>
      <c r="K500" s="17">
        <v>188</v>
      </c>
      <c r="L500" s="17">
        <v>134</v>
      </c>
      <c r="M500" s="17">
        <v>802</v>
      </c>
      <c r="N500" s="17">
        <f t="shared" ref="N500:N519" si="264">SUM(G500:M500)</f>
        <v>5887</v>
      </c>
      <c r="O500" s="193">
        <v>2.1606129680105983</v>
      </c>
      <c r="P500" s="17">
        <v>100</v>
      </c>
      <c r="T500" s="45"/>
      <c r="V500" s="45"/>
      <c r="W500" s="45"/>
    </row>
    <row r="501" spans="1:23" ht="15" customHeight="1" x14ac:dyDescent="0.15">
      <c r="B501" s="189"/>
      <c r="C501" s="303" t="s">
        <v>886</v>
      </c>
      <c r="F501" s="79"/>
      <c r="G501" s="18">
        <v>3623</v>
      </c>
      <c r="H501" s="18">
        <v>400</v>
      </c>
      <c r="I501" s="18">
        <v>354</v>
      </c>
      <c r="J501" s="18">
        <v>378</v>
      </c>
      <c r="K501" s="18">
        <v>235</v>
      </c>
      <c r="L501" s="18">
        <v>112</v>
      </c>
      <c r="M501" s="18">
        <v>785</v>
      </c>
      <c r="N501" s="18">
        <f t="shared" si="264"/>
        <v>5887</v>
      </c>
      <c r="O501" s="194">
        <v>2.1827056773339888</v>
      </c>
      <c r="P501" s="18">
        <v>72.727272727272734</v>
      </c>
      <c r="T501" s="45"/>
      <c r="V501" s="45"/>
      <c r="W501" s="45"/>
    </row>
    <row r="502" spans="1:23" ht="15" customHeight="1" x14ac:dyDescent="0.15">
      <c r="B502" s="189"/>
      <c r="C502" s="303" t="s">
        <v>71</v>
      </c>
      <c r="F502" s="79"/>
      <c r="G502" s="18">
        <v>4584</v>
      </c>
      <c r="H502" s="18">
        <v>126</v>
      </c>
      <c r="I502" s="18">
        <v>115</v>
      </c>
      <c r="J502" s="18">
        <v>116</v>
      </c>
      <c r="K502" s="18">
        <v>79</v>
      </c>
      <c r="L502" s="18">
        <v>40</v>
      </c>
      <c r="M502" s="18">
        <v>827</v>
      </c>
      <c r="N502" s="18">
        <f t="shared" si="264"/>
        <v>5887</v>
      </c>
      <c r="O502" s="194">
        <v>0.77289473000639586</v>
      </c>
      <c r="P502" s="18">
        <v>100</v>
      </c>
      <c r="T502" s="45"/>
      <c r="V502" s="45"/>
      <c r="W502" s="45"/>
    </row>
    <row r="503" spans="1:23" ht="15" customHeight="1" x14ac:dyDescent="0.15">
      <c r="B503" s="189"/>
      <c r="C503" s="303" t="s">
        <v>524</v>
      </c>
      <c r="F503" s="79"/>
      <c r="G503" s="18">
        <v>3337</v>
      </c>
      <c r="H503" s="18">
        <v>419</v>
      </c>
      <c r="I503" s="18">
        <v>479</v>
      </c>
      <c r="J503" s="18">
        <v>552</v>
      </c>
      <c r="K503" s="18">
        <v>216</v>
      </c>
      <c r="L503" s="18">
        <v>76</v>
      </c>
      <c r="M503" s="18">
        <v>808</v>
      </c>
      <c r="N503" s="18">
        <f t="shared" si="264"/>
        <v>5887</v>
      </c>
      <c r="O503" s="194">
        <v>2.282983370561841</v>
      </c>
      <c r="P503" s="18">
        <v>95.238095238095227</v>
      </c>
      <c r="T503" s="45"/>
      <c r="V503" s="45"/>
      <c r="W503" s="45"/>
    </row>
    <row r="504" spans="1:23" ht="15" customHeight="1" x14ac:dyDescent="0.15">
      <c r="B504" s="189"/>
      <c r="C504" s="303" t="s">
        <v>527</v>
      </c>
      <c r="F504" s="79"/>
      <c r="G504" s="18">
        <v>3269</v>
      </c>
      <c r="H504" s="18">
        <v>620</v>
      </c>
      <c r="I504" s="18">
        <v>519</v>
      </c>
      <c r="J504" s="18">
        <v>483</v>
      </c>
      <c r="K504" s="18">
        <v>178</v>
      </c>
      <c r="L504" s="18">
        <v>34</v>
      </c>
      <c r="M504" s="18">
        <v>784</v>
      </c>
      <c r="N504" s="18">
        <f t="shared" si="264"/>
        <v>5887</v>
      </c>
      <c r="O504" s="194">
        <v>1.905893553267048</v>
      </c>
      <c r="P504" s="18">
        <v>59.375</v>
      </c>
      <c r="T504" s="45"/>
      <c r="V504" s="45"/>
      <c r="W504" s="45"/>
    </row>
    <row r="505" spans="1:23" ht="15" customHeight="1" x14ac:dyDescent="0.15">
      <c r="B505" s="189"/>
      <c r="C505" s="303" t="s">
        <v>70</v>
      </c>
      <c r="F505" s="79"/>
      <c r="G505" s="18">
        <v>3648</v>
      </c>
      <c r="H505" s="18">
        <v>450</v>
      </c>
      <c r="I505" s="18">
        <v>423</v>
      </c>
      <c r="J505" s="18">
        <v>364</v>
      </c>
      <c r="K505" s="18">
        <v>149</v>
      </c>
      <c r="L505" s="18">
        <v>40</v>
      </c>
      <c r="M505" s="18">
        <v>813</v>
      </c>
      <c r="N505" s="18">
        <f t="shared" si="264"/>
        <v>5887</v>
      </c>
      <c r="O505" s="194">
        <v>1.5793433695441401</v>
      </c>
      <c r="P505" s="18">
        <v>55.555555555555557</v>
      </c>
      <c r="T505" s="45"/>
      <c r="V505" s="45"/>
      <c r="W505" s="45"/>
    </row>
    <row r="506" spans="1:23" ht="15" customHeight="1" x14ac:dyDescent="0.15">
      <c r="B506" s="189"/>
      <c r="C506" s="303" t="s">
        <v>525</v>
      </c>
      <c r="F506" s="79"/>
      <c r="G506" s="18">
        <v>4984</v>
      </c>
      <c r="H506" s="18">
        <v>33</v>
      </c>
      <c r="I506" s="18">
        <v>21</v>
      </c>
      <c r="J506" s="18">
        <v>14</v>
      </c>
      <c r="K506" s="18">
        <v>8</v>
      </c>
      <c r="L506" s="18">
        <v>1</v>
      </c>
      <c r="M506" s="18">
        <v>826</v>
      </c>
      <c r="N506" s="18">
        <f t="shared" si="264"/>
        <v>5887</v>
      </c>
      <c r="O506" s="194">
        <v>7.5120924751035753E-2</v>
      </c>
      <c r="P506" s="18">
        <v>22.727272727272727</v>
      </c>
      <c r="T506" s="45"/>
      <c r="V506" s="45"/>
      <c r="W506" s="45"/>
    </row>
    <row r="507" spans="1:23" ht="15" customHeight="1" x14ac:dyDescent="0.15">
      <c r="B507" s="189"/>
      <c r="C507" s="303" t="s">
        <v>528</v>
      </c>
      <c r="F507" s="79"/>
      <c r="G507" s="18">
        <v>3608</v>
      </c>
      <c r="H507" s="18">
        <v>535</v>
      </c>
      <c r="I507" s="18">
        <v>418</v>
      </c>
      <c r="J507" s="18">
        <v>389</v>
      </c>
      <c r="K507" s="18">
        <v>117</v>
      </c>
      <c r="L507" s="18">
        <v>19</v>
      </c>
      <c r="M507" s="18">
        <v>801</v>
      </c>
      <c r="N507" s="18">
        <f t="shared" si="264"/>
        <v>5887</v>
      </c>
      <c r="O507" s="194">
        <v>1.4079841584493515</v>
      </c>
      <c r="P507" s="18">
        <v>42.857142857142854</v>
      </c>
      <c r="T507" s="45"/>
      <c r="V507" s="45"/>
      <c r="W507" s="45"/>
    </row>
    <row r="508" spans="1:23" ht="15" customHeight="1" x14ac:dyDescent="0.15">
      <c r="B508" s="189"/>
      <c r="C508" s="311" t="s">
        <v>424</v>
      </c>
      <c r="D508" s="312"/>
      <c r="E508" s="312"/>
      <c r="F508" s="313"/>
      <c r="G508" s="172">
        <v>1454</v>
      </c>
      <c r="H508" s="172">
        <v>334</v>
      </c>
      <c r="I508" s="172">
        <v>365</v>
      </c>
      <c r="J508" s="172">
        <v>686</v>
      </c>
      <c r="K508" s="172">
        <v>642</v>
      </c>
      <c r="L508" s="172">
        <v>471</v>
      </c>
      <c r="M508" s="172">
        <v>1935</v>
      </c>
      <c r="N508" s="172">
        <f t="shared" si="264"/>
        <v>5887</v>
      </c>
      <c r="O508" s="314">
        <v>8.662164350811981</v>
      </c>
      <c r="P508" s="172">
        <v>100</v>
      </c>
      <c r="T508" s="45"/>
      <c r="V508" s="45"/>
      <c r="W508" s="45"/>
    </row>
    <row r="509" spans="1:23" ht="30.85" customHeight="1" x14ac:dyDescent="0.15">
      <c r="B509" s="37"/>
      <c r="C509" s="446" t="s">
        <v>526</v>
      </c>
      <c r="D509" s="447"/>
      <c r="E509" s="447"/>
      <c r="F509" s="80"/>
      <c r="G509" s="19">
        <v>2933</v>
      </c>
      <c r="H509" s="19">
        <v>314</v>
      </c>
      <c r="I509" s="19">
        <v>313</v>
      </c>
      <c r="J509" s="19">
        <v>424</v>
      </c>
      <c r="K509" s="19">
        <v>386</v>
      </c>
      <c r="L509" s="19">
        <v>242</v>
      </c>
      <c r="M509" s="19">
        <v>1275</v>
      </c>
      <c r="N509" s="19">
        <f t="shared" si="264"/>
        <v>5887</v>
      </c>
      <c r="O509" s="183">
        <v>4.129176024229138</v>
      </c>
      <c r="P509" s="19">
        <v>100</v>
      </c>
      <c r="T509" s="45"/>
      <c r="V509" s="45"/>
      <c r="W509" s="45"/>
    </row>
    <row r="510" spans="1:23" ht="15" customHeight="1" x14ac:dyDescent="0.15">
      <c r="B510" s="188" t="s">
        <v>3</v>
      </c>
      <c r="C510" s="303" t="s">
        <v>69</v>
      </c>
      <c r="F510" s="190">
        <f t="shared" ref="F510:F519" si="265">N500</f>
        <v>5887</v>
      </c>
      <c r="G510" s="3">
        <f t="shared" ref="G510:M510" si="266">G500/$F510*100</f>
        <v>66.808221505011048</v>
      </c>
      <c r="H510" s="3">
        <f t="shared" si="266"/>
        <v>4.314591472736538</v>
      </c>
      <c r="I510" s="3">
        <f t="shared" si="266"/>
        <v>3.9408866995073892</v>
      </c>
      <c r="J510" s="3">
        <f t="shared" si="266"/>
        <v>5.8433837268557838</v>
      </c>
      <c r="K510" s="3">
        <f t="shared" si="266"/>
        <v>3.1934771530490909</v>
      </c>
      <c r="L510" s="3">
        <f t="shared" si="266"/>
        <v>2.2762018005775437</v>
      </c>
      <c r="M510" s="3">
        <f t="shared" si="266"/>
        <v>13.623237642262612</v>
      </c>
      <c r="N510" s="3">
        <f t="shared" si="264"/>
        <v>99.999999999999986</v>
      </c>
      <c r="O510" s="7"/>
      <c r="T510" s="45"/>
      <c r="V510" s="45"/>
      <c r="W510" s="45"/>
    </row>
    <row r="511" spans="1:23" ht="15" customHeight="1" x14ac:dyDescent="0.15">
      <c r="B511" s="186"/>
      <c r="C511" s="303" t="s">
        <v>886</v>
      </c>
      <c r="F511" s="191">
        <f t="shared" si="265"/>
        <v>5887</v>
      </c>
      <c r="G511" s="4">
        <f t="shared" ref="G511:M511" si="267">G501/$F511*100</f>
        <v>61.542381518600308</v>
      </c>
      <c r="H511" s="4">
        <f t="shared" si="267"/>
        <v>6.7946322405299808</v>
      </c>
      <c r="I511" s="4">
        <f t="shared" si="267"/>
        <v>6.0132495328690334</v>
      </c>
      <c r="J511" s="4">
        <f t="shared" si="267"/>
        <v>6.4209274673008325</v>
      </c>
      <c r="K511" s="4">
        <f t="shared" si="267"/>
        <v>3.9918464413113641</v>
      </c>
      <c r="L511" s="4">
        <f t="shared" si="267"/>
        <v>1.9024970273483945</v>
      </c>
      <c r="M511" s="4">
        <f t="shared" si="267"/>
        <v>13.334465772040089</v>
      </c>
      <c r="N511" s="4">
        <f t="shared" si="264"/>
        <v>100</v>
      </c>
      <c r="O511" s="7"/>
      <c r="T511" s="45"/>
      <c r="V511" s="45"/>
      <c r="W511" s="45"/>
    </row>
    <row r="512" spans="1:23" ht="15" customHeight="1" x14ac:dyDescent="0.15">
      <c r="B512" s="186"/>
      <c r="C512" s="303" t="s">
        <v>71</v>
      </c>
      <c r="F512" s="191">
        <f t="shared" si="265"/>
        <v>5887</v>
      </c>
      <c r="G512" s="4">
        <f t="shared" ref="G512:M512" si="268">G502/$F512*100</f>
        <v>77.866485476473585</v>
      </c>
      <c r="H512" s="4">
        <f t="shared" si="268"/>
        <v>2.140309155766944</v>
      </c>
      <c r="I512" s="4">
        <f t="shared" si="268"/>
        <v>1.9534567691523694</v>
      </c>
      <c r="J512" s="4">
        <f t="shared" si="268"/>
        <v>1.9704433497536946</v>
      </c>
      <c r="K512" s="4">
        <f t="shared" si="268"/>
        <v>1.3419398675046714</v>
      </c>
      <c r="L512" s="4">
        <f t="shared" si="268"/>
        <v>0.67946322405299819</v>
      </c>
      <c r="M512" s="4">
        <f t="shared" si="268"/>
        <v>14.047902157295736</v>
      </c>
      <c r="N512" s="4">
        <f t="shared" si="264"/>
        <v>100</v>
      </c>
      <c r="O512" s="7"/>
      <c r="T512" s="45"/>
      <c r="V512" s="45"/>
      <c r="W512" s="45"/>
    </row>
    <row r="513" spans="2:23" ht="15" customHeight="1" x14ac:dyDescent="0.15">
      <c r="B513" s="186"/>
      <c r="C513" s="303" t="s">
        <v>524</v>
      </c>
      <c r="F513" s="191">
        <f t="shared" si="265"/>
        <v>5887</v>
      </c>
      <c r="G513" s="4">
        <f t="shared" ref="G513:M513" si="269">G503/$F513*100</f>
        <v>56.684219466621364</v>
      </c>
      <c r="H513" s="4">
        <f t="shared" si="269"/>
        <v>7.1173772719551556</v>
      </c>
      <c r="I513" s="4">
        <f t="shared" si="269"/>
        <v>8.1365721080346525</v>
      </c>
      <c r="J513" s="4">
        <f t="shared" si="269"/>
        <v>9.3765924919313743</v>
      </c>
      <c r="K513" s="4">
        <f t="shared" si="269"/>
        <v>3.6691014098861898</v>
      </c>
      <c r="L513" s="4">
        <f t="shared" si="269"/>
        <v>1.2909801257006965</v>
      </c>
      <c r="M513" s="4">
        <f t="shared" si="269"/>
        <v>13.725157125870563</v>
      </c>
      <c r="N513" s="4">
        <f t="shared" si="264"/>
        <v>100.00000000000001</v>
      </c>
      <c r="O513" s="7"/>
      <c r="T513" s="45"/>
      <c r="V513" s="45"/>
      <c r="W513" s="45"/>
    </row>
    <row r="514" spans="2:23" ht="15" customHeight="1" x14ac:dyDescent="0.15">
      <c r="B514" s="186"/>
      <c r="C514" s="303" t="s">
        <v>527</v>
      </c>
      <c r="F514" s="191">
        <f t="shared" si="265"/>
        <v>5887</v>
      </c>
      <c r="G514" s="4">
        <f t="shared" ref="G514:M514" si="270">G504/$F514*100</f>
        <v>55.529131985731276</v>
      </c>
      <c r="H514" s="4">
        <f t="shared" si="270"/>
        <v>10.531679972821472</v>
      </c>
      <c r="I514" s="4">
        <f t="shared" si="270"/>
        <v>8.816035332087651</v>
      </c>
      <c r="J514" s="4">
        <f t="shared" si="270"/>
        <v>8.2045184304399523</v>
      </c>
      <c r="K514" s="4">
        <f t="shared" si="270"/>
        <v>3.0236113470358417</v>
      </c>
      <c r="L514" s="4">
        <f t="shared" si="270"/>
        <v>0.57754374044504841</v>
      </c>
      <c r="M514" s="4">
        <f t="shared" si="270"/>
        <v>13.317479191438764</v>
      </c>
      <c r="N514" s="4">
        <f t="shared" si="264"/>
        <v>100</v>
      </c>
      <c r="O514" s="7"/>
      <c r="T514" s="45"/>
      <c r="V514" s="45"/>
      <c r="W514" s="45"/>
    </row>
    <row r="515" spans="2:23" ht="15" customHeight="1" x14ac:dyDescent="0.15">
      <c r="B515" s="186"/>
      <c r="C515" s="303" t="s">
        <v>70</v>
      </c>
      <c r="F515" s="191">
        <f t="shared" si="265"/>
        <v>5887</v>
      </c>
      <c r="G515" s="4">
        <f t="shared" ref="G515:M515" si="271">G505/$F515*100</f>
        <v>61.96704603363343</v>
      </c>
      <c r="H515" s="4">
        <f t="shared" si="271"/>
        <v>7.643961270596229</v>
      </c>
      <c r="I515" s="4">
        <f t="shared" si="271"/>
        <v>7.1853235943604554</v>
      </c>
      <c r="J515" s="4">
        <f t="shared" si="271"/>
        <v>6.183115338882283</v>
      </c>
      <c r="K515" s="4">
        <f t="shared" si="271"/>
        <v>2.5310005095974182</v>
      </c>
      <c r="L515" s="4">
        <f t="shared" si="271"/>
        <v>0.67946322405299819</v>
      </c>
      <c r="M515" s="4">
        <f t="shared" si="271"/>
        <v>13.810090028877188</v>
      </c>
      <c r="N515" s="4">
        <f t="shared" si="264"/>
        <v>100</v>
      </c>
      <c r="O515" s="7"/>
      <c r="T515" s="45"/>
      <c r="V515" s="45"/>
      <c r="W515" s="45"/>
    </row>
    <row r="516" spans="2:23" ht="15" customHeight="1" x14ac:dyDescent="0.15">
      <c r="B516" s="186"/>
      <c r="C516" s="303" t="s">
        <v>525</v>
      </c>
      <c r="F516" s="191">
        <f t="shared" si="265"/>
        <v>5887</v>
      </c>
      <c r="G516" s="4">
        <f t="shared" ref="G516:M516" si="272">G506/$F516*100</f>
        <v>84.661117717003563</v>
      </c>
      <c r="H516" s="4">
        <f t="shared" si="272"/>
        <v>0.56055715984372345</v>
      </c>
      <c r="I516" s="4">
        <f t="shared" si="272"/>
        <v>0.356718192627824</v>
      </c>
      <c r="J516" s="4">
        <f t="shared" si="272"/>
        <v>0.23781212841854932</v>
      </c>
      <c r="K516" s="4">
        <f t="shared" si="272"/>
        <v>0.13589264481059962</v>
      </c>
      <c r="L516" s="4">
        <f t="shared" si="272"/>
        <v>1.6986580601324953E-2</v>
      </c>
      <c r="M516" s="4">
        <f t="shared" si="272"/>
        <v>14.030915576694412</v>
      </c>
      <c r="N516" s="4">
        <f t="shared" si="264"/>
        <v>100</v>
      </c>
      <c r="O516" s="7"/>
      <c r="T516" s="45"/>
      <c r="V516" s="45"/>
      <c r="W516" s="45"/>
    </row>
    <row r="517" spans="2:23" ht="15" customHeight="1" x14ac:dyDescent="0.15">
      <c r="B517" s="186"/>
      <c r="C517" s="303" t="s">
        <v>528</v>
      </c>
      <c r="F517" s="191">
        <f t="shared" si="265"/>
        <v>5887</v>
      </c>
      <c r="G517" s="4">
        <f t="shared" ref="G517:M517" si="273">G507/$F517*100</f>
        <v>61.287582809580435</v>
      </c>
      <c r="H517" s="4">
        <f t="shared" si="273"/>
        <v>9.0878206217088504</v>
      </c>
      <c r="I517" s="4">
        <f t="shared" si="273"/>
        <v>7.1003906913538302</v>
      </c>
      <c r="J517" s="4">
        <f t="shared" si="273"/>
        <v>6.6077798539154058</v>
      </c>
      <c r="K517" s="4">
        <f t="shared" si="273"/>
        <v>1.9874299303550198</v>
      </c>
      <c r="L517" s="4">
        <f t="shared" si="273"/>
        <v>0.32274503142517413</v>
      </c>
      <c r="M517" s="4">
        <f t="shared" si="273"/>
        <v>13.606251061661286</v>
      </c>
      <c r="N517" s="4">
        <f t="shared" si="264"/>
        <v>100</v>
      </c>
      <c r="O517" s="7"/>
      <c r="T517" s="45"/>
      <c r="V517" s="45"/>
      <c r="W517" s="45"/>
    </row>
    <row r="518" spans="2:23" ht="15" customHeight="1" x14ac:dyDescent="0.15">
      <c r="B518" s="186"/>
      <c r="C518" s="311" t="s">
        <v>424</v>
      </c>
      <c r="D518" s="312"/>
      <c r="E518" s="312"/>
      <c r="F518" s="315">
        <f t="shared" si="265"/>
        <v>5887</v>
      </c>
      <c r="G518" s="176">
        <f t="shared" ref="G518:M518" si="274">G508/$F518*100</f>
        <v>24.698488194326483</v>
      </c>
      <c r="H518" s="176">
        <f t="shared" si="274"/>
        <v>5.6735179208425341</v>
      </c>
      <c r="I518" s="176">
        <f t="shared" si="274"/>
        <v>6.2001019194836084</v>
      </c>
      <c r="J518" s="176">
        <f t="shared" si="274"/>
        <v>11.652794292508919</v>
      </c>
      <c r="K518" s="176">
        <f t="shared" si="274"/>
        <v>10.90538474605062</v>
      </c>
      <c r="L518" s="176">
        <f t="shared" si="274"/>
        <v>8.0006794632240528</v>
      </c>
      <c r="M518" s="176">
        <f t="shared" si="274"/>
        <v>32.869033463563788</v>
      </c>
      <c r="N518" s="176">
        <f t="shared" si="264"/>
        <v>100</v>
      </c>
      <c r="O518" s="7"/>
      <c r="T518" s="45"/>
      <c r="V518" s="45"/>
      <c r="W518" s="45"/>
    </row>
    <row r="519" spans="2:23" ht="30.85" customHeight="1" x14ac:dyDescent="0.15">
      <c r="B519" s="187"/>
      <c r="C519" s="446" t="s">
        <v>526</v>
      </c>
      <c r="D519" s="447"/>
      <c r="E519" s="447"/>
      <c r="F519" s="192">
        <f t="shared" si="265"/>
        <v>5887</v>
      </c>
      <c r="G519" s="5">
        <f t="shared" ref="G519:M519" si="275">G509/$F519*100</f>
        <v>49.821640903686088</v>
      </c>
      <c r="H519" s="5">
        <f t="shared" si="275"/>
        <v>5.3337863088160358</v>
      </c>
      <c r="I519" s="5">
        <f t="shared" si="275"/>
        <v>5.3167997282147104</v>
      </c>
      <c r="J519" s="5">
        <f t="shared" si="275"/>
        <v>7.2023101749617808</v>
      </c>
      <c r="K519" s="5">
        <f t="shared" si="275"/>
        <v>6.5568201121114322</v>
      </c>
      <c r="L519" s="5">
        <f t="shared" si="275"/>
        <v>4.1107525055206384</v>
      </c>
      <c r="M519" s="5">
        <f t="shared" si="275"/>
        <v>21.657890266689314</v>
      </c>
      <c r="N519" s="5">
        <f t="shared" si="264"/>
        <v>100</v>
      </c>
      <c r="O519" s="7"/>
      <c r="T519" s="45"/>
      <c r="V519" s="45"/>
      <c r="W519" s="45"/>
    </row>
    <row r="520" spans="2:23" ht="15" customHeight="1" x14ac:dyDescent="0.15">
      <c r="C520" s="1"/>
      <c r="D520" s="1"/>
      <c r="E520" s="1"/>
      <c r="H520" s="7"/>
      <c r="O520" s="7"/>
      <c r="T520" s="45"/>
      <c r="V520" s="45"/>
      <c r="W520" s="45"/>
    </row>
    <row r="521" spans="2:23" ht="22.7" x14ac:dyDescent="0.15">
      <c r="B521" s="184"/>
      <c r="C521" s="28" t="s">
        <v>254</v>
      </c>
      <c r="D521" s="28"/>
      <c r="E521" s="28"/>
      <c r="F521" s="185"/>
      <c r="G521" s="145" t="s">
        <v>529</v>
      </c>
      <c r="H521" s="202" t="s">
        <v>430</v>
      </c>
      <c r="I521" s="202" t="s">
        <v>431</v>
      </c>
      <c r="J521" s="202" t="s">
        <v>197</v>
      </c>
      <c r="K521" s="146" t="s">
        <v>90</v>
      </c>
      <c r="L521" s="145" t="s">
        <v>432</v>
      </c>
      <c r="M521" s="146" t="s">
        <v>174</v>
      </c>
      <c r="N521" s="145" t="s">
        <v>4</v>
      </c>
      <c r="O521" s="143" t="s">
        <v>438</v>
      </c>
      <c r="P521" s="143" t="s">
        <v>462</v>
      </c>
      <c r="T521" s="45"/>
      <c r="V521" s="45"/>
      <c r="W521" s="45"/>
    </row>
    <row r="522" spans="2:23" ht="15" customHeight="1" x14ac:dyDescent="0.15">
      <c r="B522" s="188" t="s">
        <v>2</v>
      </c>
      <c r="C522" s="303" t="s">
        <v>69</v>
      </c>
      <c r="F522" s="78"/>
      <c r="G522" s="17">
        <v>733</v>
      </c>
      <c r="H522" s="17">
        <v>175</v>
      </c>
      <c r="I522" s="17">
        <v>112</v>
      </c>
      <c r="J522" s="17">
        <v>156</v>
      </c>
      <c r="K522" s="17">
        <v>69</v>
      </c>
      <c r="L522" s="17">
        <v>30</v>
      </c>
      <c r="M522" s="17">
        <v>226</v>
      </c>
      <c r="N522" s="17">
        <f t="shared" ref="N522:N541" si="276">SUM(G522:M522)</f>
        <v>1501</v>
      </c>
      <c r="O522" s="193">
        <v>2.9197520885187194</v>
      </c>
      <c r="P522" s="17">
        <v>87.804878048780495</v>
      </c>
      <c r="T522" s="45"/>
      <c r="V522" s="45"/>
      <c r="W522" s="45"/>
    </row>
    <row r="523" spans="2:23" ht="15" customHeight="1" x14ac:dyDescent="0.15">
      <c r="B523" s="189"/>
      <c r="C523" s="303" t="s">
        <v>886</v>
      </c>
      <c r="F523" s="79"/>
      <c r="G523" s="18">
        <v>571</v>
      </c>
      <c r="H523" s="18">
        <v>269</v>
      </c>
      <c r="I523" s="18">
        <v>176</v>
      </c>
      <c r="J523" s="18">
        <v>165</v>
      </c>
      <c r="K523" s="18">
        <v>80</v>
      </c>
      <c r="L523" s="18">
        <v>23</v>
      </c>
      <c r="M523" s="18">
        <v>217</v>
      </c>
      <c r="N523" s="18">
        <f t="shared" si="276"/>
        <v>1501</v>
      </c>
      <c r="O523" s="194">
        <v>3.0832825036084031</v>
      </c>
      <c r="P523" s="18">
        <v>53.658536585365859</v>
      </c>
      <c r="T523" s="45"/>
      <c r="V523" s="45"/>
      <c r="W523" s="45"/>
    </row>
    <row r="524" spans="2:23" ht="15" customHeight="1" x14ac:dyDescent="0.15">
      <c r="B524" s="189"/>
      <c r="C524" s="303" t="s">
        <v>71</v>
      </c>
      <c r="F524" s="79"/>
      <c r="G524" s="18">
        <v>1091</v>
      </c>
      <c r="H524" s="18">
        <v>76</v>
      </c>
      <c r="I524" s="18">
        <v>49</v>
      </c>
      <c r="J524" s="18">
        <v>31</v>
      </c>
      <c r="K524" s="18">
        <v>15</v>
      </c>
      <c r="L524" s="18">
        <v>1</v>
      </c>
      <c r="M524" s="18">
        <v>238</v>
      </c>
      <c r="N524" s="18">
        <f t="shared" si="276"/>
        <v>1501</v>
      </c>
      <c r="O524" s="194">
        <v>0.59973186728686256</v>
      </c>
      <c r="P524" s="18">
        <v>20.930232558139537</v>
      </c>
      <c r="T524" s="45"/>
      <c r="V524" s="45"/>
      <c r="W524" s="45"/>
    </row>
    <row r="525" spans="2:23" ht="15" customHeight="1" x14ac:dyDescent="0.15">
      <c r="B525" s="189"/>
      <c r="C525" s="303" t="s">
        <v>524</v>
      </c>
      <c r="F525" s="79"/>
      <c r="G525" s="18">
        <v>570</v>
      </c>
      <c r="H525" s="18">
        <v>235</v>
      </c>
      <c r="I525" s="18">
        <v>215</v>
      </c>
      <c r="J525" s="18">
        <v>202</v>
      </c>
      <c r="K525" s="18">
        <v>45</v>
      </c>
      <c r="L525" s="18">
        <v>7</v>
      </c>
      <c r="M525" s="18">
        <v>227</v>
      </c>
      <c r="N525" s="18">
        <f t="shared" si="276"/>
        <v>1501</v>
      </c>
      <c r="O525" s="194">
        <v>2.6989099601492068</v>
      </c>
      <c r="P525" s="18">
        <v>36.363636363636367</v>
      </c>
      <c r="T525" s="45"/>
      <c r="V525" s="45"/>
      <c r="W525" s="45"/>
    </row>
    <row r="526" spans="2:23" ht="15" customHeight="1" x14ac:dyDescent="0.15">
      <c r="B526" s="189"/>
      <c r="C526" s="303" t="s">
        <v>527</v>
      </c>
      <c r="F526" s="79"/>
      <c r="G526" s="18">
        <v>603</v>
      </c>
      <c r="H526" s="18">
        <v>345</v>
      </c>
      <c r="I526" s="18">
        <v>187</v>
      </c>
      <c r="J526" s="18">
        <v>118</v>
      </c>
      <c r="K526" s="18">
        <v>26</v>
      </c>
      <c r="L526" s="18">
        <v>0</v>
      </c>
      <c r="M526" s="18">
        <v>222</v>
      </c>
      <c r="N526" s="18">
        <f t="shared" si="276"/>
        <v>1501</v>
      </c>
      <c r="O526" s="194">
        <v>1.945985203213155</v>
      </c>
      <c r="P526" s="18">
        <v>19.512195121951219</v>
      </c>
      <c r="T526" s="45"/>
      <c r="V526" s="45"/>
      <c r="W526" s="45"/>
    </row>
    <row r="527" spans="2:23" ht="15" customHeight="1" x14ac:dyDescent="0.15">
      <c r="B527" s="189"/>
      <c r="C527" s="303" t="s">
        <v>70</v>
      </c>
      <c r="F527" s="79"/>
      <c r="G527" s="18">
        <v>684</v>
      </c>
      <c r="H527" s="18">
        <v>266</v>
      </c>
      <c r="I527" s="18">
        <v>182</v>
      </c>
      <c r="J527" s="18">
        <v>111</v>
      </c>
      <c r="K527" s="18">
        <v>26</v>
      </c>
      <c r="L527" s="18">
        <v>5</v>
      </c>
      <c r="M527" s="18">
        <v>227</v>
      </c>
      <c r="N527" s="18">
        <f t="shared" si="276"/>
        <v>1501</v>
      </c>
      <c r="O527" s="194">
        <v>1.8947904302939651</v>
      </c>
      <c r="P527" s="18">
        <v>50</v>
      </c>
      <c r="T527" s="45"/>
      <c r="V527" s="45"/>
      <c r="W527" s="45"/>
    </row>
    <row r="528" spans="2:23" ht="15" customHeight="1" x14ac:dyDescent="0.15">
      <c r="B528" s="189"/>
      <c r="C528" s="303" t="s">
        <v>525</v>
      </c>
      <c r="F528" s="79"/>
      <c r="G528" s="18">
        <v>1235</v>
      </c>
      <c r="H528" s="18">
        <v>20</v>
      </c>
      <c r="I528" s="18">
        <v>8</v>
      </c>
      <c r="J528" s="18">
        <v>1</v>
      </c>
      <c r="K528" s="18">
        <v>1</v>
      </c>
      <c r="L528" s="18">
        <v>0</v>
      </c>
      <c r="M528" s="18">
        <v>236</v>
      </c>
      <c r="N528" s="18">
        <f t="shared" si="276"/>
        <v>1501</v>
      </c>
      <c r="O528" s="194">
        <v>7.0810536671767246E-2</v>
      </c>
      <c r="P528" s="18">
        <v>12.244897959183673</v>
      </c>
      <c r="T528" s="45"/>
      <c r="V528" s="45"/>
      <c r="W528" s="45"/>
    </row>
    <row r="529" spans="2:23" ht="15" customHeight="1" x14ac:dyDescent="0.15">
      <c r="B529" s="189"/>
      <c r="C529" s="303" t="s">
        <v>528</v>
      </c>
      <c r="F529" s="79"/>
      <c r="G529" s="18">
        <v>644</v>
      </c>
      <c r="H529" s="18">
        <v>321</v>
      </c>
      <c r="I529" s="18">
        <v>179</v>
      </c>
      <c r="J529" s="18">
        <v>118</v>
      </c>
      <c r="K529" s="18">
        <v>15</v>
      </c>
      <c r="L529" s="18">
        <v>1</v>
      </c>
      <c r="M529" s="18">
        <v>223</v>
      </c>
      <c r="N529" s="18">
        <f t="shared" si="276"/>
        <v>1501</v>
      </c>
      <c r="O529" s="194">
        <v>1.8054858538395933</v>
      </c>
      <c r="P529" s="18">
        <v>21.428571428571427</v>
      </c>
      <c r="T529" s="45"/>
      <c r="V529" s="45"/>
      <c r="W529" s="45"/>
    </row>
    <row r="530" spans="2:23" ht="15" customHeight="1" x14ac:dyDescent="0.15">
      <c r="B530" s="189"/>
      <c r="C530" s="311" t="s">
        <v>424</v>
      </c>
      <c r="D530" s="312"/>
      <c r="E530" s="312"/>
      <c r="F530" s="313"/>
      <c r="G530" s="172">
        <v>101</v>
      </c>
      <c r="H530" s="172">
        <v>177</v>
      </c>
      <c r="I530" s="172">
        <v>143</v>
      </c>
      <c r="J530" s="172">
        <v>227</v>
      </c>
      <c r="K530" s="172">
        <v>244</v>
      </c>
      <c r="L530" s="172">
        <v>141</v>
      </c>
      <c r="M530" s="172">
        <v>468</v>
      </c>
      <c r="N530" s="172">
        <f t="shared" si="276"/>
        <v>1501</v>
      </c>
      <c r="O530" s="314">
        <v>10.191125815780886</v>
      </c>
      <c r="P530" s="172">
        <v>92.682926829268297</v>
      </c>
      <c r="T530" s="45"/>
      <c r="V530" s="45"/>
      <c r="W530" s="45"/>
    </row>
    <row r="531" spans="2:23" ht="30.85" customHeight="1" x14ac:dyDescent="0.15">
      <c r="B531" s="37"/>
      <c r="C531" s="446" t="s">
        <v>526</v>
      </c>
      <c r="D531" s="447"/>
      <c r="E531" s="447"/>
      <c r="F531" s="80"/>
      <c r="G531" s="19">
        <v>434</v>
      </c>
      <c r="H531" s="19">
        <v>203</v>
      </c>
      <c r="I531" s="19">
        <v>159</v>
      </c>
      <c r="J531" s="19">
        <v>187</v>
      </c>
      <c r="K531" s="19">
        <v>144</v>
      </c>
      <c r="L531" s="19">
        <v>67</v>
      </c>
      <c r="M531" s="19">
        <v>307</v>
      </c>
      <c r="N531" s="19">
        <f t="shared" si="276"/>
        <v>1501</v>
      </c>
      <c r="O531" s="183">
        <v>5.3689318388815401</v>
      </c>
      <c r="P531" s="19">
        <v>100</v>
      </c>
      <c r="T531" s="45"/>
      <c r="V531" s="45"/>
      <c r="W531" s="45"/>
    </row>
    <row r="532" spans="2:23" ht="15" customHeight="1" x14ac:dyDescent="0.15">
      <c r="B532" s="188" t="s">
        <v>3</v>
      </c>
      <c r="C532" s="303" t="s">
        <v>69</v>
      </c>
      <c r="F532" s="190">
        <f t="shared" ref="F532:F541" si="277">N522</f>
        <v>1501</v>
      </c>
      <c r="G532" s="3">
        <f t="shared" ref="G532:M532" si="278">G522/$F532*100</f>
        <v>48.834110592938039</v>
      </c>
      <c r="H532" s="3">
        <f t="shared" si="278"/>
        <v>11.658894070619587</v>
      </c>
      <c r="I532" s="3">
        <f t="shared" si="278"/>
        <v>7.4616922051965346</v>
      </c>
      <c r="J532" s="3">
        <f t="shared" si="278"/>
        <v>10.39307128580946</v>
      </c>
      <c r="K532" s="3">
        <f t="shared" si="278"/>
        <v>4.5969353764157228</v>
      </c>
      <c r="L532" s="3">
        <f t="shared" si="278"/>
        <v>1.9986675549633577</v>
      </c>
      <c r="M532" s="3">
        <f t="shared" si="278"/>
        <v>15.056628914057296</v>
      </c>
      <c r="N532" s="3">
        <f t="shared" si="276"/>
        <v>100</v>
      </c>
      <c r="O532" s="7"/>
      <c r="T532" s="45"/>
      <c r="V532" s="45"/>
      <c r="W532" s="45"/>
    </row>
    <row r="533" spans="2:23" ht="15" customHeight="1" x14ac:dyDescent="0.15">
      <c r="B533" s="186"/>
      <c r="C533" s="303" t="s">
        <v>886</v>
      </c>
      <c r="F533" s="191">
        <f t="shared" si="277"/>
        <v>1501</v>
      </c>
      <c r="G533" s="4">
        <f t="shared" ref="G533:M533" si="279">G523/$F533*100</f>
        <v>38.041305796135909</v>
      </c>
      <c r="H533" s="4">
        <f t="shared" si="279"/>
        <v>17.921385742838108</v>
      </c>
      <c r="I533" s="4">
        <f t="shared" si="279"/>
        <v>11.725516322451698</v>
      </c>
      <c r="J533" s="4">
        <f t="shared" si="279"/>
        <v>10.992671552298468</v>
      </c>
      <c r="K533" s="4">
        <f t="shared" si="279"/>
        <v>5.3297801465689538</v>
      </c>
      <c r="L533" s="4">
        <f t="shared" si="279"/>
        <v>1.5323117921385743</v>
      </c>
      <c r="M533" s="4">
        <f t="shared" si="279"/>
        <v>14.457028647568288</v>
      </c>
      <c r="N533" s="4">
        <f t="shared" si="276"/>
        <v>99.999999999999986</v>
      </c>
      <c r="O533" s="7"/>
      <c r="T533" s="45"/>
      <c r="V533" s="45"/>
      <c r="W533" s="45"/>
    </row>
    <row r="534" spans="2:23" ht="15" customHeight="1" x14ac:dyDescent="0.15">
      <c r="B534" s="186"/>
      <c r="C534" s="303" t="s">
        <v>71</v>
      </c>
      <c r="F534" s="191">
        <f t="shared" si="277"/>
        <v>1501</v>
      </c>
      <c r="G534" s="4">
        <f t="shared" ref="G534:M534" si="280">G524/$F534*100</f>
        <v>72.684876748834114</v>
      </c>
      <c r="H534" s="4">
        <f t="shared" si="280"/>
        <v>5.0632911392405067</v>
      </c>
      <c r="I534" s="4">
        <f t="shared" si="280"/>
        <v>3.2644903397734839</v>
      </c>
      <c r="J534" s="4">
        <f t="shared" si="280"/>
        <v>2.0652898067954695</v>
      </c>
      <c r="K534" s="4">
        <f t="shared" si="280"/>
        <v>0.99933377748167884</v>
      </c>
      <c r="L534" s="4">
        <f t="shared" si="280"/>
        <v>6.6622251832111928E-2</v>
      </c>
      <c r="M534" s="4">
        <f t="shared" si="280"/>
        <v>15.856095936042639</v>
      </c>
      <c r="N534" s="4">
        <f t="shared" si="276"/>
        <v>100.00000000000001</v>
      </c>
      <c r="O534" s="7"/>
      <c r="T534" s="45"/>
      <c r="V534" s="45"/>
      <c r="W534" s="45"/>
    </row>
    <row r="535" spans="2:23" ht="15" customHeight="1" x14ac:dyDescent="0.15">
      <c r="B535" s="186"/>
      <c r="C535" s="303" t="s">
        <v>524</v>
      </c>
      <c r="F535" s="191">
        <f t="shared" si="277"/>
        <v>1501</v>
      </c>
      <c r="G535" s="4">
        <f t="shared" ref="G535:M535" si="281">G525/$F535*100</f>
        <v>37.974683544303801</v>
      </c>
      <c r="H535" s="4">
        <f t="shared" si="281"/>
        <v>15.656229180546303</v>
      </c>
      <c r="I535" s="4">
        <f t="shared" si="281"/>
        <v>14.323784143904064</v>
      </c>
      <c r="J535" s="4">
        <f t="shared" si="281"/>
        <v>13.457694870086609</v>
      </c>
      <c r="K535" s="4">
        <f t="shared" si="281"/>
        <v>2.9980013324450367</v>
      </c>
      <c r="L535" s="4">
        <f t="shared" si="281"/>
        <v>0.46635576282478342</v>
      </c>
      <c r="M535" s="4">
        <f t="shared" si="281"/>
        <v>15.123251165889407</v>
      </c>
      <c r="N535" s="4">
        <f t="shared" si="276"/>
        <v>100.00000000000003</v>
      </c>
      <c r="O535" s="7"/>
      <c r="T535" s="45"/>
      <c r="V535" s="45"/>
      <c r="W535" s="45"/>
    </row>
    <row r="536" spans="2:23" ht="15" customHeight="1" x14ac:dyDescent="0.15">
      <c r="B536" s="186"/>
      <c r="C536" s="303" t="s">
        <v>527</v>
      </c>
      <c r="F536" s="191">
        <f t="shared" si="277"/>
        <v>1501</v>
      </c>
      <c r="G536" s="4">
        <f t="shared" ref="G536:M536" si="282">G526/$F536*100</f>
        <v>40.173217854763493</v>
      </c>
      <c r="H536" s="4">
        <f t="shared" si="282"/>
        <v>22.984676882078613</v>
      </c>
      <c r="I536" s="4">
        <f t="shared" si="282"/>
        <v>12.45836109260493</v>
      </c>
      <c r="J536" s="4">
        <f t="shared" si="282"/>
        <v>7.861425716189208</v>
      </c>
      <c r="K536" s="4">
        <f t="shared" si="282"/>
        <v>1.7321785476349101</v>
      </c>
      <c r="L536" s="4">
        <f t="shared" si="282"/>
        <v>0</v>
      </c>
      <c r="M536" s="4">
        <f t="shared" si="282"/>
        <v>14.790139906728847</v>
      </c>
      <c r="N536" s="4">
        <f t="shared" si="276"/>
        <v>100</v>
      </c>
      <c r="O536" s="7"/>
      <c r="T536" s="45"/>
      <c r="V536" s="45"/>
      <c r="W536" s="45"/>
    </row>
    <row r="537" spans="2:23" ht="15" customHeight="1" x14ac:dyDescent="0.15">
      <c r="B537" s="186"/>
      <c r="C537" s="303" t="s">
        <v>70</v>
      </c>
      <c r="F537" s="191">
        <f t="shared" si="277"/>
        <v>1501</v>
      </c>
      <c r="G537" s="4">
        <f t="shared" ref="G537:M537" si="283">G527/$F537*100</f>
        <v>45.569620253164558</v>
      </c>
      <c r="H537" s="4">
        <f t="shared" si="283"/>
        <v>17.721518987341771</v>
      </c>
      <c r="I537" s="4">
        <f t="shared" si="283"/>
        <v>12.125249833444371</v>
      </c>
      <c r="J537" s="4">
        <f t="shared" si="283"/>
        <v>7.3950699533644233</v>
      </c>
      <c r="K537" s="4">
        <f t="shared" si="283"/>
        <v>1.7321785476349101</v>
      </c>
      <c r="L537" s="4">
        <f t="shared" si="283"/>
        <v>0.33311125916055961</v>
      </c>
      <c r="M537" s="4">
        <f t="shared" si="283"/>
        <v>15.123251165889407</v>
      </c>
      <c r="N537" s="4">
        <f t="shared" si="276"/>
        <v>100</v>
      </c>
      <c r="O537" s="7"/>
      <c r="T537" s="45"/>
      <c r="V537" s="45"/>
      <c r="W537" s="45"/>
    </row>
    <row r="538" spans="2:23" ht="15" customHeight="1" x14ac:dyDescent="0.15">
      <c r="B538" s="186"/>
      <c r="C538" s="303" t="s">
        <v>525</v>
      </c>
      <c r="F538" s="191">
        <f t="shared" si="277"/>
        <v>1501</v>
      </c>
      <c r="G538" s="4">
        <f t="shared" ref="G538:M538" si="284">G528/$F538*100</f>
        <v>82.278481012658233</v>
      </c>
      <c r="H538" s="4">
        <f t="shared" si="284"/>
        <v>1.3324450366422385</v>
      </c>
      <c r="I538" s="4">
        <f t="shared" si="284"/>
        <v>0.53297801465689543</v>
      </c>
      <c r="J538" s="4">
        <f t="shared" si="284"/>
        <v>6.6622251832111928E-2</v>
      </c>
      <c r="K538" s="4">
        <f t="shared" si="284"/>
        <v>6.6622251832111928E-2</v>
      </c>
      <c r="L538" s="4">
        <f t="shared" si="284"/>
        <v>0</v>
      </c>
      <c r="M538" s="4">
        <f t="shared" si="284"/>
        <v>15.722851432378416</v>
      </c>
      <c r="N538" s="4">
        <f t="shared" si="276"/>
        <v>100.00000000000001</v>
      </c>
      <c r="O538" s="7"/>
      <c r="T538" s="45"/>
      <c r="V538" s="45"/>
      <c r="W538" s="45"/>
    </row>
    <row r="539" spans="2:23" ht="15" customHeight="1" x14ac:dyDescent="0.15">
      <c r="B539" s="186"/>
      <c r="C539" s="303" t="s">
        <v>528</v>
      </c>
      <c r="F539" s="191">
        <f t="shared" si="277"/>
        <v>1501</v>
      </c>
      <c r="G539" s="4">
        <f t="shared" ref="G539:M539" si="285">G529/$F539*100</f>
        <v>42.904730179880076</v>
      </c>
      <c r="H539" s="4">
        <f t="shared" si="285"/>
        <v>21.385742838107927</v>
      </c>
      <c r="I539" s="4">
        <f t="shared" si="285"/>
        <v>11.925383077948034</v>
      </c>
      <c r="J539" s="4">
        <f t="shared" si="285"/>
        <v>7.861425716189208</v>
      </c>
      <c r="K539" s="4">
        <f t="shared" si="285"/>
        <v>0.99933377748167884</v>
      </c>
      <c r="L539" s="4">
        <f t="shared" si="285"/>
        <v>6.6622251832111928E-2</v>
      </c>
      <c r="M539" s="4">
        <f t="shared" si="285"/>
        <v>14.85676215856096</v>
      </c>
      <c r="N539" s="4">
        <f t="shared" si="276"/>
        <v>99.999999999999986</v>
      </c>
      <c r="O539" s="7"/>
      <c r="T539" s="45"/>
      <c r="V539" s="45"/>
      <c r="W539" s="45"/>
    </row>
    <row r="540" spans="2:23" ht="15" customHeight="1" x14ac:dyDescent="0.15">
      <c r="B540" s="186"/>
      <c r="C540" s="311" t="s">
        <v>424</v>
      </c>
      <c r="D540" s="312"/>
      <c r="E540" s="312"/>
      <c r="F540" s="315">
        <f t="shared" si="277"/>
        <v>1501</v>
      </c>
      <c r="G540" s="176">
        <f t="shared" ref="G540:M540" si="286">G530/$F540*100</f>
        <v>6.7288474350433045</v>
      </c>
      <c r="H540" s="176">
        <f t="shared" si="286"/>
        <v>11.792138574283811</v>
      </c>
      <c r="I540" s="176">
        <f t="shared" si="286"/>
        <v>9.5269820119920059</v>
      </c>
      <c r="J540" s="176">
        <f t="shared" si="286"/>
        <v>15.123251165889407</v>
      </c>
      <c r="K540" s="176">
        <f t="shared" si="286"/>
        <v>16.25582944703531</v>
      </c>
      <c r="L540" s="176">
        <f t="shared" si="286"/>
        <v>9.3937375083277814</v>
      </c>
      <c r="M540" s="176">
        <f t="shared" si="286"/>
        <v>31.17921385742838</v>
      </c>
      <c r="N540" s="176">
        <f t="shared" si="276"/>
        <v>100</v>
      </c>
      <c r="O540" s="7"/>
      <c r="T540" s="45"/>
      <c r="V540" s="45"/>
      <c r="W540" s="45"/>
    </row>
    <row r="541" spans="2:23" ht="30.85" customHeight="1" x14ac:dyDescent="0.15">
      <c r="B541" s="187"/>
      <c r="C541" s="446" t="s">
        <v>526</v>
      </c>
      <c r="D541" s="447"/>
      <c r="E541" s="447"/>
      <c r="F541" s="192">
        <f t="shared" si="277"/>
        <v>1501</v>
      </c>
      <c r="G541" s="5">
        <f t="shared" ref="G541:M541" si="287">G531/$F541*100</f>
        <v>28.914057295136576</v>
      </c>
      <c r="H541" s="5">
        <f t="shared" si="287"/>
        <v>13.524317121918722</v>
      </c>
      <c r="I541" s="5">
        <f t="shared" si="287"/>
        <v>10.592938041305796</v>
      </c>
      <c r="J541" s="5">
        <f t="shared" si="287"/>
        <v>12.45836109260493</v>
      </c>
      <c r="K541" s="5">
        <f t="shared" si="287"/>
        <v>9.5936042638241172</v>
      </c>
      <c r="L541" s="5">
        <f t="shared" si="287"/>
        <v>4.4636908727514992</v>
      </c>
      <c r="M541" s="5">
        <f t="shared" si="287"/>
        <v>20.453031312458361</v>
      </c>
      <c r="N541" s="5">
        <f t="shared" si="276"/>
        <v>100.00000000000001</v>
      </c>
      <c r="O541" s="7"/>
      <c r="T541" s="45"/>
      <c r="V541" s="45"/>
      <c r="W541" s="45"/>
    </row>
    <row r="542" spans="2:23" ht="15" customHeight="1" x14ac:dyDescent="0.15">
      <c r="C542" s="1"/>
      <c r="D542" s="1"/>
      <c r="E542" s="1"/>
      <c r="H542" s="7"/>
      <c r="O542" s="7"/>
      <c r="T542" s="45"/>
      <c r="V542" s="45"/>
      <c r="W542" s="45"/>
    </row>
    <row r="543" spans="2:23" ht="22.7" x14ac:dyDescent="0.15">
      <c r="B543" s="184"/>
      <c r="C543" s="28" t="s">
        <v>255</v>
      </c>
      <c r="D543" s="28"/>
      <c r="E543" s="28"/>
      <c r="F543" s="185"/>
      <c r="G543" s="145" t="s">
        <v>529</v>
      </c>
      <c r="H543" s="202" t="s">
        <v>430</v>
      </c>
      <c r="I543" s="202" t="s">
        <v>431</v>
      </c>
      <c r="J543" s="202" t="s">
        <v>197</v>
      </c>
      <c r="K543" s="146" t="s">
        <v>90</v>
      </c>
      <c r="L543" s="145" t="s">
        <v>432</v>
      </c>
      <c r="M543" s="146" t="s">
        <v>174</v>
      </c>
      <c r="N543" s="145" t="s">
        <v>4</v>
      </c>
      <c r="O543" s="143" t="s">
        <v>438</v>
      </c>
      <c r="P543" s="143" t="s">
        <v>462</v>
      </c>
      <c r="T543" s="45"/>
      <c r="V543" s="45"/>
      <c r="W543" s="45"/>
    </row>
    <row r="544" spans="2:23" ht="15" customHeight="1" x14ac:dyDescent="0.15">
      <c r="B544" s="188" t="s">
        <v>2</v>
      </c>
      <c r="C544" s="303" t="s">
        <v>69</v>
      </c>
      <c r="F544" s="78"/>
      <c r="G544" s="17">
        <v>1778</v>
      </c>
      <c r="H544" s="17">
        <v>51</v>
      </c>
      <c r="I544" s="17">
        <v>75</v>
      </c>
      <c r="J544" s="17">
        <v>124</v>
      </c>
      <c r="K544" s="17">
        <v>89</v>
      </c>
      <c r="L544" s="17">
        <v>88</v>
      </c>
      <c r="M544" s="17">
        <v>284</v>
      </c>
      <c r="N544" s="17">
        <f t="shared" ref="N544:N563" si="288">SUM(G544:M544)</f>
        <v>2489</v>
      </c>
      <c r="O544" s="193">
        <v>2.5725739278681856</v>
      </c>
      <c r="P544" s="17">
        <v>100</v>
      </c>
      <c r="T544" s="45"/>
      <c r="V544" s="45"/>
      <c r="W544" s="45"/>
    </row>
    <row r="545" spans="2:23" ht="15" customHeight="1" x14ac:dyDescent="0.15">
      <c r="B545" s="189"/>
      <c r="C545" s="303" t="s">
        <v>886</v>
      </c>
      <c r="F545" s="79"/>
      <c r="G545" s="18">
        <v>1686</v>
      </c>
      <c r="H545" s="18">
        <v>71</v>
      </c>
      <c r="I545" s="18">
        <v>107</v>
      </c>
      <c r="J545" s="18">
        <v>150</v>
      </c>
      <c r="K545" s="18">
        <v>118</v>
      </c>
      <c r="L545" s="18">
        <v>80</v>
      </c>
      <c r="M545" s="18">
        <v>277</v>
      </c>
      <c r="N545" s="18">
        <f t="shared" si="288"/>
        <v>2489</v>
      </c>
      <c r="O545" s="194">
        <v>2.5331039712193806</v>
      </c>
      <c r="P545" s="18">
        <v>72.727272727272734</v>
      </c>
      <c r="T545" s="45"/>
      <c r="V545" s="45"/>
      <c r="W545" s="45"/>
    </row>
    <row r="546" spans="2:23" ht="15" customHeight="1" x14ac:dyDescent="0.15">
      <c r="B546" s="189"/>
      <c r="C546" s="303" t="s">
        <v>71</v>
      </c>
      <c r="F546" s="79"/>
      <c r="G546" s="18">
        <v>1995</v>
      </c>
      <c r="H546" s="18">
        <v>25</v>
      </c>
      <c r="I546" s="18">
        <v>37</v>
      </c>
      <c r="J546" s="18">
        <v>57</v>
      </c>
      <c r="K546" s="18">
        <v>49</v>
      </c>
      <c r="L546" s="18">
        <v>34</v>
      </c>
      <c r="M546" s="18">
        <v>292</v>
      </c>
      <c r="N546" s="18">
        <f t="shared" si="288"/>
        <v>2489</v>
      </c>
      <c r="O546" s="194">
        <v>1.1310658404731311</v>
      </c>
      <c r="P546" s="18">
        <v>100</v>
      </c>
      <c r="T546" s="45"/>
      <c r="V546" s="45"/>
      <c r="W546" s="45"/>
    </row>
    <row r="547" spans="2:23" ht="15" customHeight="1" x14ac:dyDescent="0.15">
      <c r="B547" s="189"/>
      <c r="C547" s="303" t="s">
        <v>524</v>
      </c>
      <c r="F547" s="79"/>
      <c r="G547" s="18">
        <v>1566</v>
      </c>
      <c r="H547" s="18">
        <v>89</v>
      </c>
      <c r="I547" s="18">
        <v>130</v>
      </c>
      <c r="J547" s="18">
        <v>223</v>
      </c>
      <c r="K547" s="18">
        <v>133</v>
      </c>
      <c r="L547" s="18">
        <v>56</v>
      </c>
      <c r="M547" s="18">
        <v>292</v>
      </c>
      <c r="N547" s="18">
        <f t="shared" si="288"/>
        <v>2489</v>
      </c>
      <c r="O547" s="194">
        <v>2.6011988160065318</v>
      </c>
      <c r="P547" s="18">
        <v>95.238095238095227</v>
      </c>
      <c r="T547" s="45"/>
      <c r="V547" s="45"/>
      <c r="W547" s="45"/>
    </row>
    <row r="548" spans="2:23" ht="15" customHeight="1" x14ac:dyDescent="0.15">
      <c r="B548" s="189"/>
      <c r="C548" s="303" t="s">
        <v>527</v>
      </c>
      <c r="F548" s="79"/>
      <c r="G548" s="18">
        <v>1550</v>
      </c>
      <c r="H548" s="18">
        <v>149</v>
      </c>
      <c r="I548" s="18">
        <v>173</v>
      </c>
      <c r="J548" s="18">
        <v>219</v>
      </c>
      <c r="K548" s="18">
        <v>98</v>
      </c>
      <c r="L548" s="18">
        <v>22</v>
      </c>
      <c r="M548" s="18">
        <v>278</v>
      </c>
      <c r="N548" s="18">
        <f t="shared" si="288"/>
        <v>2489</v>
      </c>
      <c r="O548" s="194">
        <v>1.9892468637589837</v>
      </c>
      <c r="P548" s="18">
        <v>59.375</v>
      </c>
      <c r="T548" s="45"/>
      <c r="V548" s="45"/>
      <c r="W548" s="45"/>
    </row>
    <row r="549" spans="2:23" ht="15" customHeight="1" x14ac:dyDescent="0.15">
      <c r="B549" s="189"/>
      <c r="C549" s="303" t="s">
        <v>70</v>
      </c>
      <c r="F549" s="79"/>
      <c r="G549" s="18">
        <v>1679</v>
      </c>
      <c r="H549" s="18">
        <v>102</v>
      </c>
      <c r="I549" s="18">
        <v>141</v>
      </c>
      <c r="J549" s="18">
        <v>163</v>
      </c>
      <c r="K549" s="18">
        <v>92</v>
      </c>
      <c r="L549" s="18">
        <v>25</v>
      </c>
      <c r="M549" s="18">
        <v>287</v>
      </c>
      <c r="N549" s="18">
        <f t="shared" si="288"/>
        <v>2489</v>
      </c>
      <c r="O549" s="194">
        <v>1.6898482881527939</v>
      </c>
      <c r="P549" s="18">
        <v>43.75</v>
      </c>
      <c r="T549" s="45"/>
      <c r="V549" s="45"/>
      <c r="W549" s="45"/>
    </row>
    <row r="550" spans="2:23" ht="15" customHeight="1" x14ac:dyDescent="0.15">
      <c r="B550" s="189"/>
      <c r="C550" s="303" t="s">
        <v>525</v>
      </c>
      <c r="F550" s="79"/>
      <c r="G550" s="18">
        <v>2167</v>
      </c>
      <c r="H550" s="18">
        <v>7</v>
      </c>
      <c r="I550" s="18">
        <v>8</v>
      </c>
      <c r="J550" s="18">
        <v>10</v>
      </c>
      <c r="K550" s="18">
        <v>6</v>
      </c>
      <c r="L550" s="18">
        <v>0</v>
      </c>
      <c r="M550" s="18">
        <v>291</v>
      </c>
      <c r="N550" s="18">
        <f t="shared" si="288"/>
        <v>2489</v>
      </c>
      <c r="O550" s="194">
        <v>9.2151216445652329E-2</v>
      </c>
      <c r="P550" s="18">
        <v>17.647058823529413</v>
      </c>
      <c r="T550" s="45"/>
      <c r="V550" s="45"/>
      <c r="W550" s="45"/>
    </row>
    <row r="551" spans="2:23" ht="15" customHeight="1" x14ac:dyDescent="0.15">
      <c r="B551" s="189"/>
      <c r="C551" s="303" t="s">
        <v>528</v>
      </c>
      <c r="F551" s="79"/>
      <c r="G551" s="18">
        <v>1690</v>
      </c>
      <c r="H551" s="18">
        <v>120</v>
      </c>
      <c r="I551" s="18">
        <v>133</v>
      </c>
      <c r="J551" s="18">
        <v>180</v>
      </c>
      <c r="K551" s="18">
        <v>67</v>
      </c>
      <c r="L551" s="18">
        <v>15</v>
      </c>
      <c r="M551" s="18">
        <v>284</v>
      </c>
      <c r="N551" s="18">
        <f t="shared" si="288"/>
        <v>2489</v>
      </c>
      <c r="O551" s="194">
        <v>1.4311850637177073</v>
      </c>
      <c r="P551" s="18">
        <v>33.333333333333329</v>
      </c>
      <c r="T551" s="45"/>
      <c r="V551" s="45"/>
      <c r="W551" s="45"/>
    </row>
    <row r="552" spans="2:23" ht="15" customHeight="1" x14ac:dyDescent="0.15">
      <c r="B552" s="189"/>
      <c r="C552" s="311" t="s">
        <v>424</v>
      </c>
      <c r="D552" s="312"/>
      <c r="E552" s="312"/>
      <c r="F552" s="313"/>
      <c r="G552" s="172">
        <v>739</v>
      </c>
      <c r="H552" s="172">
        <v>88</v>
      </c>
      <c r="I552" s="172">
        <v>102</v>
      </c>
      <c r="J552" s="172">
        <v>251</v>
      </c>
      <c r="K552" s="172">
        <v>255</v>
      </c>
      <c r="L552" s="172">
        <v>228</v>
      </c>
      <c r="M552" s="172">
        <v>826</v>
      </c>
      <c r="N552" s="172">
        <f t="shared" si="288"/>
        <v>2489</v>
      </c>
      <c r="O552" s="314">
        <v>9.3445677818504933</v>
      </c>
      <c r="P552" s="172">
        <v>100</v>
      </c>
      <c r="T552" s="45"/>
      <c r="V552" s="45"/>
      <c r="W552" s="45"/>
    </row>
    <row r="553" spans="2:23" ht="30.85" customHeight="1" x14ac:dyDescent="0.15">
      <c r="B553" s="37"/>
      <c r="C553" s="446" t="s">
        <v>526</v>
      </c>
      <c r="D553" s="447"/>
      <c r="E553" s="447"/>
      <c r="F553" s="80"/>
      <c r="G553" s="19">
        <v>1342</v>
      </c>
      <c r="H553" s="19">
        <v>64</v>
      </c>
      <c r="I553" s="19">
        <v>87</v>
      </c>
      <c r="J553" s="19">
        <v>151</v>
      </c>
      <c r="K553" s="19">
        <v>169</v>
      </c>
      <c r="L553" s="19">
        <v>146</v>
      </c>
      <c r="M553" s="19">
        <v>530</v>
      </c>
      <c r="N553" s="19">
        <f t="shared" si="288"/>
        <v>2489</v>
      </c>
      <c r="O553" s="183">
        <v>4.9133932449468949</v>
      </c>
      <c r="P553" s="19">
        <v>100</v>
      </c>
      <c r="T553" s="45"/>
      <c r="V553" s="45"/>
      <c r="W553" s="45"/>
    </row>
    <row r="554" spans="2:23" ht="15" customHeight="1" x14ac:dyDescent="0.15">
      <c r="B554" s="188" t="s">
        <v>3</v>
      </c>
      <c r="C554" s="303" t="s">
        <v>69</v>
      </c>
      <c r="F554" s="190">
        <f t="shared" ref="F554:F563" si="289">N544</f>
        <v>2489</v>
      </c>
      <c r="G554" s="3">
        <f t="shared" ref="G554:M554" si="290">G544/$F554*100</f>
        <v>71.434310968260348</v>
      </c>
      <c r="H554" s="3">
        <f t="shared" si="290"/>
        <v>2.0490156689433507</v>
      </c>
      <c r="I554" s="3">
        <f t="shared" si="290"/>
        <v>3.0132583366813983</v>
      </c>
      <c r="J554" s="3">
        <f t="shared" si="290"/>
        <v>4.9819204499799117</v>
      </c>
      <c r="K554" s="3">
        <f t="shared" si="290"/>
        <v>3.5757332261952595</v>
      </c>
      <c r="L554" s="3">
        <f t="shared" si="290"/>
        <v>3.5355564483728403</v>
      </c>
      <c r="M554" s="3">
        <f t="shared" si="290"/>
        <v>11.410204901566894</v>
      </c>
      <c r="N554" s="3">
        <f t="shared" si="288"/>
        <v>100.00000000000001</v>
      </c>
      <c r="O554" s="7"/>
      <c r="T554" s="45"/>
      <c r="V554" s="45"/>
      <c r="W554" s="45"/>
    </row>
    <row r="555" spans="2:23" ht="15" customHeight="1" x14ac:dyDescent="0.15">
      <c r="B555" s="186"/>
      <c r="C555" s="303" t="s">
        <v>886</v>
      </c>
      <c r="F555" s="191">
        <f t="shared" si="289"/>
        <v>2489</v>
      </c>
      <c r="G555" s="4">
        <f t="shared" ref="G555:M555" si="291">G545/$F555*100</f>
        <v>67.738047408597836</v>
      </c>
      <c r="H555" s="4">
        <f t="shared" si="291"/>
        <v>2.8525512253917236</v>
      </c>
      <c r="I555" s="4">
        <f t="shared" si="291"/>
        <v>4.298915226998794</v>
      </c>
      <c r="J555" s="4">
        <f t="shared" si="291"/>
        <v>6.0265166733627966</v>
      </c>
      <c r="K555" s="4">
        <f t="shared" si="291"/>
        <v>4.7408597830454005</v>
      </c>
      <c r="L555" s="4">
        <f t="shared" si="291"/>
        <v>3.2141422257934913</v>
      </c>
      <c r="M555" s="4">
        <f t="shared" si="291"/>
        <v>11.128967456809963</v>
      </c>
      <c r="N555" s="4">
        <f t="shared" si="288"/>
        <v>100</v>
      </c>
      <c r="O555" s="7"/>
      <c r="T555" s="45"/>
      <c r="V555" s="45"/>
      <c r="W555" s="45"/>
    </row>
    <row r="556" spans="2:23" ht="15" customHeight="1" x14ac:dyDescent="0.15">
      <c r="B556" s="186"/>
      <c r="C556" s="303" t="s">
        <v>71</v>
      </c>
      <c r="F556" s="191">
        <f t="shared" si="289"/>
        <v>2489</v>
      </c>
      <c r="G556" s="4">
        <f t="shared" ref="G556:M556" si="292">G546/$F556*100</f>
        <v>80.152671755725194</v>
      </c>
      <c r="H556" s="4">
        <f t="shared" si="292"/>
        <v>1.004419445560466</v>
      </c>
      <c r="I556" s="4">
        <f t="shared" si="292"/>
        <v>1.4865407794294898</v>
      </c>
      <c r="J556" s="4">
        <f t="shared" si="292"/>
        <v>2.2900763358778624</v>
      </c>
      <c r="K556" s="4">
        <f t="shared" si="292"/>
        <v>1.9686621132985134</v>
      </c>
      <c r="L556" s="4">
        <f t="shared" si="292"/>
        <v>1.3660104459622338</v>
      </c>
      <c r="M556" s="4">
        <f t="shared" si="292"/>
        <v>11.731619124146244</v>
      </c>
      <c r="N556" s="4">
        <f t="shared" si="288"/>
        <v>100</v>
      </c>
      <c r="O556" s="7"/>
      <c r="T556" s="45"/>
      <c r="V556" s="45"/>
      <c r="W556" s="45"/>
    </row>
    <row r="557" spans="2:23" ht="15" customHeight="1" x14ac:dyDescent="0.15">
      <c r="B557" s="186"/>
      <c r="C557" s="303" t="s">
        <v>524</v>
      </c>
      <c r="F557" s="191">
        <f t="shared" si="289"/>
        <v>2489</v>
      </c>
      <c r="G557" s="4">
        <f t="shared" ref="G557:M557" si="293">G547/$F557*100</f>
        <v>62.916834069907587</v>
      </c>
      <c r="H557" s="4">
        <f t="shared" si="293"/>
        <v>3.5757332261952595</v>
      </c>
      <c r="I557" s="4">
        <f t="shared" si="293"/>
        <v>5.2229811169144238</v>
      </c>
      <c r="J557" s="4">
        <f t="shared" si="293"/>
        <v>8.959421454399358</v>
      </c>
      <c r="K557" s="4">
        <f t="shared" si="293"/>
        <v>5.343511450381679</v>
      </c>
      <c r="L557" s="4">
        <f t="shared" si="293"/>
        <v>2.2498995580554437</v>
      </c>
      <c r="M557" s="4">
        <f t="shared" si="293"/>
        <v>11.731619124146244</v>
      </c>
      <c r="N557" s="4">
        <f t="shared" si="288"/>
        <v>100.00000000000001</v>
      </c>
      <c r="O557" s="7"/>
      <c r="T557" s="45"/>
      <c r="V557" s="45"/>
      <c r="W557" s="45"/>
    </row>
    <row r="558" spans="2:23" ht="15" customHeight="1" x14ac:dyDescent="0.15">
      <c r="B558" s="186"/>
      <c r="C558" s="303" t="s">
        <v>527</v>
      </c>
      <c r="F558" s="191">
        <f t="shared" si="289"/>
        <v>2489</v>
      </c>
      <c r="G558" s="4">
        <f t="shared" ref="G558:M558" si="294">G548/$F558*100</f>
        <v>62.274005624748895</v>
      </c>
      <c r="H558" s="4">
        <f t="shared" si="294"/>
        <v>5.9863398955403779</v>
      </c>
      <c r="I558" s="4">
        <f t="shared" si="294"/>
        <v>6.9505825632784246</v>
      </c>
      <c r="J558" s="4">
        <f t="shared" si="294"/>
        <v>8.7987143431096833</v>
      </c>
      <c r="K558" s="4">
        <f t="shared" si="294"/>
        <v>3.9373242265970267</v>
      </c>
      <c r="L558" s="4">
        <f t="shared" si="294"/>
        <v>0.88388911209321008</v>
      </c>
      <c r="M558" s="4">
        <f t="shared" si="294"/>
        <v>11.169144234632382</v>
      </c>
      <c r="N558" s="4">
        <f t="shared" si="288"/>
        <v>100.00000000000001</v>
      </c>
      <c r="O558" s="7"/>
      <c r="T558" s="45"/>
      <c r="V558" s="45"/>
      <c r="W558" s="45"/>
    </row>
    <row r="559" spans="2:23" ht="15" customHeight="1" x14ac:dyDescent="0.15">
      <c r="B559" s="186"/>
      <c r="C559" s="303" t="s">
        <v>70</v>
      </c>
      <c r="F559" s="191">
        <f t="shared" si="289"/>
        <v>2489</v>
      </c>
      <c r="G559" s="4">
        <f t="shared" ref="G559:M559" si="295">G549/$F559*100</f>
        <v>67.456809963840897</v>
      </c>
      <c r="H559" s="4">
        <f t="shared" si="295"/>
        <v>4.0980313378867015</v>
      </c>
      <c r="I559" s="4">
        <f t="shared" si="295"/>
        <v>5.6649256729610284</v>
      </c>
      <c r="J559" s="4">
        <f t="shared" si="295"/>
        <v>6.5488147850542386</v>
      </c>
      <c r="K559" s="4">
        <f t="shared" si="295"/>
        <v>3.6962635596625151</v>
      </c>
      <c r="L559" s="4">
        <f t="shared" si="295"/>
        <v>1.004419445560466</v>
      </c>
      <c r="M559" s="4">
        <f t="shared" si="295"/>
        <v>11.53073523503415</v>
      </c>
      <c r="N559" s="4">
        <f t="shared" si="288"/>
        <v>100</v>
      </c>
      <c r="O559" s="7"/>
      <c r="T559" s="45"/>
      <c r="V559" s="45"/>
      <c r="W559" s="45"/>
    </row>
    <row r="560" spans="2:23" ht="15" customHeight="1" x14ac:dyDescent="0.15">
      <c r="B560" s="186"/>
      <c r="C560" s="303" t="s">
        <v>525</v>
      </c>
      <c r="F560" s="191">
        <f t="shared" si="289"/>
        <v>2489</v>
      </c>
      <c r="G560" s="4">
        <f t="shared" ref="G560:M560" si="296">G550/$F560*100</f>
        <v>87.063077541181201</v>
      </c>
      <c r="H560" s="4">
        <f t="shared" si="296"/>
        <v>0.28123744475693047</v>
      </c>
      <c r="I560" s="4">
        <f t="shared" si="296"/>
        <v>0.32141422257934915</v>
      </c>
      <c r="J560" s="4">
        <f t="shared" si="296"/>
        <v>0.40176777822418641</v>
      </c>
      <c r="K560" s="4">
        <f t="shared" si="296"/>
        <v>0.24106066693451184</v>
      </c>
      <c r="L560" s="4">
        <f t="shared" si="296"/>
        <v>0</v>
      </c>
      <c r="M560" s="4">
        <f t="shared" si="296"/>
        <v>11.691442346323825</v>
      </c>
      <c r="N560" s="4">
        <f t="shared" si="288"/>
        <v>100</v>
      </c>
      <c r="O560" s="7"/>
      <c r="T560" s="45"/>
      <c r="V560" s="45"/>
      <c r="W560" s="45"/>
    </row>
    <row r="561" spans="1:23" ht="15" customHeight="1" x14ac:dyDescent="0.15">
      <c r="B561" s="186"/>
      <c r="C561" s="303" t="s">
        <v>528</v>
      </c>
      <c r="F561" s="191">
        <f t="shared" si="289"/>
        <v>2489</v>
      </c>
      <c r="G561" s="4">
        <f t="shared" ref="G561:M561" si="297">G551/$F561*100</f>
        <v>67.898754519887504</v>
      </c>
      <c r="H561" s="4">
        <f t="shared" si="297"/>
        <v>4.8212133386902369</v>
      </c>
      <c r="I561" s="4">
        <f t="shared" si="297"/>
        <v>5.343511450381679</v>
      </c>
      <c r="J561" s="4">
        <f t="shared" si="297"/>
        <v>7.2318200080353554</v>
      </c>
      <c r="K561" s="4">
        <f t="shared" si="297"/>
        <v>2.6918441141020493</v>
      </c>
      <c r="L561" s="4">
        <f t="shared" si="297"/>
        <v>0.60265166733627962</v>
      </c>
      <c r="M561" s="4">
        <f t="shared" si="297"/>
        <v>11.410204901566894</v>
      </c>
      <c r="N561" s="4">
        <f t="shared" si="288"/>
        <v>100.00000000000001</v>
      </c>
      <c r="O561" s="7"/>
      <c r="T561" s="45"/>
      <c r="V561" s="45"/>
      <c r="W561" s="45"/>
    </row>
    <row r="562" spans="1:23" ht="15" customHeight="1" x14ac:dyDescent="0.15">
      <c r="B562" s="186"/>
      <c r="C562" s="311" t="s">
        <v>424</v>
      </c>
      <c r="D562" s="312"/>
      <c r="E562" s="312"/>
      <c r="F562" s="315">
        <f t="shared" si="289"/>
        <v>2489</v>
      </c>
      <c r="G562" s="176">
        <f t="shared" ref="G562:M562" si="298">G552/$F562*100</f>
        <v>29.690638810767378</v>
      </c>
      <c r="H562" s="176">
        <f t="shared" si="298"/>
        <v>3.5355564483728403</v>
      </c>
      <c r="I562" s="176">
        <f t="shared" si="298"/>
        <v>4.0980313378867015</v>
      </c>
      <c r="J562" s="176">
        <f t="shared" si="298"/>
        <v>10.084371233427079</v>
      </c>
      <c r="K562" s="176">
        <f t="shared" si="298"/>
        <v>10.245078344716754</v>
      </c>
      <c r="L562" s="176">
        <f t="shared" si="298"/>
        <v>9.1603053435114496</v>
      </c>
      <c r="M562" s="176">
        <f t="shared" si="298"/>
        <v>33.186018481317795</v>
      </c>
      <c r="N562" s="176">
        <f t="shared" si="288"/>
        <v>100</v>
      </c>
      <c r="O562" s="7"/>
      <c r="T562" s="45"/>
      <c r="V562" s="45"/>
      <c r="W562" s="45"/>
    </row>
    <row r="563" spans="1:23" ht="30.85" customHeight="1" x14ac:dyDescent="0.15">
      <c r="B563" s="187"/>
      <c r="C563" s="446" t="s">
        <v>526</v>
      </c>
      <c r="D563" s="447"/>
      <c r="E563" s="447"/>
      <c r="F563" s="192">
        <f t="shared" si="289"/>
        <v>2489</v>
      </c>
      <c r="G563" s="5">
        <f t="shared" ref="G563:M563" si="299">G553/$F563*100</f>
        <v>53.917235837685816</v>
      </c>
      <c r="H563" s="5">
        <f t="shared" si="299"/>
        <v>2.5713137806347932</v>
      </c>
      <c r="I563" s="5">
        <f t="shared" si="299"/>
        <v>3.4953796705504221</v>
      </c>
      <c r="J563" s="5">
        <f t="shared" si="299"/>
        <v>6.0666934511852153</v>
      </c>
      <c r="K563" s="5">
        <f t="shared" si="299"/>
        <v>6.7898754519887499</v>
      </c>
      <c r="L563" s="5">
        <f t="shared" si="299"/>
        <v>5.8658095620731219</v>
      </c>
      <c r="M563" s="5">
        <f t="shared" si="299"/>
        <v>21.293692245881878</v>
      </c>
      <c r="N563" s="5">
        <f t="shared" si="288"/>
        <v>100</v>
      </c>
      <c r="O563" s="7"/>
      <c r="T563" s="45"/>
      <c r="V563" s="45"/>
      <c r="W563" s="45"/>
    </row>
    <row r="564" spans="1:23" ht="15" customHeight="1" x14ac:dyDescent="0.15">
      <c r="C564" s="1"/>
      <c r="D564" s="1"/>
      <c r="E564" s="1"/>
      <c r="H564" s="7"/>
      <c r="O564" s="7"/>
      <c r="T564" s="45"/>
      <c r="V564" s="45"/>
      <c r="W564" s="45"/>
    </row>
    <row r="565" spans="1:23" ht="15" customHeight="1" x14ac:dyDescent="0.15">
      <c r="A565" s="1" t="s">
        <v>433</v>
      </c>
      <c r="C565" s="1"/>
      <c r="D565" s="1"/>
      <c r="E565" s="1"/>
      <c r="H565" s="7"/>
      <c r="O565" s="7"/>
      <c r="T565" s="45"/>
      <c r="V565" s="45"/>
      <c r="W565" s="45"/>
    </row>
    <row r="566" spans="1:23" ht="22.7" x14ac:dyDescent="0.15">
      <c r="B566" s="184"/>
      <c r="C566" s="28" t="s">
        <v>256</v>
      </c>
      <c r="D566" s="28"/>
      <c r="E566" s="28"/>
      <c r="F566" s="185"/>
      <c r="G566" s="145" t="s">
        <v>529</v>
      </c>
      <c r="H566" s="202" t="s">
        <v>430</v>
      </c>
      <c r="I566" s="202" t="s">
        <v>431</v>
      </c>
      <c r="J566" s="202" t="s">
        <v>197</v>
      </c>
      <c r="K566" s="146" t="s">
        <v>90</v>
      </c>
      <c r="L566" s="145" t="s">
        <v>432</v>
      </c>
      <c r="M566" s="146" t="s">
        <v>174</v>
      </c>
      <c r="N566" s="145" t="s">
        <v>4</v>
      </c>
      <c r="O566" s="143" t="s">
        <v>438</v>
      </c>
      <c r="P566" s="143" t="s">
        <v>462</v>
      </c>
      <c r="T566" s="45"/>
      <c r="V566" s="45"/>
      <c r="W566" s="45"/>
    </row>
    <row r="567" spans="1:23" ht="15" customHeight="1" x14ac:dyDescent="0.15">
      <c r="B567" s="188" t="s">
        <v>2</v>
      </c>
      <c r="C567" s="303" t="s">
        <v>69</v>
      </c>
      <c r="F567" s="78"/>
      <c r="G567" s="17">
        <v>98</v>
      </c>
      <c r="H567" s="17">
        <v>7</v>
      </c>
      <c r="I567" s="17">
        <v>7</v>
      </c>
      <c r="J567" s="17">
        <v>10</v>
      </c>
      <c r="K567" s="17">
        <v>1</v>
      </c>
      <c r="L567" s="17">
        <v>0</v>
      </c>
      <c r="M567" s="17">
        <v>7</v>
      </c>
      <c r="N567" s="17">
        <f t="shared" ref="N567:N586" si="300">SUM(G567:M567)</f>
        <v>130</v>
      </c>
      <c r="O567" s="193">
        <v>0.95649457756763945</v>
      </c>
      <c r="P567" s="17">
        <v>10.344827586206897</v>
      </c>
      <c r="T567" s="45"/>
      <c r="V567" s="45"/>
      <c r="W567" s="45"/>
    </row>
    <row r="568" spans="1:23" ht="15" customHeight="1" x14ac:dyDescent="0.15">
      <c r="B568" s="189"/>
      <c r="C568" s="303" t="s">
        <v>886</v>
      </c>
      <c r="F568" s="79"/>
      <c r="G568" s="18">
        <v>90</v>
      </c>
      <c r="H568" s="18">
        <v>13</v>
      </c>
      <c r="I568" s="18">
        <v>12</v>
      </c>
      <c r="J568" s="18">
        <v>7</v>
      </c>
      <c r="K568" s="18">
        <v>1</v>
      </c>
      <c r="L568" s="18">
        <v>0</v>
      </c>
      <c r="M568" s="18">
        <v>7</v>
      </c>
      <c r="N568" s="18">
        <f t="shared" si="300"/>
        <v>130</v>
      </c>
      <c r="O568" s="194">
        <v>1.0035168986079799</v>
      </c>
      <c r="P568" s="18">
        <v>12</v>
      </c>
      <c r="T568" s="45"/>
      <c r="V568" s="45"/>
      <c r="W568" s="45"/>
    </row>
    <row r="569" spans="1:23" ht="15" customHeight="1" x14ac:dyDescent="0.15">
      <c r="B569" s="189"/>
      <c r="C569" s="303" t="s">
        <v>71</v>
      </c>
      <c r="F569" s="79"/>
      <c r="G569" s="18">
        <v>107</v>
      </c>
      <c r="H569" s="18">
        <v>6</v>
      </c>
      <c r="I569" s="18">
        <v>8</v>
      </c>
      <c r="J569" s="18">
        <v>1</v>
      </c>
      <c r="K569" s="18">
        <v>1</v>
      </c>
      <c r="L569" s="18">
        <v>0</v>
      </c>
      <c r="M569" s="18">
        <v>7</v>
      </c>
      <c r="N569" s="18">
        <f t="shared" si="300"/>
        <v>130</v>
      </c>
      <c r="O569" s="194">
        <v>0.48822219314700749</v>
      </c>
      <c r="P569" s="18">
        <v>12.5</v>
      </c>
      <c r="T569" s="45"/>
      <c r="V569" s="45"/>
      <c r="W569" s="45"/>
    </row>
    <row r="570" spans="1:23" ht="15" customHeight="1" x14ac:dyDescent="0.15">
      <c r="B570" s="189"/>
      <c r="C570" s="303" t="s">
        <v>524</v>
      </c>
      <c r="F570" s="79"/>
      <c r="G570" s="18">
        <v>66</v>
      </c>
      <c r="H570" s="18">
        <v>15</v>
      </c>
      <c r="I570" s="18">
        <v>21</v>
      </c>
      <c r="J570" s="18">
        <v>17</v>
      </c>
      <c r="K570" s="18">
        <v>4</v>
      </c>
      <c r="L570" s="18">
        <v>0</v>
      </c>
      <c r="M570" s="18">
        <v>7</v>
      </c>
      <c r="N570" s="18">
        <f t="shared" si="300"/>
        <v>130</v>
      </c>
      <c r="O570" s="194">
        <v>2.3516699218074728</v>
      </c>
      <c r="P570" s="18">
        <v>17.142857142857142</v>
      </c>
      <c r="T570" s="45"/>
      <c r="V570" s="45"/>
      <c r="W570" s="45"/>
    </row>
    <row r="571" spans="1:23" ht="15" customHeight="1" x14ac:dyDescent="0.15">
      <c r="B571" s="189"/>
      <c r="C571" s="303" t="s">
        <v>527</v>
      </c>
      <c r="F571" s="79"/>
      <c r="G571" s="18">
        <v>76</v>
      </c>
      <c r="H571" s="18">
        <v>15</v>
      </c>
      <c r="I571" s="18">
        <v>21</v>
      </c>
      <c r="J571" s="18">
        <v>7</v>
      </c>
      <c r="K571" s="18">
        <v>4</v>
      </c>
      <c r="L571" s="18">
        <v>0</v>
      </c>
      <c r="M571" s="18">
        <v>7</v>
      </c>
      <c r="N571" s="18">
        <f t="shared" si="300"/>
        <v>130</v>
      </c>
      <c r="O571" s="194">
        <v>1.6166616575199075</v>
      </c>
      <c r="P571" s="18">
        <v>12.121212121212121</v>
      </c>
      <c r="T571" s="45"/>
      <c r="V571" s="45"/>
      <c r="W571" s="45"/>
    </row>
    <row r="572" spans="1:23" ht="15" customHeight="1" x14ac:dyDescent="0.15">
      <c r="B572" s="189"/>
      <c r="C572" s="303" t="s">
        <v>70</v>
      </c>
      <c r="F572" s="79"/>
      <c r="G572" s="18">
        <v>74</v>
      </c>
      <c r="H572" s="18">
        <v>19</v>
      </c>
      <c r="I572" s="18">
        <v>15</v>
      </c>
      <c r="J572" s="18">
        <v>10</v>
      </c>
      <c r="K572" s="18">
        <v>3</v>
      </c>
      <c r="L572" s="18">
        <v>0</v>
      </c>
      <c r="M572" s="18">
        <v>9</v>
      </c>
      <c r="N572" s="18">
        <f t="shared" si="300"/>
        <v>130</v>
      </c>
      <c r="O572" s="194">
        <v>1.7830443937144791</v>
      </c>
      <c r="P572" s="18">
        <v>18.75</v>
      </c>
      <c r="T572" s="45"/>
      <c r="V572" s="45"/>
      <c r="W572" s="45"/>
    </row>
    <row r="573" spans="1:23" ht="15" customHeight="1" x14ac:dyDescent="0.15">
      <c r="B573" s="189"/>
      <c r="C573" s="303" t="s">
        <v>525</v>
      </c>
      <c r="F573" s="79"/>
      <c r="G573" s="18">
        <v>121</v>
      </c>
      <c r="H573" s="18">
        <v>0</v>
      </c>
      <c r="I573" s="18">
        <v>0</v>
      </c>
      <c r="J573" s="18">
        <v>0</v>
      </c>
      <c r="K573" s="18">
        <v>0</v>
      </c>
      <c r="L573" s="18">
        <v>0</v>
      </c>
      <c r="M573" s="18">
        <v>9</v>
      </c>
      <c r="N573" s="18">
        <f t="shared" si="300"/>
        <v>130</v>
      </c>
      <c r="O573" s="194">
        <v>0</v>
      </c>
      <c r="P573" s="18">
        <v>0</v>
      </c>
      <c r="T573" s="45"/>
      <c r="V573" s="45"/>
      <c r="W573" s="45"/>
    </row>
    <row r="574" spans="1:23" ht="15" customHeight="1" x14ac:dyDescent="0.15">
      <c r="B574" s="189"/>
      <c r="C574" s="303" t="s">
        <v>528</v>
      </c>
      <c r="F574" s="79"/>
      <c r="G574" s="18">
        <v>76</v>
      </c>
      <c r="H574" s="18">
        <v>18</v>
      </c>
      <c r="I574" s="18">
        <v>15</v>
      </c>
      <c r="J574" s="18">
        <v>10</v>
      </c>
      <c r="K574" s="18">
        <v>2</v>
      </c>
      <c r="L574" s="18">
        <v>0</v>
      </c>
      <c r="M574" s="18">
        <v>9</v>
      </c>
      <c r="N574" s="18">
        <f t="shared" si="300"/>
        <v>130</v>
      </c>
      <c r="O574" s="194">
        <v>1.5646576062534729</v>
      </c>
      <c r="P574" s="18">
        <v>12.5</v>
      </c>
      <c r="T574" s="45"/>
      <c r="V574" s="45"/>
      <c r="W574" s="45"/>
    </row>
    <row r="575" spans="1:23" ht="15" customHeight="1" x14ac:dyDescent="0.15">
      <c r="B575" s="189"/>
      <c r="C575" s="311" t="s">
        <v>424</v>
      </c>
      <c r="D575" s="312"/>
      <c r="E575" s="312"/>
      <c r="F575" s="313"/>
      <c r="G575" s="172">
        <v>22</v>
      </c>
      <c r="H575" s="172">
        <v>8</v>
      </c>
      <c r="I575" s="172">
        <v>17</v>
      </c>
      <c r="J575" s="172">
        <v>22</v>
      </c>
      <c r="K575" s="172">
        <v>15</v>
      </c>
      <c r="L575" s="172">
        <v>7</v>
      </c>
      <c r="M575" s="172">
        <v>39</v>
      </c>
      <c r="N575" s="172">
        <f t="shared" si="300"/>
        <v>130</v>
      </c>
      <c r="O575" s="314">
        <v>7.3030268315887268</v>
      </c>
      <c r="P575" s="172">
        <v>44.444444444444443</v>
      </c>
      <c r="T575" s="45"/>
      <c r="V575" s="45"/>
      <c r="W575" s="45"/>
    </row>
    <row r="576" spans="1:23" ht="30.85" customHeight="1" x14ac:dyDescent="0.15">
      <c r="B576" s="37"/>
      <c r="C576" s="446" t="s">
        <v>526</v>
      </c>
      <c r="D576" s="447"/>
      <c r="E576" s="447"/>
      <c r="F576" s="80"/>
      <c r="G576" s="19">
        <v>74</v>
      </c>
      <c r="H576" s="19">
        <v>13</v>
      </c>
      <c r="I576" s="19">
        <v>7</v>
      </c>
      <c r="J576" s="19">
        <v>12</v>
      </c>
      <c r="K576" s="19">
        <v>7</v>
      </c>
      <c r="L576" s="19">
        <v>0</v>
      </c>
      <c r="M576" s="19">
        <v>17</v>
      </c>
      <c r="N576" s="19">
        <f t="shared" si="300"/>
        <v>130</v>
      </c>
      <c r="O576" s="183">
        <v>1.9702646788441196</v>
      </c>
      <c r="P576" s="19">
        <v>15</v>
      </c>
      <c r="T576" s="45"/>
      <c r="V576" s="45"/>
      <c r="W576" s="45"/>
    </row>
    <row r="577" spans="2:23" ht="15" customHeight="1" x14ac:dyDescent="0.15">
      <c r="B577" s="188" t="s">
        <v>3</v>
      </c>
      <c r="C577" s="303" t="s">
        <v>69</v>
      </c>
      <c r="F577" s="190">
        <f t="shared" ref="F577:F586" si="301">N567</f>
        <v>130</v>
      </c>
      <c r="G577" s="3">
        <f t="shared" ref="G577:M577" si="302">G567/$F577*100</f>
        <v>75.384615384615387</v>
      </c>
      <c r="H577" s="3">
        <f t="shared" si="302"/>
        <v>5.384615384615385</v>
      </c>
      <c r="I577" s="3">
        <f t="shared" si="302"/>
        <v>5.384615384615385</v>
      </c>
      <c r="J577" s="3">
        <f t="shared" si="302"/>
        <v>7.6923076923076925</v>
      </c>
      <c r="K577" s="3">
        <f t="shared" si="302"/>
        <v>0.76923076923076927</v>
      </c>
      <c r="L577" s="3">
        <f t="shared" si="302"/>
        <v>0</v>
      </c>
      <c r="M577" s="3">
        <f t="shared" si="302"/>
        <v>5.384615384615385</v>
      </c>
      <c r="N577" s="3">
        <f t="shared" si="300"/>
        <v>100.00000000000001</v>
      </c>
      <c r="O577" s="7"/>
      <c r="T577" s="45"/>
      <c r="V577" s="45"/>
      <c r="W577" s="45"/>
    </row>
    <row r="578" spans="2:23" ht="15" customHeight="1" x14ac:dyDescent="0.15">
      <c r="B578" s="186"/>
      <c r="C578" s="303" t="s">
        <v>886</v>
      </c>
      <c r="F578" s="191">
        <f t="shared" si="301"/>
        <v>130</v>
      </c>
      <c r="G578" s="4">
        <f t="shared" ref="G578:M578" si="303">G568/$F578*100</f>
        <v>69.230769230769226</v>
      </c>
      <c r="H578" s="4">
        <f t="shared" si="303"/>
        <v>10</v>
      </c>
      <c r="I578" s="4">
        <f t="shared" si="303"/>
        <v>9.2307692307692317</v>
      </c>
      <c r="J578" s="4">
        <f t="shared" si="303"/>
        <v>5.384615384615385</v>
      </c>
      <c r="K578" s="4">
        <f t="shared" si="303"/>
        <v>0.76923076923076927</v>
      </c>
      <c r="L578" s="4">
        <f t="shared" si="303"/>
        <v>0</v>
      </c>
      <c r="M578" s="4">
        <f t="shared" si="303"/>
        <v>5.384615384615385</v>
      </c>
      <c r="N578" s="4">
        <f t="shared" si="300"/>
        <v>100</v>
      </c>
      <c r="O578" s="7"/>
      <c r="T578" s="45"/>
      <c r="V578" s="45"/>
      <c r="W578" s="45"/>
    </row>
    <row r="579" spans="2:23" ht="15" customHeight="1" x14ac:dyDescent="0.15">
      <c r="B579" s="186"/>
      <c r="C579" s="303" t="s">
        <v>71</v>
      </c>
      <c r="F579" s="191">
        <f t="shared" si="301"/>
        <v>130</v>
      </c>
      <c r="G579" s="4">
        <f t="shared" ref="G579:M579" si="304">G569/$F579*100</f>
        <v>82.307692307692307</v>
      </c>
      <c r="H579" s="4">
        <f t="shared" si="304"/>
        <v>4.6153846153846159</v>
      </c>
      <c r="I579" s="4">
        <f t="shared" si="304"/>
        <v>6.1538461538461542</v>
      </c>
      <c r="J579" s="4">
        <f t="shared" si="304"/>
        <v>0.76923076923076927</v>
      </c>
      <c r="K579" s="4">
        <f t="shared" si="304"/>
        <v>0.76923076923076927</v>
      </c>
      <c r="L579" s="4">
        <f t="shared" si="304"/>
        <v>0</v>
      </c>
      <c r="M579" s="4">
        <f t="shared" si="304"/>
        <v>5.384615384615385</v>
      </c>
      <c r="N579" s="4">
        <f t="shared" si="300"/>
        <v>100.00000000000001</v>
      </c>
      <c r="O579" s="7"/>
      <c r="T579" s="45"/>
      <c r="V579" s="45"/>
      <c r="W579" s="45"/>
    </row>
    <row r="580" spans="2:23" ht="15" customHeight="1" x14ac:dyDescent="0.15">
      <c r="B580" s="186"/>
      <c r="C580" s="303" t="s">
        <v>524</v>
      </c>
      <c r="F580" s="191">
        <f t="shared" si="301"/>
        <v>130</v>
      </c>
      <c r="G580" s="4">
        <f t="shared" ref="G580:M580" si="305">G570/$F580*100</f>
        <v>50.769230769230766</v>
      </c>
      <c r="H580" s="4">
        <f t="shared" si="305"/>
        <v>11.538461538461538</v>
      </c>
      <c r="I580" s="4">
        <f t="shared" si="305"/>
        <v>16.153846153846153</v>
      </c>
      <c r="J580" s="4">
        <f t="shared" si="305"/>
        <v>13.076923076923078</v>
      </c>
      <c r="K580" s="4">
        <f t="shared" si="305"/>
        <v>3.0769230769230771</v>
      </c>
      <c r="L580" s="4">
        <f t="shared" si="305"/>
        <v>0</v>
      </c>
      <c r="M580" s="4">
        <f t="shared" si="305"/>
        <v>5.384615384615385</v>
      </c>
      <c r="N580" s="4">
        <f t="shared" si="300"/>
        <v>100</v>
      </c>
      <c r="O580" s="7"/>
      <c r="T580" s="45"/>
      <c r="V580" s="45"/>
      <c r="W580" s="45"/>
    </row>
    <row r="581" spans="2:23" ht="15" customHeight="1" x14ac:dyDescent="0.15">
      <c r="B581" s="186"/>
      <c r="C581" s="303" t="s">
        <v>527</v>
      </c>
      <c r="F581" s="191">
        <f t="shared" si="301"/>
        <v>130</v>
      </c>
      <c r="G581" s="4">
        <f t="shared" ref="G581:M581" si="306">G571/$F581*100</f>
        <v>58.461538461538467</v>
      </c>
      <c r="H581" s="4">
        <f t="shared" si="306"/>
        <v>11.538461538461538</v>
      </c>
      <c r="I581" s="4">
        <f t="shared" si="306"/>
        <v>16.153846153846153</v>
      </c>
      <c r="J581" s="4">
        <f t="shared" si="306"/>
        <v>5.384615384615385</v>
      </c>
      <c r="K581" s="4">
        <f t="shared" si="306"/>
        <v>3.0769230769230771</v>
      </c>
      <c r="L581" s="4">
        <f t="shared" si="306"/>
        <v>0</v>
      </c>
      <c r="M581" s="4">
        <f t="shared" si="306"/>
        <v>5.384615384615385</v>
      </c>
      <c r="N581" s="4">
        <f t="shared" si="300"/>
        <v>100.00000000000001</v>
      </c>
      <c r="O581" s="7"/>
      <c r="T581" s="45"/>
      <c r="V581" s="45"/>
      <c r="W581" s="45"/>
    </row>
    <row r="582" spans="2:23" ht="15" customHeight="1" x14ac:dyDescent="0.15">
      <c r="B582" s="186"/>
      <c r="C582" s="303" t="s">
        <v>70</v>
      </c>
      <c r="F582" s="191">
        <f t="shared" si="301"/>
        <v>130</v>
      </c>
      <c r="G582" s="4">
        <f t="shared" ref="G582:M582" si="307">G572/$F582*100</f>
        <v>56.92307692307692</v>
      </c>
      <c r="H582" s="4">
        <f t="shared" si="307"/>
        <v>14.615384615384617</v>
      </c>
      <c r="I582" s="4">
        <f t="shared" si="307"/>
        <v>11.538461538461538</v>
      </c>
      <c r="J582" s="4">
        <f t="shared" si="307"/>
        <v>7.6923076923076925</v>
      </c>
      <c r="K582" s="4">
        <f t="shared" si="307"/>
        <v>2.3076923076923079</v>
      </c>
      <c r="L582" s="4">
        <f t="shared" si="307"/>
        <v>0</v>
      </c>
      <c r="M582" s="4">
        <f t="shared" si="307"/>
        <v>6.9230769230769234</v>
      </c>
      <c r="N582" s="4">
        <f t="shared" si="300"/>
        <v>99.999999999999986</v>
      </c>
      <c r="O582" s="7"/>
      <c r="T582" s="45"/>
      <c r="V582" s="45"/>
      <c r="W582" s="45"/>
    </row>
    <row r="583" spans="2:23" ht="15" customHeight="1" x14ac:dyDescent="0.15">
      <c r="B583" s="186"/>
      <c r="C583" s="303" t="s">
        <v>525</v>
      </c>
      <c r="F583" s="191">
        <f t="shared" si="301"/>
        <v>130</v>
      </c>
      <c r="G583" s="4">
        <f t="shared" ref="G583:M583" si="308">G573/$F583*100</f>
        <v>93.07692307692308</v>
      </c>
      <c r="H583" s="4">
        <f t="shared" si="308"/>
        <v>0</v>
      </c>
      <c r="I583" s="4">
        <f t="shared" si="308"/>
        <v>0</v>
      </c>
      <c r="J583" s="4">
        <f t="shared" si="308"/>
        <v>0</v>
      </c>
      <c r="K583" s="4">
        <f t="shared" si="308"/>
        <v>0</v>
      </c>
      <c r="L583" s="4">
        <f t="shared" si="308"/>
        <v>0</v>
      </c>
      <c r="M583" s="4">
        <f t="shared" si="308"/>
        <v>6.9230769230769234</v>
      </c>
      <c r="N583" s="4">
        <f t="shared" si="300"/>
        <v>100</v>
      </c>
      <c r="O583" s="7"/>
      <c r="T583" s="45"/>
      <c r="V583" s="45"/>
      <c r="W583" s="45"/>
    </row>
    <row r="584" spans="2:23" ht="15" customHeight="1" x14ac:dyDescent="0.15">
      <c r="B584" s="186"/>
      <c r="C584" s="303" t="s">
        <v>528</v>
      </c>
      <c r="F584" s="191">
        <f t="shared" si="301"/>
        <v>130</v>
      </c>
      <c r="G584" s="4">
        <f t="shared" ref="G584:M584" si="309">G574/$F584*100</f>
        <v>58.461538461538467</v>
      </c>
      <c r="H584" s="4">
        <f t="shared" si="309"/>
        <v>13.846153846153847</v>
      </c>
      <c r="I584" s="4">
        <f t="shared" si="309"/>
        <v>11.538461538461538</v>
      </c>
      <c r="J584" s="4">
        <f t="shared" si="309"/>
        <v>7.6923076923076925</v>
      </c>
      <c r="K584" s="4">
        <f t="shared" si="309"/>
        <v>1.5384615384615385</v>
      </c>
      <c r="L584" s="4">
        <f t="shared" si="309"/>
        <v>0</v>
      </c>
      <c r="M584" s="4">
        <f t="shared" si="309"/>
        <v>6.9230769230769234</v>
      </c>
      <c r="N584" s="4">
        <f t="shared" si="300"/>
        <v>100</v>
      </c>
      <c r="O584" s="7"/>
      <c r="T584" s="45"/>
      <c r="V584" s="45"/>
      <c r="W584" s="45"/>
    </row>
    <row r="585" spans="2:23" ht="15" customHeight="1" x14ac:dyDescent="0.15">
      <c r="B585" s="186"/>
      <c r="C585" s="311" t="s">
        <v>424</v>
      </c>
      <c r="D585" s="312"/>
      <c r="E585" s="312"/>
      <c r="F585" s="315">
        <f t="shared" si="301"/>
        <v>130</v>
      </c>
      <c r="G585" s="176">
        <f t="shared" ref="G585:M585" si="310">G575/$F585*100</f>
        <v>16.923076923076923</v>
      </c>
      <c r="H585" s="176">
        <f t="shared" si="310"/>
        <v>6.1538461538461542</v>
      </c>
      <c r="I585" s="176">
        <f t="shared" si="310"/>
        <v>13.076923076923078</v>
      </c>
      <c r="J585" s="176">
        <f t="shared" si="310"/>
        <v>16.923076923076923</v>
      </c>
      <c r="K585" s="176">
        <f t="shared" si="310"/>
        <v>11.538461538461538</v>
      </c>
      <c r="L585" s="176">
        <f t="shared" si="310"/>
        <v>5.384615384615385</v>
      </c>
      <c r="M585" s="176">
        <f t="shared" si="310"/>
        <v>30</v>
      </c>
      <c r="N585" s="176">
        <f t="shared" si="300"/>
        <v>100</v>
      </c>
      <c r="O585" s="7"/>
      <c r="T585" s="45"/>
      <c r="V585" s="45"/>
      <c r="W585" s="45"/>
    </row>
    <row r="586" spans="2:23" ht="30.85" customHeight="1" x14ac:dyDescent="0.15">
      <c r="B586" s="187"/>
      <c r="C586" s="446" t="s">
        <v>526</v>
      </c>
      <c r="D586" s="447"/>
      <c r="E586" s="447"/>
      <c r="F586" s="192">
        <f t="shared" si="301"/>
        <v>130</v>
      </c>
      <c r="G586" s="5">
        <f t="shared" ref="G586:M586" si="311">G576/$F586*100</f>
        <v>56.92307692307692</v>
      </c>
      <c r="H586" s="5">
        <f t="shared" si="311"/>
        <v>10</v>
      </c>
      <c r="I586" s="5">
        <f t="shared" si="311"/>
        <v>5.384615384615385</v>
      </c>
      <c r="J586" s="5">
        <f t="shared" si="311"/>
        <v>9.2307692307692317</v>
      </c>
      <c r="K586" s="5">
        <f t="shared" si="311"/>
        <v>5.384615384615385</v>
      </c>
      <c r="L586" s="5">
        <f t="shared" si="311"/>
        <v>0</v>
      </c>
      <c r="M586" s="5">
        <f t="shared" si="311"/>
        <v>13.076923076923078</v>
      </c>
      <c r="N586" s="5">
        <f t="shared" si="300"/>
        <v>100</v>
      </c>
      <c r="O586" s="7"/>
      <c r="T586" s="45"/>
      <c r="V586" s="45"/>
      <c r="W586" s="45"/>
    </row>
    <row r="587" spans="2:23" ht="15" customHeight="1" x14ac:dyDescent="0.15">
      <c r="C587" s="1"/>
      <c r="D587" s="1"/>
      <c r="E587" s="1"/>
      <c r="H587" s="7"/>
      <c r="O587" s="7"/>
      <c r="T587" s="45"/>
      <c r="V587" s="45"/>
      <c r="W587" s="45"/>
    </row>
    <row r="588" spans="2:23" ht="22.7" x14ac:dyDescent="0.15">
      <c r="B588" s="184"/>
      <c r="C588" s="28" t="s">
        <v>257</v>
      </c>
      <c r="D588" s="28"/>
      <c r="E588" s="28"/>
      <c r="F588" s="185"/>
      <c r="G588" s="145" t="s">
        <v>529</v>
      </c>
      <c r="H588" s="202" t="s">
        <v>430</v>
      </c>
      <c r="I588" s="202" t="s">
        <v>431</v>
      </c>
      <c r="J588" s="202" t="s">
        <v>197</v>
      </c>
      <c r="K588" s="146" t="s">
        <v>90</v>
      </c>
      <c r="L588" s="145" t="s">
        <v>432</v>
      </c>
      <c r="M588" s="146" t="s">
        <v>174</v>
      </c>
      <c r="N588" s="145" t="s">
        <v>4</v>
      </c>
      <c r="O588" s="143" t="s">
        <v>438</v>
      </c>
      <c r="P588" s="143" t="s">
        <v>462</v>
      </c>
      <c r="T588" s="45"/>
      <c r="V588" s="45"/>
      <c r="W588" s="45"/>
    </row>
    <row r="589" spans="2:23" ht="15" customHeight="1" x14ac:dyDescent="0.15">
      <c r="B589" s="188" t="s">
        <v>2</v>
      </c>
      <c r="C589" s="303" t="s">
        <v>69</v>
      </c>
      <c r="F589" s="78"/>
      <c r="G589" s="17">
        <v>1323</v>
      </c>
      <c r="H589" s="17">
        <v>21</v>
      </c>
      <c r="I589" s="17">
        <v>38</v>
      </c>
      <c r="J589" s="17">
        <v>54</v>
      </c>
      <c r="K589" s="17">
        <v>29</v>
      </c>
      <c r="L589" s="17">
        <v>16</v>
      </c>
      <c r="M589" s="17">
        <v>285</v>
      </c>
      <c r="N589" s="17">
        <f t="shared" ref="N589:N608" si="312">SUM(G589:M589)</f>
        <v>1766</v>
      </c>
      <c r="O589" s="193">
        <v>0.99517804556538503</v>
      </c>
      <c r="P589" s="17">
        <v>77.272727272727266</v>
      </c>
      <c r="T589" s="45"/>
      <c r="V589" s="45"/>
      <c r="W589" s="45"/>
    </row>
    <row r="590" spans="2:23" ht="15" customHeight="1" x14ac:dyDescent="0.15">
      <c r="B590" s="189"/>
      <c r="C590" s="303" t="s">
        <v>886</v>
      </c>
      <c r="F590" s="79"/>
      <c r="G590" s="18">
        <v>1275</v>
      </c>
      <c r="H590" s="18">
        <v>47</v>
      </c>
      <c r="I590" s="18">
        <v>59</v>
      </c>
      <c r="J590" s="18">
        <v>56</v>
      </c>
      <c r="K590" s="18">
        <v>36</v>
      </c>
      <c r="L590" s="18">
        <v>9</v>
      </c>
      <c r="M590" s="18">
        <v>284</v>
      </c>
      <c r="N590" s="18">
        <f t="shared" si="312"/>
        <v>1766</v>
      </c>
      <c r="O590" s="194">
        <v>0.97879289356191468</v>
      </c>
      <c r="P590" s="18">
        <v>50.980392156862742</v>
      </c>
      <c r="T590" s="45"/>
      <c r="V590" s="45"/>
      <c r="W590" s="45"/>
    </row>
    <row r="591" spans="2:23" ht="15" customHeight="1" x14ac:dyDescent="0.15">
      <c r="B591" s="189"/>
      <c r="C591" s="303" t="s">
        <v>71</v>
      </c>
      <c r="F591" s="79"/>
      <c r="G591" s="18">
        <v>1390</v>
      </c>
      <c r="H591" s="18">
        <v>19</v>
      </c>
      <c r="I591" s="18">
        <v>21</v>
      </c>
      <c r="J591" s="18">
        <v>27</v>
      </c>
      <c r="K591" s="18">
        <v>14</v>
      </c>
      <c r="L591" s="18">
        <v>5</v>
      </c>
      <c r="M591" s="18">
        <v>290</v>
      </c>
      <c r="N591" s="18">
        <f t="shared" si="312"/>
        <v>1766</v>
      </c>
      <c r="O591" s="194">
        <v>0.41218360716294183</v>
      </c>
      <c r="P591" s="18">
        <v>27.27272727272727</v>
      </c>
      <c r="T591" s="45"/>
      <c r="V591" s="45"/>
      <c r="W591" s="45"/>
    </row>
    <row r="592" spans="2:23" ht="15" customHeight="1" x14ac:dyDescent="0.15">
      <c r="B592" s="189"/>
      <c r="C592" s="303" t="s">
        <v>524</v>
      </c>
      <c r="F592" s="79"/>
      <c r="G592" s="18">
        <v>1134</v>
      </c>
      <c r="H592" s="18">
        <v>80</v>
      </c>
      <c r="I592" s="18">
        <v>113</v>
      </c>
      <c r="J592" s="18">
        <v>110</v>
      </c>
      <c r="K592" s="18">
        <v>34</v>
      </c>
      <c r="L592" s="18">
        <v>13</v>
      </c>
      <c r="M592" s="18">
        <v>282</v>
      </c>
      <c r="N592" s="18">
        <f t="shared" si="312"/>
        <v>1766</v>
      </c>
      <c r="O592" s="194">
        <v>1.450655020690566</v>
      </c>
      <c r="P592" s="18">
        <v>50</v>
      </c>
      <c r="T592" s="45"/>
      <c r="V592" s="45"/>
      <c r="W592" s="45"/>
    </row>
    <row r="593" spans="2:23" ht="15" customHeight="1" x14ac:dyDescent="0.15">
      <c r="B593" s="189"/>
      <c r="C593" s="303" t="s">
        <v>527</v>
      </c>
      <c r="F593" s="79"/>
      <c r="G593" s="18">
        <v>1040</v>
      </c>
      <c r="H593" s="18">
        <v>111</v>
      </c>
      <c r="I593" s="18">
        <v>138</v>
      </c>
      <c r="J593" s="18">
        <v>139</v>
      </c>
      <c r="K593" s="18">
        <v>49</v>
      </c>
      <c r="L593" s="18">
        <v>12</v>
      </c>
      <c r="M593" s="18">
        <v>277</v>
      </c>
      <c r="N593" s="18">
        <f t="shared" si="312"/>
        <v>1766</v>
      </c>
      <c r="O593" s="194">
        <v>1.7632638102621516</v>
      </c>
      <c r="P593" s="18">
        <v>50</v>
      </c>
      <c r="T593" s="45"/>
      <c r="V593" s="45"/>
      <c r="W593" s="45"/>
    </row>
    <row r="594" spans="2:23" ht="15" customHeight="1" x14ac:dyDescent="0.15">
      <c r="B594" s="189"/>
      <c r="C594" s="303" t="s">
        <v>70</v>
      </c>
      <c r="F594" s="79"/>
      <c r="G594" s="18">
        <v>1210</v>
      </c>
      <c r="H594" s="18">
        <v>63</v>
      </c>
      <c r="I594" s="18">
        <v>85</v>
      </c>
      <c r="J594" s="18">
        <v>80</v>
      </c>
      <c r="K594" s="18">
        <v>28</v>
      </c>
      <c r="L594" s="18">
        <v>10</v>
      </c>
      <c r="M594" s="18">
        <v>290</v>
      </c>
      <c r="N594" s="18">
        <f t="shared" si="312"/>
        <v>1766</v>
      </c>
      <c r="O594" s="194">
        <v>1.1265792321954875</v>
      </c>
      <c r="P594" s="18">
        <v>55.555555555555557</v>
      </c>
      <c r="T594" s="45"/>
      <c r="V594" s="45"/>
      <c r="W594" s="45"/>
    </row>
    <row r="595" spans="2:23" ht="15" customHeight="1" x14ac:dyDescent="0.15">
      <c r="B595" s="189"/>
      <c r="C595" s="303" t="s">
        <v>525</v>
      </c>
      <c r="F595" s="79"/>
      <c r="G595" s="18">
        <v>1460</v>
      </c>
      <c r="H595" s="18">
        <v>6</v>
      </c>
      <c r="I595" s="18">
        <v>5</v>
      </c>
      <c r="J595" s="18">
        <v>3</v>
      </c>
      <c r="K595" s="18">
        <v>1</v>
      </c>
      <c r="L595" s="18">
        <v>1</v>
      </c>
      <c r="M595" s="18">
        <v>290</v>
      </c>
      <c r="N595" s="18">
        <f t="shared" si="312"/>
        <v>1766</v>
      </c>
      <c r="O595" s="194">
        <v>5.9663480709798607E-2</v>
      </c>
      <c r="P595" s="18">
        <v>22.727272727272727</v>
      </c>
      <c r="T595" s="45"/>
      <c r="V595" s="45"/>
      <c r="W595" s="45"/>
    </row>
    <row r="596" spans="2:23" ht="15" customHeight="1" x14ac:dyDescent="0.15">
      <c r="B596" s="189"/>
      <c r="C596" s="303" t="s">
        <v>528</v>
      </c>
      <c r="F596" s="79"/>
      <c r="G596" s="18">
        <v>1198</v>
      </c>
      <c r="H596" s="18">
        <v>76</v>
      </c>
      <c r="I596" s="18">
        <v>91</v>
      </c>
      <c r="J596" s="18">
        <v>81</v>
      </c>
      <c r="K596" s="18">
        <v>33</v>
      </c>
      <c r="L596" s="18">
        <v>2</v>
      </c>
      <c r="M596" s="18">
        <v>285</v>
      </c>
      <c r="N596" s="18">
        <f t="shared" si="312"/>
        <v>1766</v>
      </c>
      <c r="O596" s="194">
        <v>0.98963722481771965</v>
      </c>
      <c r="P596" s="18">
        <v>20</v>
      </c>
      <c r="T596" s="45"/>
      <c r="V596" s="45"/>
      <c r="W596" s="45"/>
    </row>
    <row r="597" spans="2:23" ht="15" customHeight="1" x14ac:dyDescent="0.15">
      <c r="B597" s="189"/>
      <c r="C597" s="311" t="s">
        <v>424</v>
      </c>
      <c r="D597" s="312"/>
      <c r="E597" s="312"/>
      <c r="F597" s="313"/>
      <c r="G597" s="172">
        <v>592</v>
      </c>
      <c r="H597" s="172">
        <v>61</v>
      </c>
      <c r="I597" s="172">
        <v>103</v>
      </c>
      <c r="J597" s="172">
        <v>186</v>
      </c>
      <c r="K597" s="172">
        <v>128</v>
      </c>
      <c r="L597" s="172">
        <v>94</v>
      </c>
      <c r="M597" s="172">
        <v>602</v>
      </c>
      <c r="N597" s="172">
        <f t="shared" si="312"/>
        <v>1766</v>
      </c>
      <c r="O597" s="314">
        <v>6.3581175977795237</v>
      </c>
      <c r="P597" s="172">
        <v>100</v>
      </c>
      <c r="T597" s="45"/>
      <c r="V597" s="45"/>
      <c r="W597" s="45"/>
    </row>
    <row r="598" spans="2:23" ht="30.85" customHeight="1" x14ac:dyDescent="0.15">
      <c r="B598" s="37"/>
      <c r="C598" s="446" t="s">
        <v>526</v>
      </c>
      <c r="D598" s="447"/>
      <c r="E598" s="447"/>
      <c r="F598" s="80"/>
      <c r="G598" s="19">
        <v>1082</v>
      </c>
      <c r="H598" s="19">
        <v>34</v>
      </c>
      <c r="I598" s="19">
        <v>60</v>
      </c>
      <c r="J598" s="19">
        <v>74</v>
      </c>
      <c r="K598" s="19">
        <v>66</v>
      </c>
      <c r="L598" s="19">
        <v>29</v>
      </c>
      <c r="M598" s="19">
        <v>421</v>
      </c>
      <c r="N598" s="19">
        <f t="shared" si="312"/>
        <v>1766</v>
      </c>
      <c r="O598" s="183">
        <v>2.0708386115686928</v>
      </c>
      <c r="P598" s="19">
        <v>100</v>
      </c>
      <c r="T598" s="45"/>
      <c r="V598" s="45"/>
      <c r="W598" s="45"/>
    </row>
    <row r="599" spans="2:23" ht="15" customHeight="1" x14ac:dyDescent="0.15">
      <c r="B599" s="188" t="s">
        <v>3</v>
      </c>
      <c r="C599" s="303" t="s">
        <v>69</v>
      </c>
      <c r="F599" s="190">
        <f t="shared" ref="F599:F608" si="313">N589</f>
        <v>1766</v>
      </c>
      <c r="G599" s="3">
        <f t="shared" ref="G599:M599" si="314">G589/$F599*100</f>
        <v>74.915062287655715</v>
      </c>
      <c r="H599" s="3">
        <f t="shared" si="314"/>
        <v>1.189127972819932</v>
      </c>
      <c r="I599" s="3">
        <f t="shared" si="314"/>
        <v>2.1517553793884483</v>
      </c>
      <c r="J599" s="3">
        <f t="shared" si="314"/>
        <v>3.057757644394111</v>
      </c>
      <c r="K599" s="3">
        <f t="shared" si="314"/>
        <v>1.6421291053227631</v>
      </c>
      <c r="L599" s="3">
        <f t="shared" si="314"/>
        <v>0.90600226500566261</v>
      </c>
      <c r="M599" s="3">
        <f t="shared" si="314"/>
        <v>16.138165345413363</v>
      </c>
      <c r="N599" s="3">
        <f t="shared" si="312"/>
        <v>100</v>
      </c>
      <c r="O599" s="7"/>
      <c r="T599" s="45"/>
      <c r="V599" s="45"/>
      <c r="W599" s="45"/>
    </row>
    <row r="600" spans="2:23" ht="15" customHeight="1" x14ac:dyDescent="0.15">
      <c r="B600" s="186"/>
      <c r="C600" s="303" t="s">
        <v>886</v>
      </c>
      <c r="F600" s="191">
        <f t="shared" si="313"/>
        <v>1766</v>
      </c>
      <c r="G600" s="4">
        <f t="shared" ref="G600:M600" si="315">G590/$F600*100</f>
        <v>72.197055492638725</v>
      </c>
      <c r="H600" s="4">
        <f t="shared" si="315"/>
        <v>2.6613816534541335</v>
      </c>
      <c r="I600" s="4">
        <f t="shared" si="315"/>
        <v>3.3408833522083805</v>
      </c>
      <c r="J600" s="4">
        <f t="shared" si="315"/>
        <v>3.1710079275198186</v>
      </c>
      <c r="K600" s="4">
        <f t="shared" si="315"/>
        <v>2.0385050962627407</v>
      </c>
      <c r="L600" s="4">
        <f t="shared" si="315"/>
        <v>0.50962627406568517</v>
      </c>
      <c r="M600" s="4">
        <f t="shared" si="315"/>
        <v>16.081540203850508</v>
      </c>
      <c r="N600" s="4">
        <f t="shared" si="312"/>
        <v>99.999999999999986</v>
      </c>
      <c r="O600" s="7"/>
      <c r="T600" s="45"/>
      <c r="V600" s="45"/>
      <c r="W600" s="45"/>
    </row>
    <row r="601" spans="2:23" ht="15" customHeight="1" x14ac:dyDescent="0.15">
      <c r="B601" s="186"/>
      <c r="C601" s="303" t="s">
        <v>71</v>
      </c>
      <c r="F601" s="191">
        <f t="shared" si="313"/>
        <v>1766</v>
      </c>
      <c r="G601" s="4">
        <f t="shared" ref="G601:M601" si="316">G591/$F601*100</f>
        <v>78.708946772366929</v>
      </c>
      <c r="H601" s="4">
        <f t="shared" si="316"/>
        <v>1.0758776896942241</v>
      </c>
      <c r="I601" s="4">
        <f t="shared" si="316"/>
        <v>1.189127972819932</v>
      </c>
      <c r="J601" s="4">
        <f t="shared" si="316"/>
        <v>1.5288788221970555</v>
      </c>
      <c r="K601" s="4">
        <f t="shared" si="316"/>
        <v>0.79275198187995466</v>
      </c>
      <c r="L601" s="4">
        <f t="shared" si="316"/>
        <v>0.28312570781426954</v>
      </c>
      <c r="M601" s="4">
        <f t="shared" si="316"/>
        <v>16.421291053227634</v>
      </c>
      <c r="N601" s="4">
        <f t="shared" si="312"/>
        <v>100</v>
      </c>
      <c r="O601" s="7"/>
      <c r="T601" s="45"/>
      <c r="V601" s="45"/>
      <c r="W601" s="45"/>
    </row>
    <row r="602" spans="2:23" ht="15" customHeight="1" x14ac:dyDescent="0.15">
      <c r="B602" s="186"/>
      <c r="C602" s="303" t="s">
        <v>524</v>
      </c>
      <c r="F602" s="191">
        <f t="shared" si="313"/>
        <v>1766</v>
      </c>
      <c r="G602" s="4">
        <f t="shared" ref="G602:M602" si="317">G592/$F602*100</f>
        <v>64.212910532276339</v>
      </c>
      <c r="H602" s="4">
        <f t="shared" si="317"/>
        <v>4.5300113250283127</v>
      </c>
      <c r="I602" s="4">
        <f t="shared" si="317"/>
        <v>6.3986409966024924</v>
      </c>
      <c r="J602" s="4">
        <f t="shared" si="317"/>
        <v>6.2287655719139305</v>
      </c>
      <c r="K602" s="4">
        <f t="shared" si="317"/>
        <v>1.9252548131370328</v>
      </c>
      <c r="L602" s="4">
        <f t="shared" si="317"/>
        <v>0.73612684031710074</v>
      </c>
      <c r="M602" s="4">
        <f t="shared" si="317"/>
        <v>15.968289920724802</v>
      </c>
      <c r="N602" s="4">
        <f t="shared" si="312"/>
        <v>100</v>
      </c>
      <c r="O602" s="7"/>
      <c r="T602" s="45"/>
      <c r="V602" s="45"/>
      <c r="W602" s="45"/>
    </row>
    <row r="603" spans="2:23" ht="15" customHeight="1" x14ac:dyDescent="0.15">
      <c r="B603" s="186"/>
      <c r="C603" s="303" t="s">
        <v>527</v>
      </c>
      <c r="F603" s="191">
        <f t="shared" si="313"/>
        <v>1766</v>
      </c>
      <c r="G603" s="4">
        <f t="shared" ref="G603:M603" si="318">G593/$F603*100</f>
        <v>58.890147225368061</v>
      </c>
      <c r="H603" s="4">
        <f t="shared" si="318"/>
        <v>6.2853907134767839</v>
      </c>
      <c r="I603" s="4">
        <f t="shared" si="318"/>
        <v>7.814269535673839</v>
      </c>
      <c r="J603" s="4">
        <f t="shared" si="318"/>
        <v>7.8708946772366932</v>
      </c>
      <c r="K603" s="4">
        <f t="shared" si="318"/>
        <v>2.7746319365798415</v>
      </c>
      <c r="L603" s="4">
        <f t="shared" si="318"/>
        <v>0.67950169875424693</v>
      </c>
      <c r="M603" s="4">
        <f t="shared" si="318"/>
        <v>15.685164212910532</v>
      </c>
      <c r="N603" s="4">
        <f t="shared" si="312"/>
        <v>100</v>
      </c>
      <c r="O603" s="7"/>
      <c r="T603" s="45"/>
      <c r="V603" s="45"/>
      <c r="W603" s="45"/>
    </row>
    <row r="604" spans="2:23" ht="15" customHeight="1" x14ac:dyDescent="0.15">
      <c r="B604" s="186"/>
      <c r="C604" s="303" t="s">
        <v>70</v>
      </c>
      <c r="F604" s="191">
        <f t="shared" si="313"/>
        <v>1766</v>
      </c>
      <c r="G604" s="4">
        <f t="shared" ref="G604:M604" si="319">G594/$F604*100</f>
        <v>68.516421291053234</v>
      </c>
      <c r="H604" s="4">
        <f t="shared" si="319"/>
        <v>3.5673839184597962</v>
      </c>
      <c r="I604" s="4">
        <f t="shared" si="319"/>
        <v>4.8131370328425822</v>
      </c>
      <c r="J604" s="4">
        <f t="shared" si="319"/>
        <v>4.5300113250283127</v>
      </c>
      <c r="K604" s="4">
        <f t="shared" si="319"/>
        <v>1.5855039637599093</v>
      </c>
      <c r="L604" s="4">
        <f t="shared" si="319"/>
        <v>0.56625141562853909</v>
      </c>
      <c r="M604" s="4">
        <f t="shared" si="319"/>
        <v>16.421291053227634</v>
      </c>
      <c r="N604" s="4">
        <f t="shared" si="312"/>
        <v>100</v>
      </c>
      <c r="O604" s="7"/>
      <c r="T604" s="45"/>
      <c r="V604" s="45"/>
      <c r="W604" s="45"/>
    </row>
    <row r="605" spans="2:23" ht="15" customHeight="1" x14ac:dyDescent="0.15">
      <c r="B605" s="186"/>
      <c r="C605" s="303" t="s">
        <v>525</v>
      </c>
      <c r="F605" s="191">
        <f t="shared" si="313"/>
        <v>1766</v>
      </c>
      <c r="G605" s="4">
        <f t="shared" ref="G605:M605" si="320">G595/$F605*100</f>
        <v>82.672706681766712</v>
      </c>
      <c r="H605" s="4">
        <f t="shared" si="320"/>
        <v>0.33975084937712347</v>
      </c>
      <c r="I605" s="4">
        <f t="shared" si="320"/>
        <v>0.28312570781426954</v>
      </c>
      <c r="J605" s="4">
        <f t="shared" si="320"/>
        <v>0.16987542468856173</v>
      </c>
      <c r="K605" s="4">
        <f t="shared" si="320"/>
        <v>5.6625141562853913E-2</v>
      </c>
      <c r="L605" s="4">
        <f t="shared" si="320"/>
        <v>5.6625141562853913E-2</v>
      </c>
      <c r="M605" s="4">
        <f t="shared" si="320"/>
        <v>16.421291053227634</v>
      </c>
      <c r="N605" s="4">
        <f t="shared" si="312"/>
        <v>99.999999999999986</v>
      </c>
      <c r="O605" s="7"/>
      <c r="T605" s="45"/>
      <c r="V605" s="45"/>
      <c r="W605" s="45"/>
    </row>
    <row r="606" spans="2:23" ht="15" customHeight="1" x14ac:dyDescent="0.15">
      <c r="B606" s="186"/>
      <c r="C606" s="303" t="s">
        <v>528</v>
      </c>
      <c r="F606" s="191">
        <f t="shared" si="313"/>
        <v>1766</v>
      </c>
      <c r="G606" s="4">
        <f t="shared" ref="G606:M606" si="321">G596/$F606*100</f>
        <v>67.836919592298983</v>
      </c>
      <c r="H606" s="4">
        <f t="shared" si="321"/>
        <v>4.3035107587768966</v>
      </c>
      <c r="I606" s="4">
        <f t="shared" si="321"/>
        <v>5.1528878822197051</v>
      </c>
      <c r="J606" s="4">
        <f t="shared" si="321"/>
        <v>4.586636466591167</v>
      </c>
      <c r="K606" s="4">
        <f t="shared" si="321"/>
        <v>1.868629671574179</v>
      </c>
      <c r="L606" s="4">
        <f t="shared" si="321"/>
        <v>0.11325028312570783</v>
      </c>
      <c r="M606" s="4">
        <f t="shared" si="321"/>
        <v>16.138165345413363</v>
      </c>
      <c r="N606" s="4">
        <f t="shared" si="312"/>
        <v>100</v>
      </c>
      <c r="O606" s="7"/>
      <c r="T606" s="45"/>
      <c r="V606" s="45"/>
      <c r="W606" s="45"/>
    </row>
    <row r="607" spans="2:23" ht="15" customHeight="1" x14ac:dyDescent="0.15">
      <c r="B607" s="186"/>
      <c r="C607" s="311" t="s">
        <v>424</v>
      </c>
      <c r="D607" s="312"/>
      <c r="E607" s="312"/>
      <c r="F607" s="315">
        <f t="shared" si="313"/>
        <v>1766</v>
      </c>
      <c r="G607" s="176">
        <f t="shared" ref="G607:M607" si="322">G597/$F607*100</f>
        <v>33.522083805209512</v>
      </c>
      <c r="H607" s="176">
        <f t="shared" si="322"/>
        <v>3.4541336353340881</v>
      </c>
      <c r="I607" s="176">
        <f t="shared" si="322"/>
        <v>5.8323895809739525</v>
      </c>
      <c r="J607" s="176">
        <f t="shared" si="322"/>
        <v>10.532276330690827</v>
      </c>
      <c r="K607" s="176">
        <f t="shared" si="322"/>
        <v>7.2480181200453009</v>
      </c>
      <c r="L607" s="176">
        <f t="shared" si="322"/>
        <v>5.3227633069082669</v>
      </c>
      <c r="M607" s="176">
        <f t="shared" si="322"/>
        <v>34.088335220838047</v>
      </c>
      <c r="N607" s="176">
        <f t="shared" si="312"/>
        <v>100</v>
      </c>
      <c r="O607" s="7"/>
      <c r="T607" s="45"/>
      <c r="V607" s="45"/>
      <c r="W607" s="45"/>
    </row>
    <row r="608" spans="2:23" ht="30.85" customHeight="1" x14ac:dyDescent="0.15">
      <c r="B608" s="187"/>
      <c r="C608" s="446" t="s">
        <v>526</v>
      </c>
      <c r="D608" s="447"/>
      <c r="E608" s="447"/>
      <c r="F608" s="192">
        <f t="shared" si="313"/>
        <v>1766</v>
      </c>
      <c r="G608" s="5">
        <f t="shared" ref="G608:M608" si="323">G598/$F608*100</f>
        <v>61.268403171007925</v>
      </c>
      <c r="H608" s="5">
        <f t="shared" si="323"/>
        <v>1.9252548131370328</v>
      </c>
      <c r="I608" s="5">
        <f t="shared" si="323"/>
        <v>3.3975084937712339</v>
      </c>
      <c r="J608" s="5">
        <f t="shared" si="323"/>
        <v>4.190260475651189</v>
      </c>
      <c r="K608" s="5">
        <f t="shared" si="323"/>
        <v>3.7372593431483581</v>
      </c>
      <c r="L608" s="5">
        <f t="shared" si="323"/>
        <v>1.6421291053227631</v>
      </c>
      <c r="M608" s="5">
        <f t="shared" si="323"/>
        <v>23.839184597961495</v>
      </c>
      <c r="N608" s="5">
        <f t="shared" si="312"/>
        <v>99.999999999999986</v>
      </c>
      <c r="O608" s="7"/>
      <c r="T608" s="45"/>
      <c r="V608" s="45"/>
      <c r="W608" s="45"/>
    </row>
    <row r="609" spans="1:23" ht="15" customHeight="1" x14ac:dyDescent="0.15">
      <c r="B609" s="7"/>
      <c r="F609" s="47"/>
      <c r="G609" s="84"/>
      <c r="H609" s="84"/>
      <c r="I609" s="84"/>
      <c r="J609" s="84"/>
      <c r="K609" s="84"/>
      <c r="L609" s="84"/>
      <c r="M609" s="84"/>
      <c r="N609" s="84"/>
      <c r="O609" s="84"/>
      <c r="P609" s="7"/>
      <c r="T609" s="45"/>
      <c r="V609" s="45"/>
      <c r="W609" s="45"/>
    </row>
    <row r="610" spans="1:23" ht="15" customHeight="1" x14ac:dyDescent="0.15">
      <c r="A610" s="1" t="s">
        <v>922</v>
      </c>
      <c r="B610" s="22"/>
      <c r="C610" s="22"/>
      <c r="D610" s="22"/>
      <c r="F610" s="1"/>
      <c r="G610" s="1"/>
      <c r="T610" s="45"/>
      <c r="V610" s="45"/>
      <c r="W610" s="45"/>
    </row>
    <row r="611" spans="1:23" ht="13.5" customHeight="1" x14ac:dyDescent="0.15">
      <c r="B611" s="68"/>
      <c r="C611" s="33"/>
      <c r="D611" s="33"/>
      <c r="E611" s="33"/>
      <c r="F611" s="83"/>
      <c r="G611" s="91"/>
      <c r="H611" s="88" t="s">
        <v>2</v>
      </c>
      <c r="I611" s="91"/>
      <c r="J611" s="91"/>
      <c r="K611" s="115"/>
      <c r="L611" s="91"/>
      <c r="M611" s="88" t="s">
        <v>3</v>
      </c>
      <c r="N611" s="91"/>
      <c r="O611" s="89"/>
      <c r="T611" s="45"/>
      <c r="V611" s="45"/>
      <c r="W611" s="45"/>
    </row>
    <row r="612" spans="1:23" ht="20" x14ac:dyDescent="0.15">
      <c r="B612" s="81"/>
      <c r="F612" s="102" t="s">
        <v>4</v>
      </c>
      <c r="G612" s="102" t="s">
        <v>254</v>
      </c>
      <c r="H612" s="102" t="s">
        <v>255</v>
      </c>
      <c r="I612" s="102" t="s">
        <v>256</v>
      </c>
      <c r="J612" s="109" t="s">
        <v>257</v>
      </c>
      <c r="K612" s="112" t="s">
        <v>4</v>
      </c>
      <c r="L612" s="102" t="s">
        <v>254</v>
      </c>
      <c r="M612" s="102" t="s">
        <v>255</v>
      </c>
      <c r="N612" s="102" t="s">
        <v>256</v>
      </c>
      <c r="O612" s="102" t="s">
        <v>257</v>
      </c>
      <c r="T612" s="45"/>
      <c r="V612" s="45"/>
      <c r="W612" s="45"/>
    </row>
    <row r="613" spans="1:23" ht="12" customHeight="1" x14ac:dyDescent="0.15">
      <c r="B613" s="35"/>
      <c r="C613" s="93"/>
      <c r="D613" s="93"/>
      <c r="E613" s="36"/>
      <c r="F613" s="37"/>
      <c r="G613" s="37"/>
      <c r="H613" s="37"/>
      <c r="I613" s="37"/>
      <c r="J613" s="70"/>
      <c r="K613" s="116">
        <f>F$63</f>
        <v>5887</v>
      </c>
      <c r="L613" s="2">
        <f t="shared" ref="L613" si="324">G$63</f>
        <v>1501</v>
      </c>
      <c r="M613" s="2">
        <f t="shared" ref="M613" si="325">H$63</f>
        <v>2489</v>
      </c>
      <c r="N613" s="2">
        <f t="shared" ref="N613" si="326">I$63</f>
        <v>130</v>
      </c>
      <c r="O613" s="2">
        <f t="shared" ref="O613" si="327">J$63</f>
        <v>1766</v>
      </c>
      <c r="P613" s="95"/>
      <c r="Q613" s="95"/>
      <c r="R613" s="95"/>
      <c r="S613" s="95"/>
      <c r="T613" s="45"/>
      <c r="V613" s="45"/>
      <c r="W613" s="45"/>
    </row>
    <row r="614" spans="1:23" ht="15" customHeight="1" x14ac:dyDescent="0.15">
      <c r="B614" s="34" t="s">
        <v>214</v>
      </c>
      <c r="C614" s="307"/>
      <c r="D614" s="307"/>
      <c r="F614" s="18">
        <v>469</v>
      </c>
      <c r="G614" s="18">
        <v>24</v>
      </c>
      <c r="H614" s="18">
        <v>209</v>
      </c>
      <c r="I614" s="18">
        <v>6</v>
      </c>
      <c r="J614" s="71">
        <v>230</v>
      </c>
      <c r="K614" s="117">
        <f t="shared" ref="K614:O620" si="328">F614/K$613*100</f>
        <v>7.9667063020214037</v>
      </c>
      <c r="L614" s="4">
        <f t="shared" si="328"/>
        <v>1.5989340439706863</v>
      </c>
      <c r="M614" s="4">
        <f t="shared" si="328"/>
        <v>8.3969465648854964</v>
      </c>
      <c r="N614" s="4">
        <f t="shared" si="328"/>
        <v>4.6153846153846159</v>
      </c>
      <c r="O614" s="4">
        <f t="shared" si="328"/>
        <v>13.023782559456398</v>
      </c>
      <c r="P614" s="84"/>
      <c r="Q614" s="84"/>
      <c r="R614" s="84"/>
      <c r="S614" s="84"/>
      <c r="T614" s="45"/>
      <c r="V614" s="45"/>
      <c r="W614" s="45"/>
    </row>
    <row r="615" spans="1:23" ht="15" customHeight="1" x14ac:dyDescent="0.15">
      <c r="B615" s="34" t="s">
        <v>162</v>
      </c>
      <c r="C615" s="307"/>
      <c r="D615" s="307"/>
      <c r="F615" s="18">
        <v>769</v>
      </c>
      <c r="G615" s="18">
        <v>125</v>
      </c>
      <c r="H615" s="18">
        <v>301</v>
      </c>
      <c r="I615" s="18">
        <v>24</v>
      </c>
      <c r="J615" s="71">
        <v>319</v>
      </c>
      <c r="K615" s="118">
        <f t="shared" si="328"/>
        <v>13.062680482418889</v>
      </c>
      <c r="L615" s="4">
        <f t="shared" si="328"/>
        <v>8.327781479013991</v>
      </c>
      <c r="M615" s="4">
        <f t="shared" si="328"/>
        <v>12.09321012454801</v>
      </c>
      <c r="N615" s="4">
        <f t="shared" si="328"/>
        <v>18.461538461538463</v>
      </c>
      <c r="O615" s="4">
        <f t="shared" si="328"/>
        <v>18.063420158550397</v>
      </c>
      <c r="P615" s="84"/>
      <c r="Q615" s="84"/>
      <c r="R615" s="84"/>
      <c r="S615" s="84"/>
      <c r="T615" s="45"/>
      <c r="V615" s="45"/>
      <c r="W615" s="45"/>
    </row>
    <row r="616" spans="1:23" ht="15" customHeight="1" x14ac:dyDescent="0.15">
      <c r="B616" s="34" t="s">
        <v>163</v>
      </c>
      <c r="C616" s="307"/>
      <c r="D616" s="307"/>
      <c r="F616" s="18">
        <v>1068</v>
      </c>
      <c r="G616" s="18">
        <v>213</v>
      </c>
      <c r="H616" s="18">
        <v>505</v>
      </c>
      <c r="I616" s="18">
        <v>22</v>
      </c>
      <c r="J616" s="71">
        <v>328</v>
      </c>
      <c r="K616" s="118">
        <f t="shared" ref="K616:K617" si="329">F616/K$613*100</f>
        <v>18.141668082215052</v>
      </c>
      <c r="L616" s="4">
        <f t="shared" ref="L616:L617" si="330">G616/L$613*100</f>
        <v>14.190539640239841</v>
      </c>
      <c r="M616" s="4">
        <f t="shared" ref="M616:M617" si="331">H616/M$613*100</f>
        <v>20.289272800321413</v>
      </c>
      <c r="N616" s="4">
        <f t="shared" ref="N616:N617" si="332">I616/N$613*100</f>
        <v>16.923076923076923</v>
      </c>
      <c r="O616" s="4">
        <f t="shared" ref="O616:O617" si="333">J616/O$613*100</f>
        <v>18.573046432616081</v>
      </c>
      <c r="P616" s="84"/>
      <c r="Q616" s="84"/>
      <c r="R616" s="84"/>
      <c r="S616" s="84"/>
      <c r="T616" s="45"/>
      <c r="V616" s="45"/>
      <c r="W616" s="45"/>
    </row>
    <row r="617" spans="1:23" ht="15" customHeight="1" x14ac:dyDescent="0.15">
      <c r="B617" s="34" t="s">
        <v>252</v>
      </c>
      <c r="C617" s="307"/>
      <c r="D617" s="307"/>
      <c r="F617" s="18">
        <v>1000</v>
      </c>
      <c r="G617" s="18">
        <v>247</v>
      </c>
      <c r="H617" s="18">
        <v>459</v>
      </c>
      <c r="I617" s="18">
        <v>25</v>
      </c>
      <c r="J617" s="71">
        <v>269</v>
      </c>
      <c r="K617" s="118">
        <f t="shared" si="329"/>
        <v>16.986580601324953</v>
      </c>
      <c r="L617" s="4">
        <f t="shared" si="330"/>
        <v>16.455696202531644</v>
      </c>
      <c r="M617" s="4">
        <f t="shared" si="331"/>
        <v>18.441141020490157</v>
      </c>
      <c r="N617" s="4">
        <f t="shared" si="332"/>
        <v>19.230769230769234</v>
      </c>
      <c r="O617" s="4">
        <f t="shared" si="333"/>
        <v>15.232163080407702</v>
      </c>
      <c r="P617" s="84"/>
      <c r="Q617" s="84"/>
      <c r="R617" s="84"/>
      <c r="S617" s="84"/>
      <c r="T617" s="45"/>
      <c r="V617" s="45"/>
      <c r="W617" s="45"/>
    </row>
    <row r="618" spans="1:23" ht="15" customHeight="1" x14ac:dyDescent="0.15">
      <c r="B618" s="34" t="s">
        <v>253</v>
      </c>
      <c r="C618" s="307"/>
      <c r="D618" s="307"/>
      <c r="F618" s="18">
        <v>896</v>
      </c>
      <c r="G618" s="18">
        <v>307</v>
      </c>
      <c r="H618" s="18">
        <v>401</v>
      </c>
      <c r="I618" s="18">
        <v>22</v>
      </c>
      <c r="J618" s="71">
        <v>166</v>
      </c>
      <c r="K618" s="118">
        <f t="shared" ref="K618:K619" si="334">F618/K$613*100</f>
        <v>15.219976218787156</v>
      </c>
      <c r="L618" s="4">
        <f t="shared" ref="L618:L619" si="335">G618/L$613*100</f>
        <v>20.453031312458361</v>
      </c>
      <c r="M618" s="4">
        <f t="shared" ref="M618:M619" si="336">H618/M$613*100</f>
        <v>16.110887906789877</v>
      </c>
      <c r="N618" s="4">
        <f t="shared" ref="N618:N619" si="337">I618/N$613*100</f>
        <v>16.923076923076923</v>
      </c>
      <c r="O618" s="4">
        <f t="shared" ref="O618:O619" si="338">J618/O$613*100</f>
        <v>9.3997734994337492</v>
      </c>
      <c r="P618" s="84"/>
      <c r="Q618" s="84"/>
      <c r="R618" s="84"/>
      <c r="S618" s="84"/>
      <c r="T618" s="45"/>
      <c r="V618" s="45"/>
      <c r="W618" s="45"/>
    </row>
    <row r="619" spans="1:23" ht="15" customHeight="1" x14ac:dyDescent="0.15">
      <c r="B619" s="34" t="s">
        <v>172</v>
      </c>
      <c r="C619" s="307"/>
      <c r="D619" s="307"/>
      <c r="F619" s="18">
        <v>651</v>
      </c>
      <c r="G619" s="18">
        <v>212</v>
      </c>
      <c r="H619" s="18">
        <v>312</v>
      </c>
      <c r="I619" s="18">
        <v>16</v>
      </c>
      <c r="J619" s="71">
        <v>110</v>
      </c>
      <c r="K619" s="118">
        <f t="shared" si="334"/>
        <v>11.058263971462544</v>
      </c>
      <c r="L619" s="4">
        <f t="shared" si="335"/>
        <v>14.123917388407728</v>
      </c>
      <c r="M619" s="4">
        <f t="shared" si="336"/>
        <v>12.535154680594616</v>
      </c>
      <c r="N619" s="4">
        <f t="shared" si="337"/>
        <v>12.307692307692308</v>
      </c>
      <c r="O619" s="4">
        <f t="shared" si="338"/>
        <v>6.2287655719139305</v>
      </c>
      <c r="P619" s="84"/>
      <c r="Q619" s="84"/>
      <c r="R619" s="84"/>
      <c r="S619" s="84"/>
      <c r="T619" s="45"/>
      <c r="V619" s="45"/>
      <c r="W619" s="45"/>
    </row>
    <row r="620" spans="1:23" ht="15" customHeight="1" x14ac:dyDescent="0.15">
      <c r="B620" s="35" t="s">
        <v>174</v>
      </c>
      <c r="C620" s="93"/>
      <c r="D620" s="93"/>
      <c r="E620" s="36"/>
      <c r="F620" s="19">
        <v>1034</v>
      </c>
      <c r="G620" s="19">
        <v>373</v>
      </c>
      <c r="H620" s="19">
        <v>302</v>
      </c>
      <c r="I620" s="19">
        <v>15</v>
      </c>
      <c r="J620" s="76">
        <v>344</v>
      </c>
      <c r="K620" s="129">
        <f t="shared" si="328"/>
        <v>17.56412434177</v>
      </c>
      <c r="L620" s="5">
        <f t="shared" si="328"/>
        <v>24.850099933377749</v>
      </c>
      <c r="M620" s="5">
        <f t="shared" si="328"/>
        <v>12.133386902370431</v>
      </c>
      <c r="N620" s="5">
        <f t="shared" si="328"/>
        <v>11.538461538461538</v>
      </c>
      <c r="O620" s="5">
        <f t="shared" si="328"/>
        <v>19.479048697621746</v>
      </c>
      <c r="P620" s="23"/>
      <c r="Q620" s="23"/>
      <c r="R620" s="23"/>
      <c r="S620" s="23"/>
      <c r="T620" s="45"/>
      <c r="V620" s="45"/>
      <c r="W620" s="45"/>
    </row>
    <row r="621" spans="1:23" ht="15" customHeight="1" x14ac:dyDescent="0.15">
      <c r="B621" s="39" t="s">
        <v>1</v>
      </c>
      <c r="C621" s="82"/>
      <c r="D621" s="82"/>
      <c r="E621" s="28"/>
      <c r="F621" s="40">
        <f>SUM(F614:F620)</f>
        <v>5887</v>
      </c>
      <c r="G621" s="40">
        <f>SUM(G614:G620)</f>
        <v>1501</v>
      </c>
      <c r="H621" s="40">
        <f>SUM(H614:H620)</f>
        <v>2489</v>
      </c>
      <c r="I621" s="40">
        <f>SUM(I614:I620)</f>
        <v>130</v>
      </c>
      <c r="J621" s="72">
        <f>SUM(J614:J620)</f>
        <v>1766</v>
      </c>
      <c r="K621" s="119">
        <f>IF(SUM(K614:K620)&gt;100,"－",SUM(K614:K620))</f>
        <v>100</v>
      </c>
      <c r="L621" s="6">
        <f>IF(SUM(L614:L620)&gt;100,"－",SUM(L614:L620))</f>
        <v>100.00000000000001</v>
      </c>
      <c r="M621" s="6">
        <f>IF(SUM(M614:M620)&gt;100,"－",SUM(M614:M620))</f>
        <v>100</v>
      </c>
      <c r="N621" s="6">
        <f>IF(SUM(N614:N620)&gt;100,"－",SUM(N614:N620))</f>
        <v>100</v>
      </c>
      <c r="O621" s="6">
        <f>IF(SUM(O614:O620)&gt;100,"－",SUM(O614:O620))</f>
        <v>100</v>
      </c>
      <c r="P621" s="23"/>
      <c r="Q621" s="23"/>
      <c r="R621" s="23"/>
      <c r="S621" s="23"/>
      <c r="T621" s="45"/>
      <c r="V621" s="45"/>
      <c r="W621" s="45"/>
    </row>
    <row r="622" spans="1:23" ht="15" customHeight="1" x14ac:dyDescent="0.15">
      <c r="B622" s="39" t="s">
        <v>93</v>
      </c>
      <c r="C622" s="82"/>
      <c r="D622" s="82"/>
      <c r="E622" s="29"/>
      <c r="F622" s="42">
        <v>43.182070139651692</v>
      </c>
      <c r="G622" s="75">
        <v>53.429483609607239</v>
      </c>
      <c r="H622" s="75">
        <v>44.266140919641323</v>
      </c>
      <c r="I622" s="75">
        <v>45.089250095100674</v>
      </c>
      <c r="J622" s="75">
        <v>33.191852970393988</v>
      </c>
      <c r="K622" s="14"/>
      <c r="L622" s="14"/>
      <c r="M622" s="14"/>
      <c r="N622" s="14"/>
      <c r="O622" s="14"/>
      <c r="P622" s="14"/>
      <c r="Q622" s="14"/>
      <c r="R622" s="14"/>
      <c r="S622" s="14"/>
      <c r="T622" s="45"/>
      <c r="V622" s="45"/>
      <c r="W622" s="45"/>
    </row>
    <row r="623" spans="1:23" ht="15" customHeight="1" x14ac:dyDescent="0.15">
      <c r="C623" s="1"/>
      <c r="D623" s="1"/>
      <c r="N623" s="7"/>
      <c r="T623" s="45"/>
      <c r="V623" s="45"/>
      <c r="W623" s="45"/>
    </row>
    <row r="624" spans="1:23" ht="15" customHeight="1" x14ac:dyDescent="0.15">
      <c r="A624" s="1" t="s">
        <v>923</v>
      </c>
      <c r="B624" s="22"/>
      <c r="C624" s="22"/>
      <c r="D624" s="22"/>
      <c r="F624" s="1"/>
      <c r="G624" s="1"/>
      <c r="T624" s="45"/>
      <c r="V624" s="45"/>
      <c r="W624" s="45"/>
    </row>
    <row r="625" spans="1:23" ht="13.5" customHeight="1" x14ac:dyDescent="0.15">
      <c r="B625" s="68"/>
      <c r="C625" s="33"/>
      <c r="D625" s="33"/>
      <c r="E625" s="33"/>
      <c r="F625" s="83"/>
      <c r="G625" s="91"/>
      <c r="H625" s="88" t="s">
        <v>2</v>
      </c>
      <c r="I625" s="91"/>
      <c r="J625" s="91"/>
      <c r="K625" s="115"/>
      <c r="L625" s="91"/>
      <c r="M625" s="88" t="s">
        <v>3</v>
      </c>
      <c r="N625" s="91"/>
      <c r="O625" s="89"/>
      <c r="T625" s="45"/>
      <c r="V625" s="45"/>
      <c r="W625" s="45"/>
    </row>
    <row r="626" spans="1:23" ht="20" x14ac:dyDescent="0.15">
      <c r="B626" s="81"/>
      <c r="F626" s="102" t="s">
        <v>4</v>
      </c>
      <c r="G626" s="102" t="s">
        <v>254</v>
      </c>
      <c r="H626" s="102" t="s">
        <v>255</v>
      </c>
      <c r="I626" s="102" t="s">
        <v>256</v>
      </c>
      <c r="J626" s="109" t="s">
        <v>257</v>
      </c>
      <c r="K626" s="112" t="s">
        <v>4</v>
      </c>
      <c r="L626" s="102" t="s">
        <v>254</v>
      </c>
      <c r="M626" s="102" t="s">
        <v>255</v>
      </c>
      <c r="N626" s="102" t="s">
        <v>256</v>
      </c>
      <c r="O626" s="102" t="s">
        <v>257</v>
      </c>
      <c r="T626" s="45"/>
      <c r="V626" s="45"/>
      <c r="W626" s="45"/>
    </row>
    <row r="627" spans="1:23" ht="12" customHeight="1" x14ac:dyDescent="0.15">
      <c r="B627" s="35"/>
      <c r="C627" s="93"/>
      <c r="D627" s="93"/>
      <c r="E627" s="36"/>
      <c r="F627" s="37"/>
      <c r="G627" s="37"/>
      <c r="H627" s="37"/>
      <c r="I627" s="37"/>
      <c r="J627" s="70"/>
      <c r="K627" s="116">
        <f>F$63</f>
        <v>5887</v>
      </c>
      <c r="L627" s="2">
        <f t="shared" ref="L627" si="339">G$63</f>
        <v>1501</v>
      </c>
      <c r="M627" s="2">
        <f t="shared" ref="M627" si="340">H$63</f>
        <v>2489</v>
      </c>
      <c r="N627" s="2">
        <f t="shared" ref="N627" si="341">I$63</f>
        <v>130</v>
      </c>
      <c r="O627" s="2">
        <f t="shared" ref="O627" si="342">J$63</f>
        <v>1766</v>
      </c>
      <c r="P627" s="95"/>
      <c r="Q627" s="95"/>
      <c r="R627" s="95"/>
      <c r="S627" s="95"/>
      <c r="T627" s="45"/>
      <c r="V627" s="45"/>
      <c r="W627" s="45"/>
    </row>
    <row r="628" spans="1:23" ht="15" customHeight="1" x14ac:dyDescent="0.15">
      <c r="B628" s="34" t="s">
        <v>214</v>
      </c>
      <c r="C628" s="307"/>
      <c r="D628" s="307"/>
      <c r="F628" s="18">
        <v>426</v>
      </c>
      <c r="G628" s="18">
        <v>18</v>
      </c>
      <c r="H628" s="18">
        <v>196</v>
      </c>
      <c r="I628" s="18">
        <v>3</v>
      </c>
      <c r="J628" s="71">
        <v>208</v>
      </c>
      <c r="K628" s="117">
        <f t="shared" ref="K628:K634" si="343">F628/K$627*100</f>
        <v>7.2362833361644299</v>
      </c>
      <c r="L628" s="4">
        <f t="shared" ref="L628:O634" si="344">G628/L$627*100</f>
        <v>1.1992005329780147</v>
      </c>
      <c r="M628" s="4">
        <f t="shared" si="344"/>
        <v>7.8746484531940535</v>
      </c>
      <c r="N628" s="4">
        <f t="shared" si="344"/>
        <v>2.3076923076923079</v>
      </c>
      <c r="O628" s="4">
        <f t="shared" si="344"/>
        <v>11.778029445073612</v>
      </c>
      <c r="P628" s="84"/>
      <c r="Q628" s="84"/>
      <c r="R628" s="84"/>
      <c r="S628" s="84"/>
      <c r="T628" s="45"/>
      <c r="V628" s="45"/>
      <c r="W628" s="45"/>
    </row>
    <row r="629" spans="1:23" ht="15" customHeight="1" x14ac:dyDescent="0.15">
      <c r="B629" s="34" t="s">
        <v>162</v>
      </c>
      <c r="C629" s="307"/>
      <c r="D629" s="307"/>
      <c r="F629" s="18">
        <v>1387</v>
      </c>
      <c r="G629" s="18">
        <v>353</v>
      </c>
      <c r="H629" s="18">
        <v>511</v>
      </c>
      <c r="I629" s="18">
        <v>43</v>
      </c>
      <c r="J629" s="71">
        <v>480</v>
      </c>
      <c r="K629" s="118">
        <f t="shared" si="343"/>
        <v>23.56038729403771</v>
      </c>
      <c r="L629" s="4">
        <f t="shared" si="344"/>
        <v>23.517654896735511</v>
      </c>
      <c r="M629" s="4">
        <f t="shared" si="344"/>
        <v>20.530333467255925</v>
      </c>
      <c r="N629" s="4">
        <f t="shared" si="344"/>
        <v>33.076923076923073</v>
      </c>
      <c r="O629" s="4">
        <f t="shared" si="344"/>
        <v>27.180067950169871</v>
      </c>
      <c r="P629" s="84"/>
      <c r="Q629" s="84"/>
      <c r="R629" s="84"/>
      <c r="S629" s="84"/>
      <c r="T629" s="45"/>
      <c r="V629" s="45"/>
      <c r="W629" s="45"/>
    </row>
    <row r="630" spans="1:23" ht="15" customHeight="1" x14ac:dyDescent="0.15">
      <c r="B630" s="34" t="s">
        <v>163</v>
      </c>
      <c r="C630" s="307"/>
      <c r="D630" s="307"/>
      <c r="F630" s="18">
        <v>2035</v>
      </c>
      <c r="G630" s="18">
        <v>548</v>
      </c>
      <c r="H630" s="18">
        <v>923</v>
      </c>
      <c r="I630" s="18">
        <v>52</v>
      </c>
      <c r="J630" s="71">
        <v>512</v>
      </c>
      <c r="K630" s="118">
        <f t="shared" si="343"/>
        <v>34.567691523696283</v>
      </c>
      <c r="L630" s="4">
        <f t="shared" si="344"/>
        <v>36.508994003997337</v>
      </c>
      <c r="M630" s="4">
        <f t="shared" si="344"/>
        <v>37.083165930092406</v>
      </c>
      <c r="N630" s="4">
        <f t="shared" si="344"/>
        <v>40</v>
      </c>
      <c r="O630" s="4">
        <f t="shared" si="344"/>
        <v>28.992072480181204</v>
      </c>
      <c r="P630" s="84"/>
      <c r="Q630" s="84"/>
      <c r="R630" s="84"/>
      <c r="S630" s="84"/>
      <c r="T630" s="45"/>
      <c r="V630" s="45"/>
      <c r="W630" s="45"/>
    </row>
    <row r="631" spans="1:23" ht="15" customHeight="1" x14ac:dyDescent="0.15">
      <c r="B631" s="34" t="s">
        <v>252</v>
      </c>
      <c r="C631" s="307"/>
      <c r="D631" s="307"/>
      <c r="F631" s="18">
        <v>796</v>
      </c>
      <c r="G631" s="18">
        <v>174</v>
      </c>
      <c r="H631" s="18">
        <v>429</v>
      </c>
      <c r="I631" s="18">
        <v>16</v>
      </c>
      <c r="J631" s="71">
        <v>177</v>
      </c>
      <c r="K631" s="118">
        <f t="shared" ref="K631" si="345">F631/K$627*100</f>
        <v>13.521318158654664</v>
      </c>
      <c r="L631" s="4">
        <f t="shared" ref="L631" si="346">G631/L$627*100</f>
        <v>11.592271818787475</v>
      </c>
      <c r="M631" s="4">
        <f t="shared" ref="M631" si="347">H631/M$627*100</f>
        <v>17.235837685817597</v>
      </c>
      <c r="N631" s="4">
        <f t="shared" ref="N631" si="348">I631/N$627*100</f>
        <v>12.307692307692308</v>
      </c>
      <c r="O631" s="4">
        <f t="shared" ref="O631" si="349">J631/O$627*100</f>
        <v>10.022650056625142</v>
      </c>
      <c r="P631" s="84"/>
      <c r="Q631" s="84"/>
      <c r="R631" s="84"/>
      <c r="S631" s="84"/>
      <c r="T631" s="45"/>
      <c r="V631" s="45"/>
      <c r="W631" s="45"/>
    </row>
    <row r="632" spans="1:23" ht="15" customHeight="1" x14ac:dyDescent="0.15">
      <c r="B632" s="34" t="s">
        <v>253</v>
      </c>
      <c r="C632" s="307"/>
      <c r="D632" s="307"/>
      <c r="F632" s="18">
        <v>190</v>
      </c>
      <c r="G632" s="18">
        <v>29</v>
      </c>
      <c r="H632" s="18">
        <v>108</v>
      </c>
      <c r="I632" s="18">
        <v>2</v>
      </c>
      <c r="J632" s="71">
        <v>51</v>
      </c>
      <c r="K632" s="118">
        <f t="shared" si="343"/>
        <v>3.2274503142517412</v>
      </c>
      <c r="L632" s="4">
        <f t="shared" si="344"/>
        <v>1.9320453031312457</v>
      </c>
      <c r="M632" s="4">
        <f t="shared" si="344"/>
        <v>4.3390920048212136</v>
      </c>
      <c r="N632" s="4">
        <f t="shared" si="344"/>
        <v>1.5384615384615385</v>
      </c>
      <c r="O632" s="4">
        <f t="shared" si="344"/>
        <v>2.8878822197055491</v>
      </c>
      <c r="P632" s="84"/>
      <c r="Q632" s="84"/>
      <c r="R632" s="84"/>
      <c r="S632" s="84"/>
      <c r="T632" s="45"/>
      <c r="V632" s="45"/>
      <c r="W632" s="45"/>
    </row>
    <row r="633" spans="1:23" ht="15" customHeight="1" x14ac:dyDescent="0.15">
      <c r="B633" s="34" t="s">
        <v>172</v>
      </c>
      <c r="C633" s="307"/>
      <c r="D633" s="307"/>
      <c r="F633" s="18">
        <v>70</v>
      </c>
      <c r="G633" s="18">
        <v>10</v>
      </c>
      <c r="H633" s="18">
        <v>46</v>
      </c>
      <c r="I633" s="18">
        <v>1</v>
      </c>
      <c r="J633" s="71">
        <v>13</v>
      </c>
      <c r="K633" s="118">
        <f t="shared" si="343"/>
        <v>1.1890606420927468</v>
      </c>
      <c r="L633" s="4">
        <f t="shared" si="344"/>
        <v>0.66622251832111923</v>
      </c>
      <c r="M633" s="4">
        <f t="shared" si="344"/>
        <v>1.8481317798312575</v>
      </c>
      <c r="N633" s="4">
        <f t="shared" si="344"/>
        <v>0.76923076923076927</v>
      </c>
      <c r="O633" s="4">
        <f t="shared" si="344"/>
        <v>0.73612684031710074</v>
      </c>
      <c r="P633" s="84"/>
      <c r="Q633" s="84"/>
      <c r="R633" s="84"/>
      <c r="S633" s="84"/>
      <c r="T633" s="45"/>
      <c r="V633" s="45"/>
      <c r="W633" s="45"/>
    </row>
    <row r="634" spans="1:23" ht="15" customHeight="1" x14ac:dyDescent="0.15">
      <c r="B634" s="35" t="s">
        <v>174</v>
      </c>
      <c r="C634" s="93"/>
      <c r="D634" s="93"/>
      <c r="E634" s="36"/>
      <c r="F634" s="19">
        <v>983</v>
      </c>
      <c r="G634" s="19">
        <v>369</v>
      </c>
      <c r="H634" s="19">
        <v>276</v>
      </c>
      <c r="I634" s="19">
        <v>13</v>
      </c>
      <c r="J634" s="76">
        <v>325</v>
      </c>
      <c r="K634" s="129">
        <f t="shared" si="343"/>
        <v>16.69780873110243</v>
      </c>
      <c r="L634" s="5">
        <f t="shared" si="344"/>
        <v>24.5836109260493</v>
      </c>
      <c r="M634" s="5">
        <f t="shared" si="344"/>
        <v>11.088790678987545</v>
      </c>
      <c r="N634" s="5">
        <f t="shared" si="344"/>
        <v>10</v>
      </c>
      <c r="O634" s="5">
        <f t="shared" si="344"/>
        <v>18.403171007927519</v>
      </c>
      <c r="P634" s="23"/>
      <c r="Q634" s="23"/>
      <c r="R634" s="23"/>
      <c r="S634" s="23"/>
      <c r="T634" s="45"/>
      <c r="V634" s="45"/>
      <c r="W634" s="45"/>
    </row>
    <row r="635" spans="1:23" ht="15" customHeight="1" x14ac:dyDescent="0.15">
      <c r="B635" s="39" t="s">
        <v>1</v>
      </c>
      <c r="C635" s="82"/>
      <c r="D635" s="82"/>
      <c r="E635" s="28"/>
      <c r="F635" s="40">
        <f>SUM(F628:F634)</f>
        <v>5887</v>
      </c>
      <c r="G635" s="40">
        <f>SUM(G628:G634)</f>
        <v>1501</v>
      </c>
      <c r="H635" s="40">
        <f>SUM(H628:H634)</f>
        <v>2489</v>
      </c>
      <c r="I635" s="40">
        <f>SUM(I628:I634)</f>
        <v>130</v>
      </c>
      <c r="J635" s="72">
        <f>SUM(J628:J634)</f>
        <v>1766</v>
      </c>
      <c r="K635" s="119">
        <f>IF(SUM(K628:K634)&gt;100,"－",SUM(K628:K634))</f>
        <v>100</v>
      </c>
      <c r="L635" s="6">
        <f>IF(SUM(L628:L634)&gt;100,"－",SUM(L628:L634))</f>
        <v>100.00000000000001</v>
      </c>
      <c r="M635" s="6">
        <f>IF(SUM(M628:M634)&gt;100,"－",SUM(M628:M634))</f>
        <v>100.00000000000001</v>
      </c>
      <c r="N635" s="6">
        <f>IF(SUM(N628:N634)&gt;100,"－",SUM(N628:N634))</f>
        <v>100</v>
      </c>
      <c r="O635" s="6">
        <f>IF(SUM(O628:O634)&gt;100,"－",SUM(O628:O634))</f>
        <v>100</v>
      </c>
      <c r="P635" s="23"/>
      <c r="Q635" s="23"/>
      <c r="R635" s="23"/>
      <c r="S635" s="23"/>
      <c r="T635" s="45"/>
      <c r="V635" s="45"/>
      <c r="W635" s="45"/>
    </row>
    <row r="636" spans="1:23" ht="15" customHeight="1" x14ac:dyDescent="0.15">
      <c r="B636" s="39" t="s">
        <v>93</v>
      </c>
      <c r="C636" s="82"/>
      <c r="D636" s="82"/>
      <c r="E636" s="29"/>
      <c r="F636" s="42">
        <v>26.815195619673819</v>
      </c>
      <c r="G636" s="75">
        <v>27.436854801187177</v>
      </c>
      <c r="H636" s="75">
        <v>29.164577670004849</v>
      </c>
      <c r="I636" s="75">
        <v>25.683262302724017</v>
      </c>
      <c r="J636" s="75">
        <v>22.829318258707335</v>
      </c>
      <c r="K636" s="14"/>
      <c r="L636" s="14"/>
      <c r="M636" s="14"/>
      <c r="N636" s="14"/>
      <c r="O636" s="14"/>
      <c r="P636" s="14"/>
      <c r="Q636" s="14"/>
      <c r="R636" s="14"/>
      <c r="S636" s="14"/>
      <c r="T636" s="45"/>
      <c r="V636" s="45"/>
      <c r="W636" s="45"/>
    </row>
    <row r="637" spans="1:23" ht="15" customHeight="1" x14ac:dyDescent="0.15">
      <c r="C637" s="1"/>
      <c r="D637" s="1"/>
      <c r="N637" s="7"/>
      <c r="T637" s="45"/>
      <c r="V637" s="45"/>
      <c r="W637" s="45"/>
    </row>
    <row r="638" spans="1:23" ht="15" customHeight="1" x14ac:dyDescent="0.15">
      <c r="A638" s="1" t="s">
        <v>530</v>
      </c>
      <c r="B638" s="22"/>
      <c r="C638" s="22"/>
      <c r="D638" s="22"/>
      <c r="F638" s="1"/>
      <c r="G638" s="1"/>
      <c r="T638" s="45"/>
      <c r="V638" s="45"/>
      <c r="W638" s="45"/>
    </row>
    <row r="639" spans="1:23" ht="13.5" customHeight="1" x14ac:dyDescent="0.15">
      <c r="B639" s="68"/>
      <c r="C639" s="33"/>
      <c r="D639" s="33"/>
      <c r="E639" s="33"/>
      <c r="F639" s="83"/>
      <c r="G639" s="91"/>
      <c r="H639" s="88" t="s">
        <v>2</v>
      </c>
      <c r="I639" s="91"/>
      <c r="J639" s="91"/>
      <c r="K639" s="115"/>
      <c r="L639" s="91"/>
      <c r="M639" s="88" t="s">
        <v>3</v>
      </c>
      <c r="N639" s="91"/>
      <c r="O639" s="89"/>
      <c r="T639" s="45"/>
      <c r="V639" s="45"/>
      <c r="W639" s="45"/>
    </row>
    <row r="640" spans="1:23" ht="20" x14ac:dyDescent="0.15">
      <c r="B640" s="81"/>
      <c r="F640" s="102" t="s">
        <v>4</v>
      </c>
      <c r="G640" s="102" t="s">
        <v>254</v>
      </c>
      <c r="H640" s="102" t="s">
        <v>255</v>
      </c>
      <c r="I640" s="102" t="s">
        <v>256</v>
      </c>
      <c r="J640" s="109" t="s">
        <v>257</v>
      </c>
      <c r="K640" s="112" t="s">
        <v>4</v>
      </c>
      <c r="L640" s="102" t="s">
        <v>254</v>
      </c>
      <c r="M640" s="102" t="s">
        <v>255</v>
      </c>
      <c r="N640" s="102" t="s">
        <v>256</v>
      </c>
      <c r="O640" s="102" t="s">
        <v>257</v>
      </c>
      <c r="T640" s="45"/>
      <c r="V640" s="45"/>
      <c r="W640" s="45"/>
    </row>
    <row r="641" spans="2:23" ht="12" customHeight="1" x14ac:dyDescent="0.15">
      <c r="B641" s="35"/>
      <c r="C641" s="93"/>
      <c r="D641" s="93"/>
      <c r="E641" s="36"/>
      <c r="F641" s="37"/>
      <c r="G641" s="37"/>
      <c r="H641" s="37"/>
      <c r="I641" s="37"/>
      <c r="J641" s="70"/>
      <c r="K641" s="116">
        <f>F$63</f>
        <v>5887</v>
      </c>
      <c r="L641" s="2">
        <f t="shared" ref="L641" si="350">G$63</f>
        <v>1501</v>
      </c>
      <c r="M641" s="2">
        <f t="shared" ref="M641" si="351">H$63</f>
        <v>2489</v>
      </c>
      <c r="N641" s="2">
        <f t="shared" ref="N641" si="352">I$63</f>
        <v>130</v>
      </c>
      <c r="O641" s="2">
        <f t="shared" ref="O641" si="353">J$63</f>
        <v>1766</v>
      </c>
      <c r="P641" s="95"/>
      <c r="Q641" s="95"/>
      <c r="R641" s="95"/>
      <c r="S641" s="95"/>
      <c r="T641" s="45"/>
      <c r="V641" s="45"/>
      <c r="W641" s="45"/>
    </row>
    <row r="642" spans="2:23" ht="15" customHeight="1" x14ac:dyDescent="0.15">
      <c r="B642" s="34" t="s">
        <v>215</v>
      </c>
      <c r="C642" s="307"/>
      <c r="D642" s="307"/>
      <c r="F642" s="18">
        <v>3222</v>
      </c>
      <c r="G642" s="18">
        <v>1266</v>
      </c>
      <c r="H642" s="18">
        <v>888</v>
      </c>
      <c r="I642" s="18">
        <v>95</v>
      </c>
      <c r="J642" s="71">
        <v>973</v>
      </c>
      <c r="K642" s="117">
        <f>F642/K$641*100</f>
        <v>54.730762697469004</v>
      </c>
      <c r="L642" s="4">
        <f t="shared" ref="L642:L651" si="354">G642/L$641*100</f>
        <v>84.343770819453695</v>
      </c>
      <c r="M642" s="4">
        <f t="shared" ref="M642:M651" si="355">H642/M$641*100</f>
        <v>35.676978706307757</v>
      </c>
      <c r="N642" s="4">
        <f t="shared" ref="N642:N651" si="356">I642/N$641*100</f>
        <v>73.076923076923066</v>
      </c>
      <c r="O642" s="4">
        <f t="shared" ref="O642:O651" si="357">J642/O$641*100</f>
        <v>55.096262740656854</v>
      </c>
      <c r="P642" s="84"/>
      <c r="Q642" s="84"/>
      <c r="R642" s="84"/>
      <c r="S642" s="84"/>
      <c r="T642" s="45"/>
      <c r="V642" s="45"/>
      <c r="W642" s="45"/>
    </row>
    <row r="643" spans="2:23" ht="15" customHeight="1" x14ac:dyDescent="0.15">
      <c r="B643" s="34" t="s">
        <v>75</v>
      </c>
      <c r="C643" s="307"/>
      <c r="D643" s="307"/>
      <c r="F643" s="18">
        <v>399</v>
      </c>
      <c r="G643" s="18">
        <v>35</v>
      </c>
      <c r="H643" s="18">
        <v>259</v>
      </c>
      <c r="I643" s="18">
        <v>7</v>
      </c>
      <c r="J643" s="71">
        <v>98</v>
      </c>
      <c r="K643" s="118">
        <f t="shared" ref="K643:K651" si="358">F643/K$641*100</f>
        <v>6.7776456599286563</v>
      </c>
      <c r="L643" s="4">
        <f t="shared" si="354"/>
        <v>2.3317788141239171</v>
      </c>
      <c r="M643" s="4">
        <f t="shared" si="355"/>
        <v>10.405785456006427</v>
      </c>
      <c r="N643" s="4">
        <f t="shared" si="356"/>
        <v>5.384615384615385</v>
      </c>
      <c r="O643" s="4">
        <f t="shared" si="357"/>
        <v>5.5492638731596831</v>
      </c>
      <c r="P643" s="84"/>
      <c r="Q643" s="84"/>
      <c r="R643" s="84"/>
      <c r="S643" s="84"/>
      <c r="T643" s="45"/>
      <c r="V643" s="45"/>
      <c r="W643" s="45"/>
    </row>
    <row r="644" spans="2:23" ht="15" customHeight="1" x14ac:dyDescent="0.15">
      <c r="B644" s="34" t="s">
        <v>76</v>
      </c>
      <c r="C644" s="307"/>
      <c r="D644" s="307"/>
      <c r="F644" s="18">
        <v>508</v>
      </c>
      <c r="G644" s="18">
        <v>38</v>
      </c>
      <c r="H644" s="18">
        <v>319</v>
      </c>
      <c r="I644" s="18">
        <v>5</v>
      </c>
      <c r="J644" s="71">
        <v>145</v>
      </c>
      <c r="K644" s="118">
        <f t="shared" si="358"/>
        <v>8.629182945473076</v>
      </c>
      <c r="L644" s="4">
        <f t="shared" si="354"/>
        <v>2.5316455696202533</v>
      </c>
      <c r="M644" s="4">
        <f t="shared" si="355"/>
        <v>12.816392125351546</v>
      </c>
      <c r="N644" s="4">
        <f t="shared" si="356"/>
        <v>3.8461538461538463</v>
      </c>
      <c r="O644" s="4">
        <f t="shared" si="357"/>
        <v>8.210645526613817</v>
      </c>
      <c r="P644" s="84"/>
      <c r="Q644" s="84"/>
      <c r="R644" s="84"/>
      <c r="S644" s="84"/>
      <c r="T644" s="45"/>
      <c r="V644" s="45"/>
      <c r="W644" s="45"/>
    </row>
    <row r="645" spans="2:23" ht="15" customHeight="1" x14ac:dyDescent="0.15">
      <c r="B645" s="34" t="s">
        <v>77</v>
      </c>
      <c r="C645" s="307"/>
      <c r="D645" s="307"/>
      <c r="F645" s="18">
        <v>330</v>
      </c>
      <c r="G645" s="18">
        <v>23</v>
      </c>
      <c r="H645" s="18">
        <v>208</v>
      </c>
      <c r="I645" s="18">
        <v>3</v>
      </c>
      <c r="J645" s="71">
        <v>96</v>
      </c>
      <c r="K645" s="118">
        <f t="shared" si="358"/>
        <v>5.6055715984372343</v>
      </c>
      <c r="L645" s="4">
        <f t="shared" si="354"/>
        <v>1.5323117921385743</v>
      </c>
      <c r="M645" s="4">
        <f t="shared" si="355"/>
        <v>8.3567697870630777</v>
      </c>
      <c r="N645" s="4">
        <f t="shared" si="356"/>
        <v>2.3076923076923079</v>
      </c>
      <c r="O645" s="4">
        <f t="shared" si="357"/>
        <v>5.4360135900339754</v>
      </c>
      <c r="P645" s="84"/>
      <c r="Q645" s="84"/>
      <c r="R645" s="84"/>
      <c r="S645" s="84"/>
      <c r="T645" s="45"/>
      <c r="V645" s="45"/>
      <c r="W645" s="45"/>
    </row>
    <row r="646" spans="2:23" ht="15" customHeight="1" x14ac:dyDescent="0.15">
      <c r="B646" s="34" t="s">
        <v>78</v>
      </c>
      <c r="C646" s="307"/>
      <c r="D646" s="307"/>
      <c r="F646" s="18">
        <v>257</v>
      </c>
      <c r="G646" s="18">
        <v>22</v>
      </c>
      <c r="H646" s="18">
        <v>166</v>
      </c>
      <c r="I646" s="18">
        <v>3</v>
      </c>
      <c r="J646" s="71">
        <v>66</v>
      </c>
      <c r="K646" s="118">
        <f t="shared" si="358"/>
        <v>4.3655512145405133</v>
      </c>
      <c r="L646" s="4">
        <f t="shared" si="354"/>
        <v>1.4656895403064623</v>
      </c>
      <c r="M646" s="4">
        <f t="shared" si="355"/>
        <v>6.6693451185214938</v>
      </c>
      <c r="N646" s="4">
        <f t="shared" si="356"/>
        <v>2.3076923076923079</v>
      </c>
      <c r="O646" s="4">
        <f t="shared" si="357"/>
        <v>3.7372593431483581</v>
      </c>
      <c r="P646" s="84"/>
      <c r="Q646" s="84"/>
      <c r="R646" s="84"/>
      <c r="S646" s="84"/>
      <c r="T646" s="45"/>
      <c r="V646" s="45"/>
      <c r="W646" s="45"/>
    </row>
    <row r="647" spans="2:23" ht="15" customHeight="1" x14ac:dyDescent="0.15">
      <c r="B647" s="34" t="s">
        <v>79</v>
      </c>
      <c r="C647" s="307"/>
      <c r="D647" s="307"/>
      <c r="F647" s="18">
        <v>200</v>
      </c>
      <c r="G647" s="18">
        <v>14</v>
      </c>
      <c r="H647" s="18">
        <v>124</v>
      </c>
      <c r="I647" s="18">
        <v>4</v>
      </c>
      <c r="J647" s="71">
        <v>58</v>
      </c>
      <c r="K647" s="118">
        <f t="shared" si="358"/>
        <v>3.3973161202649904</v>
      </c>
      <c r="L647" s="4">
        <f t="shared" si="354"/>
        <v>0.93271152564956683</v>
      </c>
      <c r="M647" s="4">
        <f t="shared" si="355"/>
        <v>4.9819204499799117</v>
      </c>
      <c r="N647" s="4">
        <f t="shared" si="356"/>
        <v>3.0769230769230771</v>
      </c>
      <c r="O647" s="4">
        <f t="shared" si="357"/>
        <v>3.2842582106455263</v>
      </c>
      <c r="P647" s="84"/>
      <c r="Q647" s="84"/>
      <c r="R647" s="84"/>
      <c r="S647" s="84"/>
      <c r="T647" s="45"/>
      <c r="V647" s="45"/>
      <c r="W647" s="45"/>
    </row>
    <row r="648" spans="2:23" ht="15" customHeight="1" x14ac:dyDescent="0.15">
      <c r="B648" s="34" t="s">
        <v>82</v>
      </c>
      <c r="C648" s="287"/>
      <c r="D648" s="287"/>
      <c r="F648" s="18">
        <v>277</v>
      </c>
      <c r="G648" s="18">
        <v>24</v>
      </c>
      <c r="H648" s="18">
        <v>182</v>
      </c>
      <c r="I648" s="18">
        <v>2</v>
      </c>
      <c r="J648" s="71">
        <v>69</v>
      </c>
      <c r="K648" s="118">
        <f t="shared" si="358"/>
        <v>4.7052828265670126</v>
      </c>
      <c r="L648" s="4">
        <f t="shared" si="354"/>
        <v>1.5989340439706863</v>
      </c>
      <c r="M648" s="4">
        <f t="shared" si="355"/>
        <v>7.3121735636801928</v>
      </c>
      <c r="N648" s="4">
        <f t="shared" si="356"/>
        <v>1.5384615384615385</v>
      </c>
      <c r="O648" s="4">
        <f t="shared" si="357"/>
        <v>3.9071347678369195</v>
      </c>
      <c r="P648" s="84"/>
      <c r="Q648" s="84"/>
      <c r="R648" s="84"/>
      <c r="S648" s="84"/>
      <c r="T648" s="45"/>
      <c r="V648" s="45"/>
      <c r="W648" s="45"/>
    </row>
    <row r="649" spans="2:23" ht="15" customHeight="1" x14ac:dyDescent="0.15">
      <c r="B649" s="34" t="s">
        <v>81</v>
      </c>
      <c r="C649" s="287"/>
      <c r="D649" s="287"/>
      <c r="F649" s="18">
        <v>138</v>
      </c>
      <c r="G649" s="18">
        <v>15</v>
      </c>
      <c r="H649" s="18">
        <v>92</v>
      </c>
      <c r="I649" s="18">
        <v>1</v>
      </c>
      <c r="J649" s="71">
        <v>30</v>
      </c>
      <c r="K649" s="118">
        <f t="shared" si="358"/>
        <v>2.3441481229828436</v>
      </c>
      <c r="L649" s="4">
        <f t="shared" si="354"/>
        <v>0.99933377748167884</v>
      </c>
      <c r="M649" s="4">
        <f t="shared" si="355"/>
        <v>3.6962635596625151</v>
      </c>
      <c r="N649" s="4">
        <f t="shared" si="356"/>
        <v>0.76923076923076927</v>
      </c>
      <c r="O649" s="4">
        <f t="shared" si="357"/>
        <v>1.6987542468856169</v>
      </c>
      <c r="P649" s="84"/>
      <c r="Q649" s="84"/>
      <c r="R649" s="84"/>
      <c r="S649" s="84"/>
      <c r="T649" s="45"/>
      <c r="V649" s="45"/>
      <c r="W649" s="45"/>
    </row>
    <row r="650" spans="2:23" ht="15" customHeight="1" x14ac:dyDescent="0.15">
      <c r="B650" s="34" t="s">
        <v>80</v>
      </c>
      <c r="C650" s="287"/>
      <c r="D650" s="287"/>
      <c r="F650" s="18">
        <v>204</v>
      </c>
      <c r="G650" s="18">
        <v>22</v>
      </c>
      <c r="H650" s="18">
        <v>128</v>
      </c>
      <c r="I650" s="18">
        <v>3</v>
      </c>
      <c r="J650" s="71">
        <v>51</v>
      </c>
      <c r="K650" s="118">
        <f t="shared" si="358"/>
        <v>3.4652624426702903</v>
      </c>
      <c r="L650" s="4">
        <f t="shared" si="354"/>
        <v>1.4656895403064623</v>
      </c>
      <c r="M650" s="4">
        <f t="shared" si="355"/>
        <v>5.1426275612695864</v>
      </c>
      <c r="N650" s="4">
        <f t="shared" si="356"/>
        <v>2.3076923076923079</v>
      </c>
      <c r="O650" s="4">
        <f t="shared" si="357"/>
        <v>2.8878822197055491</v>
      </c>
      <c r="P650" s="84"/>
      <c r="Q650" s="84"/>
      <c r="R650" s="84"/>
      <c r="S650" s="84"/>
      <c r="T650" s="45"/>
      <c r="V650" s="45"/>
      <c r="W650" s="45"/>
    </row>
    <row r="651" spans="2:23" ht="15" customHeight="1" x14ac:dyDescent="0.15">
      <c r="B651" s="35" t="s">
        <v>0</v>
      </c>
      <c r="C651" s="93"/>
      <c r="D651" s="93"/>
      <c r="E651" s="36"/>
      <c r="F651" s="19">
        <v>352</v>
      </c>
      <c r="G651" s="19">
        <v>42</v>
      </c>
      <c r="H651" s="19">
        <v>123</v>
      </c>
      <c r="I651" s="19">
        <v>7</v>
      </c>
      <c r="J651" s="76">
        <v>180</v>
      </c>
      <c r="K651" s="129">
        <f t="shared" si="358"/>
        <v>5.9792763716663835</v>
      </c>
      <c r="L651" s="5">
        <f t="shared" si="354"/>
        <v>2.7981345769487009</v>
      </c>
      <c r="M651" s="5">
        <f t="shared" si="355"/>
        <v>4.941743672157493</v>
      </c>
      <c r="N651" s="5">
        <f t="shared" si="356"/>
        <v>5.384615384615385</v>
      </c>
      <c r="O651" s="5">
        <f t="shared" si="357"/>
        <v>10.192525481313703</v>
      </c>
      <c r="P651" s="23"/>
      <c r="Q651" s="23"/>
      <c r="R651" s="23"/>
      <c r="S651" s="23"/>
      <c r="T651" s="45"/>
      <c r="V651" s="45"/>
      <c r="W651" s="45"/>
    </row>
    <row r="652" spans="2:23" ht="15" customHeight="1" x14ac:dyDescent="0.15">
      <c r="B652" s="39" t="s">
        <v>1</v>
      </c>
      <c r="C652" s="82"/>
      <c r="D652" s="82"/>
      <c r="E652" s="28"/>
      <c r="F652" s="40">
        <f>SUM(F642:F651)</f>
        <v>5887</v>
      </c>
      <c r="G652" s="40">
        <f>SUM(G642:G651)</f>
        <v>1501</v>
      </c>
      <c r="H652" s="40">
        <f>SUM(H642:H651)</f>
        <v>2489</v>
      </c>
      <c r="I652" s="40">
        <f>SUM(I642:I651)</f>
        <v>130</v>
      </c>
      <c r="J652" s="72">
        <f>SUM(J642:J651)</f>
        <v>1766</v>
      </c>
      <c r="K652" s="119">
        <f>IF(SUM(K642:K651)&gt;100,"－",SUM(K642:K651))</f>
        <v>100.00000000000001</v>
      </c>
      <c r="L652" s="6">
        <f>IF(SUM(L642:L651)&gt;100,"－",SUM(L642:L651))</f>
        <v>99.999999999999986</v>
      </c>
      <c r="M652" s="6">
        <f>IF(SUM(M642:M651)&gt;100,"－",SUM(M642:M651))</f>
        <v>100</v>
      </c>
      <c r="N652" s="6">
        <f>IF(SUM(N642:N651)&gt;100,"－",SUM(N642:N651))</f>
        <v>99.999999999999986</v>
      </c>
      <c r="O652" s="6">
        <f>IF(SUM(O642:O651)&gt;100,"－",SUM(O642:O651))</f>
        <v>100</v>
      </c>
      <c r="P652" s="23"/>
      <c r="Q652" s="23"/>
      <c r="R652" s="23"/>
      <c r="S652" s="23"/>
      <c r="T652" s="45"/>
      <c r="V652" s="45"/>
      <c r="W652" s="45"/>
    </row>
    <row r="653" spans="2:23" ht="15" customHeight="1" x14ac:dyDescent="0.15">
      <c r="B653" s="39" t="s">
        <v>109</v>
      </c>
      <c r="C653" s="82"/>
      <c r="D653" s="82"/>
      <c r="E653" s="29"/>
      <c r="F653" s="42">
        <v>3.2625112917795844</v>
      </c>
      <c r="G653" s="75">
        <v>1.1281699794379711</v>
      </c>
      <c r="H653" s="75">
        <v>4.9251901944209635</v>
      </c>
      <c r="I653" s="75">
        <v>1.6504065040650406</v>
      </c>
      <c r="J653" s="75">
        <v>2.871374527112232</v>
      </c>
      <c r="K653" s="14"/>
      <c r="L653" s="14"/>
      <c r="M653" s="14"/>
      <c r="N653" s="14"/>
      <c r="O653" s="14"/>
      <c r="P653" s="14"/>
      <c r="Q653" s="14"/>
      <c r="R653" s="14"/>
      <c r="S653" s="14"/>
      <c r="T653" s="45"/>
      <c r="V653" s="45"/>
      <c r="W653" s="45"/>
    </row>
    <row r="654" spans="2:23" ht="15" customHeight="1" x14ac:dyDescent="0.15">
      <c r="B654" s="39" t="s">
        <v>110</v>
      </c>
      <c r="C654" s="28"/>
      <c r="D654" s="28"/>
      <c r="E654" s="29"/>
      <c r="F654" s="227">
        <v>101</v>
      </c>
      <c r="G654" s="48">
        <v>58</v>
      </c>
      <c r="H654" s="48">
        <v>101</v>
      </c>
      <c r="I654" s="48">
        <v>30</v>
      </c>
      <c r="J654" s="48">
        <v>82</v>
      </c>
      <c r="N654" s="7"/>
      <c r="T654" s="45"/>
      <c r="V654" s="45"/>
      <c r="W654" s="45"/>
    </row>
    <row r="655" spans="2:23" ht="15" customHeight="1" x14ac:dyDescent="0.15">
      <c r="B655" s="39" t="s">
        <v>173</v>
      </c>
      <c r="C655" s="28"/>
      <c r="D655" s="28"/>
      <c r="E655" s="29"/>
      <c r="F655" s="227">
        <v>18058</v>
      </c>
      <c r="G655" s="48">
        <v>1646</v>
      </c>
      <c r="H655" s="48">
        <v>11653</v>
      </c>
      <c r="I655" s="48">
        <v>203</v>
      </c>
      <c r="J655" s="48">
        <v>4554</v>
      </c>
      <c r="N655" s="7"/>
      <c r="T655" s="45"/>
      <c r="V655" s="45"/>
      <c r="W655" s="45"/>
    </row>
    <row r="656" spans="2:23" ht="15" customHeight="1" x14ac:dyDescent="0.15">
      <c r="C656" s="1"/>
      <c r="D656" s="1"/>
      <c r="N656" s="7"/>
      <c r="T656" s="45"/>
      <c r="V656" s="45"/>
      <c r="W656" s="45"/>
    </row>
    <row r="657" spans="1:23" ht="15" customHeight="1" x14ac:dyDescent="0.15">
      <c r="A657" s="1" t="s">
        <v>530</v>
      </c>
      <c r="B657" s="22"/>
      <c r="C657" s="22"/>
      <c r="D657" s="22"/>
      <c r="F657" s="1"/>
      <c r="G657" s="1"/>
      <c r="T657" s="45"/>
      <c r="V657" s="45"/>
      <c r="W657" s="45"/>
    </row>
    <row r="658" spans="1:23" ht="15" customHeight="1" x14ac:dyDescent="0.15">
      <c r="B658" s="90" t="s">
        <v>166</v>
      </c>
      <c r="C658" s="22"/>
      <c r="D658" s="22"/>
      <c r="F658" s="1"/>
      <c r="G658" s="1"/>
      <c r="T658" s="45"/>
      <c r="V658" s="45"/>
      <c r="W658" s="45"/>
    </row>
    <row r="659" spans="1:23" ht="13.5" customHeight="1" x14ac:dyDescent="0.15">
      <c r="B659" s="68"/>
      <c r="C659" s="33"/>
      <c r="D659" s="33"/>
      <c r="E659" s="33"/>
      <c r="F659" s="83"/>
      <c r="G659" s="91"/>
      <c r="H659" s="88" t="s">
        <v>2</v>
      </c>
      <c r="I659" s="91"/>
      <c r="J659" s="91"/>
      <c r="K659" s="115"/>
      <c r="L659" s="91"/>
      <c r="M659" s="88" t="s">
        <v>3</v>
      </c>
      <c r="N659" s="91"/>
      <c r="O659" s="89"/>
      <c r="T659" s="45"/>
      <c r="V659" s="45"/>
      <c r="W659" s="45"/>
    </row>
    <row r="660" spans="1:23" ht="20" x14ac:dyDescent="0.15">
      <c r="B660" s="81"/>
      <c r="F660" s="102" t="s">
        <v>4</v>
      </c>
      <c r="G660" s="102" t="s">
        <v>254</v>
      </c>
      <c r="H660" s="102" t="s">
        <v>255</v>
      </c>
      <c r="I660" s="102" t="s">
        <v>256</v>
      </c>
      <c r="J660" s="109" t="s">
        <v>257</v>
      </c>
      <c r="K660" s="112" t="s">
        <v>4</v>
      </c>
      <c r="L660" s="102" t="s">
        <v>254</v>
      </c>
      <c r="M660" s="102" t="s">
        <v>255</v>
      </c>
      <c r="N660" s="102" t="s">
        <v>256</v>
      </c>
      <c r="O660" s="102" t="s">
        <v>257</v>
      </c>
      <c r="T660" s="45"/>
      <c r="V660" s="45"/>
      <c r="W660" s="45"/>
    </row>
    <row r="661" spans="1:23" ht="12" customHeight="1" x14ac:dyDescent="0.15">
      <c r="B661" s="35"/>
      <c r="C661" s="93"/>
      <c r="D661" s="93"/>
      <c r="E661" s="36"/>
      <c r="F661" s="37"/>
      <c r="G661" s="37"/>
      <c r="H661" s="37"/>
      <c r="I661" s="37"/>
      <c r="J661" s="70"/>
      <c r="K661" s="116">
        <f>F$63</f>
        <v>5887</v>
      </c>
      <c r="L661" s="2">
        <f t="shared" ref="L661" si="359">G$63</f>
        <v>1501</v>
      </c>
      <c r="M661" s="2">
        <f t="shared" ref="M661" si="360">H$63</f>
        <v>2489</v>
      </c>
      <c r="N661" s="2">
        <f t="shared" ref="N661" si="361">I$63</f>
        <v>130</v>
      </c>
      <c r="O661" s="2">
        <f t="shared" ref="O661" si="362">J$63</f>
        <v>1766</v>
      </c>
      <c r="P661" s="95"/>
      <c r="Q661" s="95"/>
      <c r="R661" s="95"/>
      <c r="S661" s="95"/>
      <c r="T661" s="45"/>
      <c r="V661" s="45"/>
      <c r="W661" s="45"/>
    </row>
    <row r="662" spans="1:23" ht="15" customHeight="1" x14ac:dyDescent="0.15">
      <c r="B662" s="34" t="s">
        <v>215</v>
      </c>
      <c r="C662" s="287"/>
      <c r="D662" s="287"/>
      <c r="F662" s="18">
        <v>3199</v>
      </c>
      <c r="G662" s="18">
        <v>1266</v>
      </c>
      <c r="H662" s="18">
        <v>885</v>
      </c>
      <c r="I662" s="18">
        <v>95</v>
      </c>
      <c r="J662" s="71">
        <v>953</v>
      </c>
      <c r="K662" s="117">
        <f t="shared" ref="K662" si="363">F662/K$641*100</f>
        <v>54.340071343638527</v>
      </c>
      <c r="L662" s="4">
        <f t="shared" ref="L662:L671" si="364">G662/L$641*100</f>
        <v>84.343770819453695</v>
      </c>
      <c r="M662" s="4">
        <f t="shared" ref="M662:M671" si="365">H662/M$641*100</f>
        <v>35.556448372840499</v>
      </c>
      <c r="N662" s="4">
        <f t="shared" ref="N662:N671" si="366">I662/N$641*100</f>
        <v>73.076923076923066</v>
      </c>
      <c r="O662" s="4">
        <f t="shared" ref="O662:O671" si="367">J662/O$641*100</f>
        <v>53.963759909399776</v>
      </c>
      <c r="P662" s="84"/>
      <c r="Q662" s="84"/>
      <c r="R662" s="84"/>
      <c r="S662" s="84"/>
      <c r="T662" s="45"/>
      <c r="V662" s="45"/>
      <c r="W662" s="45"/>
    </row>
    <row r="663" spans="1:23" ht="15" customHeight="1" x14ac:dyDescent="0.15">
      <c r="B663" s="34" t="s">
        <v>75</v>
      </c>
      <c r="C663" s="287"/>
      <c r="D663" s="287"/>
      <c r="F663" s="18">
        <v>149</v>
      </c>
      <c r="G663" s="18">
        <v>35</v>
      </c>
      <c r="H663" s="18">
        <v>58</v>
      </c>
      <c r="I663" s="18">
        <v>4</v>
      </c>
      <c r="J663" s="71">
        <v>52</v>
      </c>
      <c r="K663" s="118">
        <f t="shared" ref="K663:K671" si="368">F663/K$641*100</f>
        <v>2.5310005095974182</v>
      </c>
      <c r="L663" s="4">
        <f t="shared" si="364"/>
        <v>2.3317788141239171</v>
      </c>
      <c r="M663" s="4">
        <f t="shared" si="365"/>
        <v>2.3302531137002811</v>
      </c>
      <c r="N663" s="4">
        <f t="shared" si="366"/>
        <v>3.0769230769230771</v>
      </c>
      <c r="O663" s="4">
        <f t="shared" si="367"/>
        <v>2.944507361268403</v>
      </c>
      <c r="P663" s="84"/>
      <c r="Q663" s="84"/>
      <c r="R663" s="84"/>
      <c r="S663" s="84"/>
      <c r="T663" s="45"/>
      <c r="V663" s="45"/>
      <c r="W663" s="45"/>
    </row>
    <row r="664" spans="1:23" ht="15" customHeight="1" x14ac:dyDescent="0.15">
      <c r="B664" s="34" t="s">
        <v>76</v>
      </c>
      <c r="C664" s="287"/>
      <c r="D664" s="287"/>
      <c r="F664" s="18">
        <v>278</v>
      </c>
      <c r="G664" s="18">
        <v>32</v>
      </c>
      <c r="H664" s="18">
        <v>159</v>
      </c>
      <c r="I664" s="18">
        <v>3</v>
      </c>
      <c r="J664" s="71">
        <v>84</v>
      </c>
      <c r="K664" s="118">
        <f t="shared" si="368"/>
        <v>4.7222694071683371</v>
      </c>
      <c r="L664" s="4">
        <f t="shared" si="364"/>
        <v>2.1319120586275817</v>
      </c>
      <c r="M664" s="4">
        <f t="shared" si="365"/>
        <v>6.388107673764563</v>
      </c>
      <c r="N664" s="4">
        <f t="shared" si="366"/>
        <v>2.3076923076923079</v>
      </c>
      <c r="O664" s="4">
        <f t="shared" si="367"/>
        <v>4.756511891279728</v>
      </c>
      <c r="P664" s="84"/>
      <c r="Q664" s="84"/>
      <c r="R664" s="84"/>
      <c r="S664" s="84"/>
      <c r="T664" s="45"/>
      <c r="V664" s="45"/>
      <c r="W664" s="45"/>
    </row>
    <row r="665" spans="1:23" ht="15" customHeight="1" x14ac:dyDescent="0.15">
      <c r="B665" s="34" t="s">
        <v>77</v>
      </c>
      <c r="C665" s="287"/>
      <c r="D665" s="287"/>
      <c r="F665" s="18">
        <v>298</v>
      </c>
      <c r="G665" s="18">
        <v>28</v>
      </c>
      <c r="H665" s="18">
        <v>192</v>
      </c>
      <c r="I665" s="18">
        <v>5</v>
      </c>
      <c r="J665" s="71">
        <v>73</v>
      </c>
      <c r="K665" s="118">
        <f t="shared" si="368"/>
        <v>5.0620010191948364</v>
      </c>
      <c r="L665" s="4">
        <f t="shared" si="364"/>
        <v>1.8654230512991337</v>
      </c>
      <c r="M665" s="4">
        <f t="shared" si="365"/>
        <v>7.7139413419043787</v>
      </c>
      <c r="N665" s="4">
        <f t="shared" si="366"/>
        <v>3.8461538461538463</v>
      </c>
      <c r="O665" s="4">
        <f t="shared" si="367"/>
        <v>4.1336353340883356</v>
      </c>
      <c r="P665" s="84"/>
      <c r="Q665" s="84"/>
      <c r="R665" s="84"/>
      <c r="S665" s="84"/>
      <c r="T665" s="45"/>
      <c r="V665" s="45"/>
      <c r="W665" s="45"/>
    </row>
    <row r="666" spans="1:23" ht="15" customHeight="1" x14ac:dyDescent="0.15">
      <c r="B666" s="34" t="s">
        <v>78</v>
      </c>
      <c r="C666" s="287"/>
      <c r="D666" s="287"/>
      <c r="F666" s="18">
        <v>213</v>
      </c>
      <c r="G666" s="18">
        <v>14</v>
      </c>
      <c r="H666" s="18">
        <v>133</v>
      </c>
      <c r="I666" s="18">
        <v>3</v>
      </c>
      <c r="J666" s="71">
        <v>63</v>
      </c>
      <c r="K666" s="118">
        <f t="shared" si="368"/>
        <v>3.6181416680822149</v>
      </c>
      <c r="L666" s="4">
        <f t="shared" si="364"/>
        <v>0.93271152564956683</v>
      </c>
      <c r="M666" s="4">
        <f t="shared" si="365"/>
        <v>5.343511450381679</v>
      </c>
      <c r="N666" s="4">
        <f t="shared" si="366"/>
        <v>2.3076923076923079</v>
      </c>
      <c r="O666" s="4">
        <f t="shared" si="367"/>
        <v>3.5673839184597962</v>
      </c>
      <c r="P666" s="84"/>
      <c r="Q666" s="84"/>
      <c r="R666" s="84"/>
      <c r="S666" s="84"/>
      <c r="T666" s="45"/>
      <c r="V666" s="45"/>
      <c r="W666" s="45"/>
    </row>
    <row r="667" spans="1:23" ht="15" customHeight="1" x14ac:dyDescent="0.15">
      <c r="B667" s="34" t="s">
        <v>79</v>
      </c>
      <c r="C667" s="287"/>
      <c r="D667" s="287"/>
      <c r="F667" s="18">
        <v>167</v>
      </c>
      <c r="G667" s="18">
        <v>15</v>
      </c>
      <c r="H667" s="18">
        <v>105</v>
      </c>
      <c r="I667" s="18">
        <v>3</v>
      </c>
      <c r="J667" s="71">
        <v>44</v>
      </c>
      <c r="K667" s="118">
        <f t="shared" si="368"/>
        <v>2.8367589604212671</v>
      </c>
      <c r="L667" s="4">
        <f t="shared" si="364"/>
        <v>0.99933377748167884</v>
      </c>
      <c r="M667" s="4">
        <f t="shared" si="365"/>
        <v>4.2185616713539575</v>
      </c>
      <c r="N667" s="4">
        <f t="shared" si="366"/>
        <v>2.3076923076923079</v>
      </c>
      <c r="O667" s="4">
        <f t="shared" si="367"/>
        <v>2.491506228765572</v>
      </c>
      <c r="P667" s="84"/>
      <c r="Q667" s="84"/>
      <c r="R667" s="84"/>
      <c r="S667" s="84"/>
      <c r="T667" s="45"/>
      <c r="V667" s="45"/>
      <c r="W667" s="45"/>
    </row>
    <row r="668" spans="1:23" ht="15" customHeight="1" x14ac:dyDescent="0.15">
      <c r="B668" s="34" t="s">
        <v>82</v>
      </c>
      <c r="C668" s="287"/>
      <c r="D668" s="287"/>
      <c r="F668" s="18">
        <v>378</v>
      </c>
      <c r="G668" s="18">
        <v>22</v>
      </c>
      <c r="H668" s="18">
        <v>254</v>
      </c>
      <c r="I668" s="18">
        <v>3</v>
      </c>
      <c r="J668" s="71">
        <v>98</v>
      </c>
      <c r="K668" s="118">
        <f t="shared" si="368"/>
        <v>6.4209274673008325</v>
      </c>
      <c r="L668" s="4">
        <f t="shared" si="364"/>
        <v>1.4656895403064623</v>
      </c>
      <c r="M668" s="4">
        <f t="shared" si="365"/>
        <v>10.204901566894335</v>
      </c>
      <c r="N668" s="4">
        <f t="shared" si="366"/>
        <v>2.3076923076923079</v>
      </c>
      <c r="O668" s="4">
        <f t="shared" si="367"/>
        <v>5.5492638731596831</v>
      </c>
      <c r="P668" s="84"/>
      <c r="Q668" s="84"/>
      <c r="R668" s="84"/>
      <c r="S668" s="84"/>
      <c r="T668" s="45"/>
      <c r="V668" s="45"/>
      <c r="W668" s="45"/>
    </row>
    <row r="669" spans="1:23" ht="15" customHeight="1" x14ac:dyDescent="0.15">
      <c r="B669" s="34" t="s">
        <v>81</v>
      </c>
      <c r="C669" s="287"/>
      <c r="D669" s="287"/>
      <c r="F669" s="18">
        <v>265</v>
      </c>
      <c r="G669" s="18">
        <v>17</v>
      </c>
      <c r="H669" s="18">
        <v>187</v>
      </c>
      <c r="I669" s="18">
        <v>2</v>
      </c>
      <c r="J669" s="71">
        <v>59</v>
      </c>
      <c r="K669" s="118">
        <f t="shared" si="368"/>
        <v>4.501443859351113</v>
      </c>
      <c r="L669" s="4">
        <f t="shared" si="364"/>
        <v>1.1325782811459029</v>
      </c>
      <c r="M669" s="4">
        <f t="shared" si="365"/>
        <v>7.5130574527922862</v>
      </c>
      <c r="N669" s="4">
        <f t="shared" si="366"/>
        <v>1.5384615384615385</v>
      </c>
      <c r="O669" s="4">
        <f t="shared" si="367"/>
        <v>3.3408833522083805</v>
      </c>
      <c r="P669" s="84"/>
      <c r="Q669" s="84"/>
      <c r="R669" s="84"/>
      <c r="S669" s="84"/>
      <c r="T669" s="45"/>
      <c r="V669" s="45"/>
      <c r="W669" s="45"/>
    </row>
    <row r="670" spans="1:23" ht="15" customHeight="1" x14ac:dyDescent="0.15">
      <c r="B670" s="34" t="s">
        <v>80</v>
      </c>
      <c r="C670" s="287"/>
      <c r="D670" s="287"/>
      <c r="F670" s="18">
        <v>537</v>
      </c>
      <c r="G670" s="18">
        <v>30</v>
      </c>
      <c r="H670" s="18">
        <v>381</v>
      </c>
      <c r="I670" s="18">
        <v>4</v>
      </c>
      <c r="J670" s="71">
        <v>122</v>
      </c>
      <c r="K670" s="118">
        <f t="shared" si="368"/>
        <v>9.1217937829114994</v>
      </c>
      <c r="L670" s="4">
        <f t="shared" si="364"/>
        <v>1.9986675549633577</v>
      </c>
      <c r="M670" s="4">
        <f t="shared" si="365"/>
        <v>15.307352350341501</v>
      </c>
      <c r="N670" s="4">
        <f t="shared" si="366"/>
        <v>3.0769230769230771</v>
      </c>
      <c r="O670" s="4">
        <f t="shared" si="367"/>
        <v>6.9082672706681763</v>
      </c>
      <c r="P670" s="84"/>
      <c r="Q670" s="84"/>
      <c r="R670" s="84"/>
      <c r="S670" s="84"/>
      <c r="T670" s="45"/>
      <c r="V670" s="45"/>
      <c r="W670" s="45"/>
    </row>
    <row r="671" spans="1:23" ht="15" customHeight="1" x14ac:dyDescent="0.15">
      <c r="B671" s="35" t="s">
        <v>174</v>
      </c>
      <c r="C671" s="93"/>
      <c r="D671" s="93"/>
      <c r="E671" s="36"/>
      <c r="F671" s="19">
        <v>403</v>
      </c>
      <c r="G671" s="19">
        <v>42</v>
      </c>
      <c r="H671" s="19">
        <v>135</v>
      </c>
      <c r="I671" s="19">
        <v>8</v>
      </c>
      <c r="J671" s="76">
        <v>218</v>
      </c>
      <c r="K671" s="129">
        <f t="shared" si="368"/>
        <v>6.845591982333957</v>
      </c>
      <c r="L671" s="5">
        <f t="shared" si="364"/>
        <v>2.7981345769487009</v>
      </c>
      <c r="M671" s="5">
        <f t="shared" si="365"/>
        <v>5.4238650060265163</v>
      </c>
      <c r="N671" s="5">
        <f t="shared" si="366"/>
        <v>6.1538461538461542</v>
      </c>
      <c r="O671" s="5">
        <f t="shared" si="367"/>
        <v>12.344280860702153</v>
      </c>
      <c r="P671" s="23"/>
      <c r="Q671" s="23"/>
      <c r="R671" s="23"/>
      <c r="S671" s="23"/>
      <c r="T671" s="45"/>
      <c r="V671" s="45"/>
      <c r="W671" s="45"/>
    </row>
    <row r="672" spans="1:23" ht="15" customHeight="1" x14ac:dyDescent="0.15">
      <c r="B672" s="39" t="s">
        <v>1</v>
      </c>
      <c r="C672" s="82"/>
      <c r="D672" s="82"/>
      <c r="E672" s="28"/>
      <c r="F672" s="40">
        <f>SUM(F662:F671)</f>
        <v>5887</v>
      </c>
      <c r="G672" s="40">
        <f>SUM(G662:G671)</f>
        <v>1501</v>
      </c>
      <c r="H672" s="40">
        <f>SUM(H662:H671)</f>
        <v>2489</v>
      </c>
      <c r="I672" s="40">
        <f>SUM(I662:I671)</f>
        <v>130</v>
      </c>
      <c r="J672" s="72">
        <f>SUM(J662:J671)</f>
        <v>1766</v>
      </c>
      <c r="K672" s="119">
        <f>IF(SUM(K662:K671)&gt;100,"－",SUM(K662:K671))</f>
        <v>100</v>
      </c>
      <c r="L672" s="6">
        <f>IF(SUM(L662:L671)&gt;100,"－",SUM(L662:L671))</f>
        <v>99.999999999999986</v>
      </c>
      <c r="M672" s="6">
        <f>IF(SUM(M662:M671)&gt;100,"－",SUM(M662:M671))</f>
        <v>100</v>
      </c>
      <c r="N672" s="6">
        <f>IF(SUM(N662:N671)&gt;100,"－",SUM(N662:N671))</f>
        <v>99.999999999999986</v>
      </c>
      <c r="O672" s="6">
        <f>IF(SUM(O662:O671)&gt;100,"－",SUM(O662:O671))</f>
        <v>100.00000000000001</v>
      </c>
      <c r="P672" s="23"/>
      <c r="Q672" s="23"/>
      <c r="R672" s="23"/>
      <c r="S672" s="23"/>
      <c r="T672" s="45"/>
      <c r="V672" s="45"/>
      <c r="W672" s="45"/>
    </row>
    <row r="673" spans="1:23" ht="15" customHeight="1" x14ac:dyDescent="0.15">
      <c r="B673" s="39" t="s">
        <v>109</v>
      </c>
      <c r="C673" s="82"/>
      <c r="D673" s="82"/>
      <c r="E673" s="29"/>
      <c r="F673" s="42">
        <v>5.4731126241823063</v>
      </c>
      <c r="G673" s="75">
        <v>1.2682168534059712</v>
      </c>
      <c r="H673" s="75">
        <v>8.7367452049748824</v>
      </c>
      <c r="I673" s="75">
        <v>2.2996225960173775</v>
      </c>
      <c r="J673" s="75">
        <v>4.7177541074843239</v>
      </c>
      <c r="K673" s="14"/>
      <c r="L673" s="14"/>
      <c r="M673" s="14"/>
      <c r="N673" s="14"/>
      <c r="O673" s="14"/>
      <c r="P673" s="14"/>
      <c r="Q673" s="14"/>
      <c r="R673" s="14"/>
      <c r="S673" s="14"/>
      <c r="T673" s="45"/>
      <c r="V673" s="45"/>
      <c r="W673" s="45"/>
    </row>
    <row r="674" spans="1:23" ht="15" customHeight="1" x14ac:dyDescent="0.15">
      <c r="B674" s="39" t="s">
        <v>110</v>
      </c>
      <c r="C674" s="28"/>
      <c r="D674" s="28"/>
      <c r="E674" s="29"/>
      <c r="F674" s="42">
        <v>50</v>
      </c>
      <c r="G674" s="75">
        <v>43.61702127659575</v>
      </c>
      <c r="H674" s="75">
        <v>50</v>
      </c>
      <c r="I674" s="75">
        <v>41.666666666666671</v>
      </c>
      <c r="J674" s="75">
        <v>50</v>
      </c>
      <c r="N674" s="7"/>
      <c r="T674" s="45"/>
      <c r="V674" s="45"/>
      <c r="W674" s="45"/>
    </row>
    <row r="675" spans="1:23" ht="15" customHeight="1" x14ac:dyDescent="0.15">
      <c r="C675" s="1"/>
      <c r="D675" s="1"/>
      <c r="N675" s="7"/>
      <c r="T675" s="45"/>
      <c r="V675" s="45"/>
      <c r="W675" s="45"/>
    </row>
    <row r="676" spans="1:23" ht="15" customHeight="1" x14ac:dyDescent="0.15">
      <c r="A676" s="1" t="s">
        <v>531</v>
      </c>
      <c r="B676" s="22"/>
      <c r="C676" s="22"/>
      <c r="D676" s="22"/>
      <c r="F676" s="1"/>
      <c r="G676" s="1"/>
      <c r="T676" s="45"/>
      <c r="V676" s="45"/>
      <c r="W676" s="45"/>
    </row>
    <row r="677" spans="1:23" ht="13.5" customHeight="1" x14ac:dyDescent="0.15">
      <c r="B677" s="68"/>
      <c r="C677" s="33"/>
      <c r="D677" s="33"/>
      <c r="E677" s="33"/>
      <c r="F677" s="83"/>
      <c r="G677" s="91"/>
      <c r="H677" s="88" t="s">
        <v>2</v>
      </c>
      <c r="I677" s="91"/>
      <c r="J677" s="91"/>
      <c r="K677" s="115"/>
      <c r="L677" s="91"/>
      <c r="M677" s="88" t="s">
        <v>3</v>
      </c>
      <c r="N677" s="91"/>
      <c r="O677" s="89"/>
      <c r="T677" s="45"/>
      <c r="V677" s="45"/>
      <c r="W677" s="45"/>
    </row>
    <row r="678" spans="1:23" ht="20" x14ac:dyDescent="0.15">
      <c r="B678" s="81"/>
      <c r="F678" s="102" t="s">
        <v>4</v>
      </c>
      <c r="G678" s="102" t="s">
        <v>254</v>
      </c>
      <c r="H678" s="102" t="s">
        <v>255</v>
      </c>
      <c r="I678" s="102" t="s">
        <v>256</v>
      </c>
      <c r="J678" s="109" t="s">
        <v>257</v>
      </c>
      <c r="K678" s="112" t="s">
        <v>4</v>
      </c>
      <c r="L678" s="102" t="s">
        <v>254</v>
      </c>
      <c r="M678" s="102" t="s">
        <v>255</v>
      </c>
      <c r="N678" s="102" t="s">
        <v>256</v>
      </c>
      <c r="O678" s="102" t="s">
        <v>257</v>
      </c>
      <c r="T678" s="45"/>
      <c r="V678" s="45"/>
      <c r="W678" s="45"/>
    </row>
    <row r="679" spans="1:23" ht="12" customHeight="1" x14ac:dyDescent="0.15">
      <c r="B679" s="35"/>
      <c r="C679" s="93"/>
      <c r="D679" s="93"/>
      <c r="E679" s="36"/>
      <c r="F679" s="37"/>
      <c r="G679" s="37"/>
      <c r="H679" s="37"/>
      <c r="I679" s="37"/>
      <c r="J679" s="70"/>
      <c r="K679" s="116">
        <f>F$63</f>
        <v>5887</v>
      </c>
      <c r="L679" s="2">
        <f t="shared" ref="L679" si="369">G$63</f>
        <v>1501</v>
      </c>
      <c r="M679" s="2">
        <f t="shared" ref="M679" si="370">H$63</f>
        <v>2489</v>
      </c>
      <c r="N679" s="2">
        <f t="shared" ref="N679" si="371">I$63</f>
        <v>130</v>
      </c>
      <c r="O679" s="2">
        <f t="shared" ref="O679" si="372">J$63</f>
        <v>1766</v>
      </c>
      <c r="P679" s="95"/>
      <c r="Q679" s="95"/>
      <c r="R679" s="95"/>
      <c r="S679" s="95"/>
      <c r="T679" s="45"/>
      <c r="V679" s="45"/>
      <c r="W679" s="45"/>
    </row>
    <row r="680" spans="1:23" ht="15" customHeight="1" x14ac:dyDescent="0.15">
      <c r="B680" s="34" t="s">
        <v>214</v>
      </c>
      <c r="C680" s="287"/>
      <c r="D680" s="287"/>
      <c r="F680" s="18">
        <v>3216</v>
      </c>
      <c r="G680" s="18">
        <v>1264</v>
      </c>
      <c r="H680" s="18">
        <v>887</v>
      </c>
      <c r="I680" s="18">
        <v>95</v>
      </c>
      <c r="J680" s="71">
        <v>970</v>
      </c>
      <c r="K680" s="117">
        <f t="shared" ref="K680:K685" si="373">F680/K$641*100</f>
        <v>54.628843213861046</v>
      </c>
      <c r="L680" s="4">
        <f t="shared" ref="L680:L685" si="374">G680/L$641*100</f>
        <v>84.210526315789465</v>
      </c>
      <c r="M680" s="4">
        <f t="shared" ref="M680:M685" si="375">H680/M$641*100</f>
        <v>35.636801928485333</v>
      </c>
      <c r="N680" s="4">
        <f t="shared" ref="N680:N685" si="376">I680/N$641*100</f>
        <v>73.076923076923066</v>
      </c>
      <c r="O680" s="4">
        <f t="shared" ref="O680:O685" si="377">J680/O$641*100</f>
        <v>54.926387315968292</v>
      </c>
      <c r="P680" s="84"/>
      <c r="Q680" s="84"/>
      <c r="R680" s="84"/>
      <c r="S680" s="84"/>
      <c r="T680" s="45"/>
      <c r="V680" s="45"/>
      <c r="W680" s="45"/>
    </row>
    <row r="681" spans="1:23" ht="15" customHeight="1" x14ac:dyDescent="0.15">
      <c r="B681" s="34" t="s">
        <v>162</v>
      </c>
      <c r="C681" s="287"/>
      <c r="D681" s="287"/>
      <c r="F681" s="18">
        <v>1021</v>
      </c>
      <c r="G681" s="18">
        <v>117</v>
      </c>
      <c r="H681" s="18">
        <v>591</v>
      </c>
      <c r="I681" s="18">
        <v>18</v>
      </c>
      <c r="J681" s="71">
        <v>295</v>
      </c>
      <c r="K681" s="118">
        <f t="shared" si="373"/>
        <v>17.343298793952776</v>
      </c>
      <c r="L681" s="4">
        <f t="shared" si="374"/>
        <v>7.7948034643570949</v>
      </c>
      <c r="M681" s="4">
        <f t="shared" si="375"/>
        <v>23.744475693049417</v>
      </c>
      <c r="N681" s="4">
        <f t="shared" si="376"/>
        <v>13.846153846153847</v>
      </c>
      <c r="O681" s="4">
        <f t="shared" si="377"/>
        <v>16.704416761041902</v>
      </c>
      <c r="P681" s="84"/>
      <c r="Q681" s="84"/>
      <c r="R681" s="84"/>
      <c r="S681" s="84"/>
      <c r="T681" s="45"/>
      <c r="V681" s="45"/>
      <c r="W681" s="45"/>
    </row>
    <row r="682" spans="1:23" ht="15" customHeight="1" x14ac:dyDescent="0.15">
      <c r="B682" s="34" t="s">
        <v>234</v>
      </c>
      <c r="C682" s="287"/>
      <c r="D682" s="287"/>
      <c r="F682" s="18">
        <v>845</v>
      </c>
      <c r="G682" s="18">
        <v>53</v>
      </c>
      <c r="H682" s="18">
        <v>571</v>
      </c>
      <c r="I682" s="18">
        <v>7</v>
      </c>
      <c r="J682" s="71">
        <v>213</v>
      </c>
      <c r="K682" s="118">
        <f t="shared" si="373"/>
        <v>14.353660608119586</v>
      </c>
      <c r="L682" s="4">
        <f t="shared" si="374"/>
        <v>3.530979347101932</v>
      </c>
      <c r="M682" s="4">
        <f t="shared" si="375"/>
        <v>22.940940136601046</v>
      </c>
      <c r="N682" s="4">
        <f t="shared" si="376"/>
        <v>5.384615384615385</v>
      </c>
      <c r="O682" s="4">
        <f t="shared" si="377"/>
        <v>12.061155152887883</v>
      </c>
      <c r="P682" s="84"/>
      <c r="Q682" s="84"/>
      <c r="R682" s="84"/>
      <c r="S682" s="84"/>
      <c r="T682" s="45"/>
      <c r="V682" s="45"/>
      <c r="W682" s="45"/>
    </row>
    <row r="683" spans="1:23" ht="15" customHeight="1" x14ac:dyDescent="0.15">
      <c r="B683" s="34" t="s">
        <v>235</v>
      </c>
      <c r="C683" s="287"/>
      <c r="D683" s="287"/>
      <c r="F683" s="18">
        <v>347</v>
      </c>
      <c r="G683" s="18">
        <v>20</v>
      </c>
      <c r="H683" s="18">
        <v>240</v>
      </c>
      <c r="I683" s="18">
        <v>2</v>
      </c>
      <c r="J683" s="71">
        <v>85</v>
      </c>
      <c r="K683" s="118">
        <f t="shared" si="373"/>
        <v>5.8943434686597591</v>
      </c>
      <c r="L683" s="4">
        <f t="shared" si="374"/>
        <v>1.3324450366422385</v>
      </c>
      <c r="M683" s="4">
        <f t="shared" si="375"/>
        <v>9.6424266773804739</v>
      </c>
      <c r="N683" s="4">
        <f t="shared" si="376"/>
        <v>1.5384615384615385</v>
      </c>
      <c r="O683" s="4">
        <f t="shared" si="377"/>
        <v>4.8131370328425822</v>
      </c>
      <c r="P683" s="84"/>
      <c r="Q683" s="84"/>
      <c r="R683" s="84"/>
      <c r="S683" s="84"/>
      <c r="T683" s="45"/>
      <c r="V683" s="45"/>
      <c r="W683" s="45"/>
    </row>
    <row r="684" spans="1:23" ht="15" customHeight="1" x14ac:dyDescent="0.15">
      <c r="B684" s="34" t="s">
        <v>172</v>
      </c>
      <c r="C684" s="287"/>
      <c r="D684" s="287"/>
      <c r="F684" s="18">
        <v>99</v>
      </c>
      <c r="G684" s="18">
        <v>3</v>
      </c>
      <c r="H684" s="18">
        <v>75</v>
      </c>
      <c r="I684" s="18">
        <v>1</v>
      </c>
      <c r="J684" s="71">
        <v>20</v>
      </c>
      <c r="K684" s="118">
        <f t="shared" si="373"/>
        <v>1.6816714795311705</v>
      </c>
      <c r="L684" s="4">
        <f t="shared" si="374"/>
        <v>0.19986675549633579</v>
      </c>
      <c r="M684" s="4">
        <f t="shared" si="375"/>
        <v>3.0132583366813983</v>
      </c>
      <c r="N684" s="4">
        <f t="shared" si="376"/>
        <v>0.76923076923076927</v>
      </c>
      <c r="O684" s="4">
        <f t="shared" si="377"/>
        <v>1.1325028312570782</v>
      </c>
      <c r="P684" s="84"/>
      <c r="Q684" s="84"/>
      <c r="R684" s="84"/>
      <c r="S684" s="84"/>
      <c r="T684" s="45"/>
      <c r="V684" s="45"/>
      <c r="W684" s="45"/>
    </row>
    <row r="685" spans="1:23" ht="15" customHeight="1" x14ac:dyDescent="0.15">
      <c r="B685" s="35" t="s">
        <v>174</v>
      </c>
      <c r="C685" s="93"/>
      <c r="D685" s="93"/>
      <c r="E685" s="36"/>
      <c r="F685" s="19">
        <v>359</v>
      </c>
      <c r="G685" s="19">
        <v>44</v>
      </c>
      <c r="H685" s="19">
        <v>125</v>
      </c>
      <c r="I685" s="19">
        <v>7</v>
      </c>
      <c r="J685" s="76">
        <v>183</v>
      </c>
      <c r="K685" s="129">
        <f t="shared" si="373"/>
        <v>6.0981824358756587</v>
      </c>
      <c r="L685" s="5">
        <f t="shared" si="374"/>
        <v>2.9313790806129245</v>
      </c>
      <c r="M685" s="5">
        <f t="shared" si="375"/>
        <v>5.0220972278023304</v>
      </c>
      <c r="N685" s="5">
        <f t="shared" si="376"/>
        <v>5.384615384615385</v>
      </c>
      <c r="O685" s="5">
        <f t="shared" si="377"/>
        <v>10.362400906002266</v>
      </c>
      <c r="P685" s="23"/>
      <c r="Q685" s="23"/>
      <c r="R685" s="23"/>
      <c r="S685" s="23"/>
      <c r="T685" s="45"/>
      <c r="V685" s="45"/>
      <c r="W685" s="45"/>
    </row>
    <row r="686" spans="1:23" ht="15" customHeight="1" x14ac:dyDescent="0.15">
      <c r="B686" s="39" t="s">
        <v>1</v>
      </c>
      <c r="C686" s="82"/>
      <c r="D686" s="82"/>
      <c r="E686" s="28"/>
      <c r="F686" s="40">
        <f>SUM(F680:F685)</f>
        <v>5887</v>
      </c>
      <c r="G686" s="40">
        <f>SUM(G680:G685)</f>
        <v>1501</v>
      </c>
      <c r="H686" s="40">
        <f>SUM(H680:H685)</f>
        <v>2489</v>
      </c>
      <c r="I686" s="40">
        <f>SUM(I680:I685)</f>
        <v>130</v>
      </c>
      <c r="J686" s="72">
        <f>SUM(J680:J685)</f>
        <v>1766</v>
      </c>
      <c r="K686" s="119">
        <f>IF(SUM(K680:K685)&gt;100,"－",SUM(K680:K685))</f>
        <v>100</v>
      </c>
      <c r="L686" s="6">
        <f>IF(SUM(L680:L685)&gt;100,"－",SUM(L680:L685))</f>
        <v>99.999999999999986</v>
      </c>
      <c r="M686" s="6">
        <f>IF(SUM(M680:M685)&gt;100,"－",SUM(M680:M685))</f>
        <v>100</v>
      </c>
      <c r="N686" s="6">
        <f>IF(SUM(N680:N685)&gt;100,"－",SUM(N680:N685))</f>
        <v>99.999999999999986</v>
      </c>
      <c r="O686" s="6">
        <f>IF(SUM(O680:O685)&gt;100,"－",SUM(O680:O685))</f>
        <v>100</v>
      </c>
      <c r="P686" s="23"/>
      <c r="Q686" s="23"/>
      <c r="R686" s="23"/>
      <c r="S686" s="23"/>
      <c r="T686" s="45"/>
      <c r="V686" s="45"/>
      <c r="W686" s="45"/>
    </row>
    <row r="687" spans="1:23" ht="15" customHeight="1" x14ac:dyDescent="0.15">
      <c r="B687" s="39" t="s">
        <v>93</v>
      </c>
      <c r="C687" s="82"/>
      <c r="D687" s="82"/>
      <c r="E687" s="29"/>
      <c r="F687" s="42">
        <v>12.148027328322575</v>
      </c>
      <c r="G687" s="75">
        <v>2.7466585799141594</v>
      </c>
      <c r="H687" s="75">
        <v>19.32935065735386</v>
      </c>
      <c r="I687" s="75">
        <v>4.9410792400063164</v>
      </c>
      <c r="J687" s="75">
        <v>10.6263451616901</v>
      </c>
      <c r="K687" s="14"/>
      <c r="L687" s="14"/>
      <c r="M687" s="14"/>
      <c r="N687" s="14"/>
      <c r="O687" s="14"/>
      <c r="P687" s="14"/>
      <c r="Q687" s="14"/>
      <c r="R687" s="14"/>
      <c r="S687" s="14"/>
      <c r="T687" s="45"/>
      <c r="V687" s="45"/>
      <c r="W687" s="45"/>
    </row>
    <row r="688" spans="1:23" ht="15" customHeight="1" x14ac:dyDescent="0.15">
      <c r="B688" s="39" t="s">
        <v>167</v>
      </c>
      <c r="C688" s="28"/>
      <c r="D688" s="28"/>
      <c r="E688" s="29"/>
      <c r="F688" s="42">
        <v>100</v>
      </c>
      <c r="G688" s="75">
        <v>91.111111111111114</v>
      </c>
      <c r="H688" s="75">
        <v>100</v>
      </c>
      <c r="I688" s="75">
        <v>83.333333333333343</v>
      </c>
      <c r="J688" s="75">
        <v>100</v>
      </c>
      <c r="N688" s="7"/>
      <c r="T688" s="45"/>
      <c r="V688" s="45"/>
      <c r="W688" s="45"/>
    </row>
    <row r="689" spans="2:23" ht="15" customHeight="1" x14ac:dyDescent="0.15">
      <c r="C689" s="1"/>
      <c r="D689" s="1"/>
      <c r="N689" s="7"/>
      <c r="T689" s="45"/>
      <c r="V689" s="45"/>
      <c r="W689" s="45"/>
    </row>
    <row r="690" spans="2:23" ht="15" customHeight="1" x14ac:dyDescent="0.15">
      <c r="B690" s="66"/>
      <c r="C690" s="46"/>
      <c r="D690" s="46"/>
      <c r="E690" s="46"/>
      <c r="F690" s="127"/>
      <c r="G690" s="127"/>
      <c r="H690" s="127"/>
      <c r="I690" s="127"/>
      <c r="J690" s="127"/>
      <c r="T690" s="45"/>
      <c r="V690" s="45"/>
      <c r="W690" s="45"/>
    </row>
    <row r="691" spans="2:23" ht="15" customHeight="1" x14ac:dyDescent="0.15">
      <c r="B691" s="66"/>
      <c r="C691" s="46"/>
      <c r="D691" s="46"/>
      <c r="E691" s="46"/>
      <c r="F691" s="127"/>
      <c r="G691" s="127"/>
      <c r="H691" s="127"/>
      <c r="I691" s="127"/>
      <c r="J691" s="127"/>
      <c r="T691" s="45"/>
      <c r="V691" s="45"/>
      <c r="W691" s="45"/>
    </row>
    <row r="692" spans="2:23" ht="15" customHeight="1" x14ac:dyDescent="0.15">
      <c r="B692" s="66"/>
      <c r="C692" s="46"/>
      <c r="D692" s="46"/>
      <c r="E692" s="46"/>
      <c r="F692" s="127"/>
      <c r="G692" s="127"/>
      <c r="H692" s="127"/>
      <c r="I692" s="127"/>
      <c r="J692" s="127"/>
      <c r="T692" s="45"/>
      <c r="V692" s="45"/>
      <c r="W692" s="45"/>
    </row>
    <row r="693" spans="2:23" ht="15" customHeight="1" x14ac:dyDescent="0.15">
      <c r="B693" s="66"/>
      <c r="C693" s="46"/>
      <c r="D693" s="46"/>
      <c r="E693" s="46"/>
      <c r="F693" s="127"/>
      <c r="G693" s="127"/>
      <c r="H693" s="127"/>
      <c r="I693" s="127"/>
      <c r="J693" s="127"/>
      <c r="T693" s="45"/>
      <c r="V693" s="45"/>
      <c r="W693" s="45"/>
    </row>
    <row r="694" spans="2:23" ht="15" customHeight="1" x14ac:dyDescent="0.15">
      <c r="B694" s="66"/>
      <c r="C694" s="46"/>
      <c r="D694" s="46"/>
      <c r="E694" s="46"/>
      <c r="F694" s="127"/>
      <c r="G694" s="127"/>
      <c r="H694" s="127"/>
      <c r="I694" s="127"/>
      <c r="J694" s="127"/>
      <c r="T694" s="45"/>
      <c r="V694" s="45"/>
      <c r="W694" s="45"/>
    </row>
    <row r="695" spans="2:23" ht="15" customHeight="1" x14ac:dyDescent="0.15">
      <c r="T695" s="45"/>
      <c r="V695" s="45"/>
      <c r="W695" s="45"/>
    </row>
  </sheetData>
  <mergeCells count="34">
    <mergeCell ref="B250:E250"/>
    <mergeCell ref="B251:E251"/>
    <mergeCell ref="B252:E252"/>
    <mergeCell ref="B269:D269"/>
    <mergeCell ref="C283:E283"/>
    <mergeCell ref="C305:E305"/>
    <mergeCell ref="C315:E315"/>
    <mergeCell ref="C327:E327"/>
    <mergeCell ref="C337:E337"/>
    <mergeCell ref="C350:E350"/>
    <mergeCell ref="C440:E440"/>
    <mergeCell ref="C450:E450"/>
    <mergeCell ref="C464:E464"/>
    <mergeCell ref="C360:E360"/>
    <mergeCell ref="C372:E372"/>
    <mergeCell ref="C382:E382"/>
    <mergeCell ref="C396:E396"/>
    <mergeCell ref="C406:E406"/>
    <mergeCell ref="C586:E586"/>
    <mergeCell ref="C598:E598"/>
    <mergeCell ref="C608:E608"/>
    <mergeCell ref="C293:E293"/>
    <mergeCell ref="C531:E531"/>
    <mergeCell ref="C541:E541"/>
    <mergeCell ref="C553:E553"/>
    <mergeCell ref="C563:E563"/>
    <mergeCell ref="C576:E576"/>
    <mergeCell ref="C474:E474"/>
    <mergeCell ref="C486:E486"/>
    <mergeCell ref="C496:E496"/>
    <mergeCell ref="C509:E509"/>
    <mergeCell ref="C519:E519"/>
    <mergeCell ref="C418:E418"/>
    <mergeCell ref="C428:E428"/>
  </mergeCells>
  <phoneticPr fontId="1"/>
  <pageMargins left="0.27559055118110237" right="0.27559055118110237" top="0.59055118110236227" bottom="0.27559055118110237" header="0.23622047244094491" footer="0.15748031496062992"/>
  <pageSetup paperSize="9" scale="70" orientation="portrait" r:id="rId1"/>
  <headerFooter scaleWithDoc="0" alignWithMargins="0">
    <oddHeader>&amp;C【平成29年度　厚生労働省　老人保健事業推進費等補助金事業】
高齢者向け住まいに関するアンケート調査&amp;R&amp;A</oddHeader>
    <oddFooter>&amp;R&amp;P/&amp;N</oddFooter>
  </headerFooter>
  <rowBreaks count="10" manualBreakCount="10">
    <brk id="67" max="18" man="1"/>
    <brk id="134" max="18" man="1"/>
    <brk id="202" max="18" man="1"/>
    <brk id="271" max="18" man="1"/>
    <brk id="338" max="18" man="1"/>
    <brk id="383" max="18" man="1"/>
    <brk id="451" max="18" man="1"/>
    <brk id="497" max="18" man="1"/>
    <brk id="564" max="18" man="1"/>
    <brk id="609"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7"/>
  <sheetViews>
    <sheetView showGridLines="0" view="pageBreakPreview" zoomScaleNormal="100" zoomScaleSheetLayoutView="100" workbookViewId="0">
      <selection activeCell="B1" sqref="B1"/>
    </sheetView>
  </sheetViews>
  <sheetFormatPr defaultColWidth="9.125" defaultRowHeight="15" customHeight="1" x14ac:dyDescent="0.15"/>
  <cols>
    <col min="1" max="1" width="0.875" style="1" customWidth="1"/>
    <col min="2" max="2" width="4.375" style="1" customWidth="1"/>
    <col min="3" max="3" width="19.5" style="7" customWidth="1"/>
    <col min="4" max="6" width="8.625" style="7" customWidth="1"/>
    <col min="7" max="17" width="8.625" style="1" customWidth="1"/>
    <col min="18" max="19" width="8.5" style="1" customWidth="1"/>
    <col min="20" max="16384" width="9.125" style="1"/>
  </cols>
  <sheetData>
    <row r="1" spans="1:19" ht="15" customHeight="1" x14ac:dyDescent="0.15">
      <c r="A1" s="58" t="s">
        <v>532</v>
      </c>
    </row>
    <row r="2" spans="1:19" ht="15" customHeight="1" x14ac:dyDescent="0.15">
      <c r="A2" s="1" t="s">
        <v>787</v>
      </c>
    </row>
    <row r="3" spans="1:19" ht="13.5" customHeight="1" x14ac:dyDescent="0.15">
      <c r="B3" s="68"/>
      <c r="C3" s="33"/>
      <c r="D3" s="33"/>
      <c r="E3" s="33"/>
      <c r="F3" s="83"/>
      <c r="G3" s="91"/>
      <c r="H3" s="88" t="s">
        <v>2</v>
      </c>
      <c r="I3" s="91"/>
      <c r="J3" s="91"/>
      <c r="K3" s="115"/>
      <c r="L3" s="91"/>
      <c r="M3" s="88" t="s">
        <v>3</v>
      </c>
      <c r="N3" s="91"/>
      <c r="O3" s="89"/>
    </row>
    <row r="4" spans="1:19" ht="20" x14ac:dyDescent="0.15">
      <c r="B4" s="81"/>
      <c r="F4" s="102" t="s">
        <v>4</v>
      </c>
      <c r="G4" s="102" t="s">
        <v>254</v>
      </c>
      <c r="H4" s="102" t="s">
        <v>255</v>
      </c>
      <c r="I4" s="102" t="s">
        <v>256</v>
      </c>
      <c r="J4" s="109" t="s">
        <v>257</v>
      </c>
      <c r="K4" s="112" t="s">
        <v>4</v>
      </c>
      <c r="L4" s="102" t="s">
        <v>254</v>
      </c>
      <c r="M4" s="102" t="s">
        <v>255</v>
      </c>
      <c r="N4" s="102" t="s">
        <v>256</v>
      </c>
      <c r="O4" s="102" t="s">
        <v>257</v>
      </c>
    </row>
    <row r="5" spans="1:19" ht="12" customHeight="1" x14ac:dyDescent="0.15">
      <c r="B5" s="35"/>
      <c r="C5" s="93"/>
      <c r="D5" s="93"/>
      <c r="E5" s="36"/>
      <c r="F5" s="37"/>
      <c r="G5" s="37"/>
      <c r="H5" s="37"/>
      <c r="I5" s="37"/>
      <c r="J5" s="70"/>
      <c r="K5" s="116">
        <f>F$16</f>
        <v>5887</v>
      </c>
      <c r="L5" s="2">
        <f t="shared" ref="L5:O5" si="0">G$16</f>
        <v>1501</v>
      </c>
      <c r="M5" s="2">
        <f t="shared" si="0"/>
        <v>2489</v>
      </c>
      <c r="N5" s="2">
        <f t="shared" si="0"/>
        <v>130</v>
      </c>
      <c r="O5" s="2">
        <f t="shared" si="0"/>
        <v>1766</v>
      </c>
      <c r="P5" s="95"/>
      <c r="Q5" s="95"/>
      <c r="R5" s="95"/>
      <c r="S5" s="95"/>
    </row>
    <row r="6" spans="1:19" ht="15" customHeight="1" x14ac:dyDescent="0.15">
      <c r="B6" s="34" t="s">
        <v>215</v>
      </c>
      <c r="C6" s="307"/>
      <c r="D6" s="307"/>
      <c r="F6" s="18">
        <v>413</v>
      </c>
      <c r="G6" s="18">
        <v>19</v>
      </c>
      <c r="H6" s="18">
        <v>267</v>
      </c>
      <c r="I6" s="18">
        <v>2</v>
      </c>
      <c r="J6" s="71">
        <v>125</v>
      </c>
      <c r="K6" s="118">
        <f>F6/K$5*100</f>
        <v>7.0154577883472058</v>
      </c>
      <c r="L6" s="4">
        <f t="shared" ref="L6:O15" si="1">G6/L$5*100</f>
        <v>1.2658227848101267</v>
      </c>
      <c r="M6" s="4">
        <f t="shared" si="1"/>
        <v>10.727199678585778</v>
      </c>
      <c r="N6" s="4">
        <f t="shared" si="1"/>
        <v>1.5384615384615385</v>
      </c>
      <c r="O6" s="4">
        <f t="shared" si="1"/>
        <v>7.078142695356739</v>
      </c>
      <c r="P6" s="84"/>
      <c r="Q6" s="84"/>
      <c r="R6" s="84"/>
      <c r="S6" s="84"/>
    </row>
    <row r="7" spans="1:19" ht="15" customHeight="1" x14ac:dyDescent="0.15">
      <c r="B7" s="34" t="s">
        <v>75</v>
      </c>
      <c r="C7" s="307"/>
      <c r="D7" s="307"/>
      <c r="F7" s="18">
        <v>640</v>
      </c>
      <c r="G7" s="18">
        <v>73</v>
      </c>
      <c r="H7" s="18">
        <v>363</v>
      </c>
      <c r="I7" s="18">
        <v>8</v>
      </c>
      <c r="J7" s="71">
        <v>196</v>
      </c>
      <c r="K7" s="118">
        <f t="shared" ref="K7:K15" si="2">F7/K$5*100</f>
        <v>10.871411584847971</v>
      </c>
      <c r="L7" s="4">
        <f t="shared" si="1"/>
        <v>4.8634243837441709</v>
      </c>
      <c r="M7" s="4">
        <f t="shared" si="1"/>
        <v>14.584170349537967</v>
      </c>
      <c r="N7" s="4">
        <f t="shared" si="1"/>
        <v>6.1538461538461542</v>
      </c>
      <c r="O7" s="4">
        <f t="shared" si="1"/>
        <v>11.098527746319366</v>
      </c>
      <c r="P7" s="84"/>
      <c r="Q7" s="84"/>
      <c r="R7" s="84"/>
      <c r="S7" s="84"/>
    </row>
    <row r="8" spans="1:19" ht="15" customHeight="1" x14ac:dyDescent="0.15">
      <c r="B8" s="34" t="s">
        <v>76</v>
      </c>
      <c r="C8" s="307"/>
      <c r="D8" s="307"/>
      <c r="F8" s="18">
        <v>1430</v>
      </c>
      <c r="G8" s="18">
        <v>211</v>
      </c>
      <c r="H8" s="18">
        <v>721</v>
      </c>
      <c r="I8" s="18">
        <v>28</v>
      </c>
      <c r="J8" s="71">
        <v>470</v>
      </c>
      <c r="K8" s="118">
        <f t="shared" si="2"/>
        <v>24.290810259894684</v>
      </c>
      <c r="L8" s="4">
        <f t="shared" si="1"/>
        <v>14.057295136575615</v>
      </c>
      <c r="M8" s="4">
        <f t="shared" si="1"/>
        <v>28.967456809963842</v>
      </c>
      <c r="N8" s="4">
        <f t="shared" si="1"/>
        <v>21.53846153846154</v>
      </c>
      <c r="O8" s="4">
        <f t="shared" si="1"/>
        <v>26.613816534541336</v>
      </c>
      <c r="P8" s="84"/>
      <c r="Q8" s="84"/>
      <c r="R8" s="84"/>
      <c r="S8" s="84"/>
    </row>
    <row r="9" spans="1:19" ht="15" customHeight="1" x14ac:dyDescent="0.15">
      <c r="B9" s="34" t="s">
        <v>77</v>
      </c>
      <c r="C9" s="307"/>
      <c r="D9" s="307"/>
      <c r="F9" s="18">
        <v>1048</v>
      </c>
      <c r="G9" s="18">
        <v>278</v>
      </c>
      <c r="H9" s="18">
        <v>429</v>
      </c>
      <c r="I9" s="18">
        <v>27</v>
      </c>
      <c r="J9" s="71">
        <v>313</v>
      </c>
      <c r="K9" s="118">
        <f t="shared" si="2"/>
        <v>17.801936470188551</v>
      </c>
      <c r="L9" s="4">
        <f t="shared" si="1"/>
        <v>18.520986009327114</v>
      </c>
      <c r="M9" s="4">
        <f t="shared" si="1"/>
        <v>17.235837685817597</v>
      </c>
      <c r="N9" s="4">
        <f t="shared" si="1"/>
        <v>20.76923076923077</v>
      </c>
      <c r="O9" s="4">
        <f t="shared" si="1"/>
        <v>17.723669309173275</v>
      </c>
      <c r="P9" s="84"/>
      <c r="Q9" s="84"/>
      <c r="R9" s="84"/>
      <c r="S9" s="84"/>
    </row>
    <row r="10" spans="1:19" ht="15" customHeight="1" x14ac:dyDescent="0.15">
      <c r="B10" s="34" t="s">
        <v>78</v>
      </c>
      <c r="C10" s="307"/>
      <c r="D10" s="307"/>
      <c r="F10" s="18">
        <v>717</v>
      </c>
      <c r="G10" s="18">
        <v>252</v>
      </c>
      <c r="H10" s="18">
        <v>245</v>
      </c>
      <c r="I10" s="18">
        <v>15</v>
      </c>
      <c r="J10" s="71">
        <v>205</v>
      </c>
      <c r="K10" s="118">
        <f t="shared" si="2"/>
        <v>12.179378291149993</v>
      </c>
      <c r="L10" s="4">
        <f t="shared" si="1"/>
        <v>16.788807461692205</v>
      </c>
      <c r="M10" s="4">
        <f t="shared" si="1"/>
        <v>9.8433105664925673</v>
      </c>
      <c r="N10" s="4">
        <f t="shared" si="1"/>
        <v>11.538461538461538</v>
      </c>
      <c r="O10" s="4">
        <f t="shared" si="1"/>
        <v>11.608154020385051</v>
      </c>
      <c r="P10" s="84"/>
      <c r="Q10" s="84"/>
      <c r="R10" s="84"/>
      <c r="S10" s="84"/>
    </row>
    <row r="11" spans="1:19" ht="15" customHeight="1" x14ac:dyDescent="0.15">
      <c r="B11" s="34" t="s">
        <v>79</v>
      </c>
      <c r="C11" s="307"/>
      <c r="D11" s="307"/>
      <c r="F11" s="18">
        <v>540</v>
      </c>
      <c r="G11" s="18">
        <v>189</v>
      </c>
      <c r="H11" s="18">
        <v>159</v>
      </c>
      <c r="I11" s="18">
        <v>17</v>
      </c>
      <c r="J11" s="71">
        <v>175</v>
      </c>
      <c r="K11" s="118">
        <f t="shared" si="2"/>
        <v>9.1727535247154748</v>
      </c>
      <c r="L11" s="4">
        <f t="shared" si="1"/>
        <v>12.591605596269154</v>
      </c>
      <c r="M11" s="4">
        <f t="shared" si="1"/>
        <v>6.388107673764563</v>
      </c>
      <c r="N11" s="4">
        <f t="shared" si="1"/>
        <v>13.076923076923078</v>
      </c>
      <c r="O11" s="4">
        <f t="shared" si="1"/>
        <v>9.9093997734994339</v>
      </c>
      <c r="P11" s="84"/>
      <c r="Q11" s="84"/>
      <c r="R11" s="84"/>
      <c r="S11" s="84"/>
    </row>
    <row r="12" spans="1:19" ht="15" customHeight="1" x14ac:dyDescent="0.15">
      <c r="B12" s="34" t="s">
        <v>82</v>
      </c>
      <c r="C12" s="307"/>
      <c r="D12" s="307"/>
      <c r="F12" s="18">
        <v>570</v>
      </c>
      <c r="G12" s="18">
        <v>242</v>
      </c>
      <c r="H12" s="18">
        <v>166</v>
      </c>
      <c r="I12" s="18">
        <v>20</v>
      </c>
      <c r="J12" s="71">
        <v>142</v>
      </c>
      <c r="K12" s="118">
        <f t="shared" si="2"/>
        <v>9.6823509427552228</v>
      </c>
      <c r="L12" s="4">
        <f t="shared" si="1"/>
        <v>16.122584943371084</v>
      </c>
      <c r="M12" s="4">
        <f t="shared" si="1"/>
        <v>6.6693451185214938</v>
      </c>
      <c r="N12" s="4">
        <f t="shared" si="1"/>
        <v>15.384615384615385</v>
      </c>
      <c r="O12" s="4">
        <f t="shared" si="1"/>
        <v>8.0407701019252542</v>
      </c>
      <c r="P12" s="84"/>
      <c r="Q12" s="84"/>
      <c r="R12" s="84"/>
      <c r="S12" s="84"/>
    </row>
    <row r="13" spans="1:19" ht="15" customHeight="1" x14ac:dyDescent="0.15">
      <c r="B13" s="34" t="s">
        <v>81</v>
      </c>
      <c r="C13" s="307"/>
      <c r="D13" s="307"/>
      <c r="F13" s="18">
        <v>228</v>
      </c>
      <c r="G13" s="18">
        <v>108</v>
      </c>
      <c r="H13" s="18">
        <v>49</v>
      </c>
      <c r="I13" s="18">
        <v>5</v>
      </c>
      <c r="J13" s="71">
        <v>66</v>
      </c>
      <c r="K13" s="118">
        <f t="shared" si="2"/>
        <v>3.8729403771020894</v>
      </c>
      <c r="L13" s="4">
        <f t="shared" si="1"/>
        <v>7.1952031978680884</v>
      </c>
      <c r="M13" s="4">
        <f t="shared" si="1"/>
        <v>1.9686621132985134</v>
      </c>
      <c r="N13" s="4">
        <f t="shared" si="1"/>
        <v>3.8461538461538463</v>
      </c>
      <c r="O13" s="4">
        <f t="shared" si="1"/>
        <v>3.7372593431483581</v>
      </c>
      <c r="P13" s="84"/>
      <c r="Q13" s="84"/>
      <c r="R13" s="84"/>
      <c r="S13" s="84"/>
    </row>
    <row r="14" spans="1:19" ht="15" customHeight="1" x14ac:dyDescent="0.15">
      <c r="B14" s="34" t="s">
        <v>80</v>
      </c>
      <c r="C14" s="307"/>
      <c r="D14" s="307"/>
      <c r="F14" s="18">
        <v>140</v>
      </c>
      <c r="G14" s="18">
        <v>57</v>
      </c>
      <c r="H14" s="18">
        <v>38</v>
      </c>
      <c r="I14" s="18">
        <v>5</v>
      </c>
      <c r="J14" s="71">
        <v>40</v>
      </c>
      <c r="K14" s="118">
        <f t="shared" si="2"/>
        <v>2.3781212841854935</v>
      </c>
      <c r="L14" s="4">
        <f t="shared" si="1"/>
        <v>3.79746835443038</v>
      </c>
      <c r="M14" s="4">
        <f t="shared" si="1"/>
        <v>1.5267175572519083</v>
      </c>
      <c r="N14" s="4">
        <f t="shared" si="1"/>
        <v>3.8461538461538463</v>
      </c>
      <c r="O14" s="4">
        <f t="shared" si="1"/>
        <v>2.2650056625141564</v>
      </c>
      <c r="P14" s="84"/>
      <c r="Q14" s="84"/>
      <c r="R14" s="84"/>
      <c r="S14" s="84"/>
    </row>
    <row r="15" spans="1:19" ht="15" customHeight="1" x14ac:dyDescent="0.15">
      <c r="B15" s="35" t="s">
        <v>174</v>
      </c>
      <c r="C15" s="93"/>
      <c r="D15" s="93"/>
      <c r="E15" s="36"/>
      <c r="F15" s="19">
        <v>161</v>
      </c>
      <c r="G15" s="19">
        <v>72</v>
      </c>
      <c r="H15" s="19">
        <v>52</v>
      </c>
      <c r="I15" s="19">
        <v>3</v>
      </c>
      <c r="J15" s="76">
        <v>34</v>
      </c>
      <c r="K15" s="129">
        <f t="shared" si="2"/>
        <v>2.7348394768133173</v>
      </c>
      <c r="L15" s="5">
        <f t="shared" si="1"/>
        <v>4.7968021319120586</v>
      </c>
      <c r="M15" s="5">
        <f t="shared" si="1"/>
        <v>2.0891924467657694</v>
      </c>
      <c r="N15" s="5">
        <f t="shared" si="1"/>
        <v>2.3076923076923079</v>
      </c>
      <c r="O15" s="5">
        <f t="shared" si="1"/>
        <v>1.9252548131370328</v>
      </c>
      <c r="P15" s="23"/>
      <c r="Q15" s="23"/>
      <c r="R15" s="23"/>
      <c r="S15" s="23"/>
    </row>
    <row r="16" spans="1:19" ht="15" customHeight="1" x14ac:dyDescent="0.15">
      <c r="B16" s="39" t="s">
        <v>1</v>
      </c>
      <c r="C16" s="82"/>
      <c r="D16" s="82"/>
      <c r="E16" s="28"/>
      <c r="F16" s="40">
        <f>SUM(F6:F15)</f>
        <v>5887</v>
      </c>
      <c r="G16" s="40">
        <f>SUM(G6:G15)</f>
        <v>1501</v>
      </c>
      <c r="H16" s="40">
        <f>SUM(H6:H15)</f>
        <v>2489</v>
      </c>
      <c r="I16" s="40">
        <f>SUM(I6:I15)</f>
        <v>130</v>
      </c>
      <c r="J16" s="72">
        <f>SUM(J6:J15)</f>
        <v>1766</v>
      </c>
      <c r="K16" s="119">
        <f>IF(SUM(K6:K15)&gt;100,"－",SUM(K6:K15))</f>
        <v>100</v>
      </c>
      <c r="L16" s="6">
        <f>IF(SUM(L6:L15)&gt;100,"－",SUM(L6:L15))</f>
        <v>99.999999999999986</v>
      </c>
      <c r="M16" s="6">
        <f>IF(SUM(M6:M15)&gt;100,"－",SUM(M6:M15))</f>
        <v>99.999999999999986</v>
      </c>
      <c r="N16" s="6">
        <f>IF(SUM(N6:N15)&gt;100,"－",SUM(N6:N15))</f>
        <v>99.999999999999986</v>
      </c>
      <c r="O16" s="6">
        <f>IF(SUM(O6:O15)&gt;100,"－",SUM(O6:O15))</f>
        <v>99.999999999999972</v>
      </c>
      <c r="P16" s="23"/>
      <c r="Q16" s="23"/>
      <c r="R16" s="23"/>
      <c r="S16" s="23"/>
    </row>
    <row r="17" spans="1:19" ht="15" customHeight="1" x14ac:dyDescent="0.15">
      <c r="B17" s="39" t="s">
        <v>109</v>
      </c>
      <c r="C17" s="82"/>
      <c r="D17" s="82"/>
      <c r="E17" s="29"/>
      <c r="F17" s="42">
        <v>5.6011177086971706</v>
      </c>
      <c r="G17" s="75">
        <v>7.87963610916725</v>
      </c>
      <c r="H17" s="75">
        <v>4.3455067706196147</v>
      </c>
      <c r="I17" s="75">
        <v>7.1338582677165352</v>
      </c>
      <c r="J17" s="75">
        <v>5.3764434180138565</v>
      </c>
      <c r="K17" s="14"/>
      <c r="L17" s="14"/>
      <c r="M17" s="14"/>
      <c r="N17" s="14"/>
      <c r="O17" s="14"/>
      <c r="P17" s="14"/>
      <c r="Q17" s="14"/>
      <c r="R17" s="14"/>
      <c r="S17" s="14"/>
    </row>
    <row r="18" spans="1:19" ht="15" customHeight="1" x14ac:dyDescent="0.15">
      <c r="B18" s="39" t="s">
        <v>110</v>
      </c>
      <c r="C18" s="82"/>
      <c r="D18" s="82"/>
      <c r="E18" s="29"/>
      <c r="F18" s="227">
        <v>74</v>
      </c>
      <c r="G18" s="48">
        <v>74</v>
      </c>
      <c r="H18" s="48">
        <v>46</v>
      </c>
      <c r="I18" s="48">
        <v>48</v>
      </c>
      <c r="J18" s="48">
        <v>55</v>
      </c>
      <c r="K18" s="14"/>
      <c r="L18" s="14"/>
      <c r="M18" s="14"/>
      <c r="N18" s="14"/>
      <c r="O18" s="14"/>
      <c r="P18" s="14"/>
      <c r="Q18" s="14"/>
      <c r="R18" s="14"/>
      <c r="S18" s="14"/>
    </row>
    <row r="19" spans="1:19" ht="15" customHeight="1" x14ac:dyDescent="0.15">
      <c r="C19" s="1"/>
      <c r="D19" s="1"/>
      <c r="G19" s="7"/>
      <c r="N19" s="7"/>
    </row>
    <row r="20" spans="1:19" ht="15" customHeight="1" x14ac:dyDescent="0.15">
      <c r="A20" s="1" t="s">
        <v>787</v>
      </c>
      <c r="G20" s="7"/>
    </row>
    <row r="21" spans="1:19" ht="12" customHeight="1" x14ac:dyDescent="0.15">
      <c r="B21" s="90" t="s">
        <v>166</v>
      </c>
      <c r="C21" s="90"/>
      <c r="D21" s="90"/>
      <c r="G21" s="7"/>
      <c r="I21" s="7"/>
      <c r="L21" s="7"/>
      <c r="N21" s="31"/>
    </row>
    <row r="22" spans="1:19" ht="13.5" customHeight="1" x14ac:dyDescent="0.15">
      <c r="B22" s="68"/>
      <c r="C22" s="33"/>
      <c r="D22" s="33"/>
      <c r="E22" s="33"/>
      <c r="F22" s="83"/>
      <c r="G22" s="91"/>
      <c r="H22" s="88" t="s">
        <v>2</v>
      </c>
      <c r="I22" s="91"/>
      <c r="J22" s="91"/>
      <c r="K22" s="115"/>
      <c r="L22" s="91"/>
      <c r="M22" s="88" t="s">
        <v>3</v>
      </c>
      <c r="N22" s="91"/>
      <c r="O22" s="89"/>
    </row>
    <row r="23" spans="1:19" ht="20" x14ac:dyDescent="0.15">
      <c r="B23" s="81"/>
      <c r="F23" s="102" t="s">
        <v>4</v>
      </c>
      <c r="G23" s="102" t="s">
        <v>254</v>
      </c>
      <c r="H23" s="102" t="s">
        <v>255</v>
      </c>
      <c r="I23" s="102" t="s">
        <v>256</v>
      </c>
      <c r="J23" s="109" t="s">
        <v>257</v>
      </c>
      <c r="K23" s="112" t="s">
        <v>4</v>
      </c>
      <c r="L23" s="102" t="s">
        <v>254</v>
      </c>
      <c r="M23" s="102" t="s">
        <v>255</v>
      </c>
      <c r="N23" s="102" t="s">
        <v>256</v>
      </c>
      <c r="O23" s="102" t="s">
        <v>257</v>
      </c>
    </row>
    <row r="24" spans="1:19" ht="12" customHeight="1" x14ac:dyDescent="0.15">
      <c r="B24" s="35"/>
      <c r="C24" s="93"/>
      <c r="D24" s="93"/>
      <c r="E24" s="36"/>
      <c r="F24" s="37"/>
      <c r="G24" s="37"/>
      <c r="H24" s="37"/>
      <c r="I24" s="37"/>
      <c r="J24" s="70"/>
      <c r="K24" s="116">
        <f>F$16</f>
        <v>5887</v>
      </c>
      <c r="L24" s="2">
        <f t="shared" ref="L24:O24" si="3">G$16</f>
        <v>1501</v>
      </c>
      <c r="M24" s="2">
        <f t="shared" si="3"/>
        <v>2489</v>
      </c>
      <c r="N24" s="2">
        <f t="shared" si="3"/>
        <v>130</v>
      </c>
      <c r="O24" s="2">
        <f t="shared" si="3"/>
        <v>1766</v>
      </c>
      <c r="P24" s="95"/>
      <c r="Q24" s="95"/>
      <c r="R24" s="95"/>
      <c r="S24" s="95"/>
    </row>
    <row r="25" spans="1:19" ht="15" customHeight="1" x14ac:dyDescent="0.15">
      <c r="B25" s="34" t="s">
        <v>215</v>
      </c>
      <c r="C25" s="307"/>
      <c r="D25" s="307"/>
      <c r="F25" s="18">
        <v>409</v>
      </c>
      <c r="G25" s="18">
        <v>19</v>
      </c>
      <c r="H25" s="18">
        <v>266</v>
      </c>
      <c r="I25" s="18">
        <v>2</v>
      </c>
      <c r="J25" s="71">
        <v>122</v>
      </c>
      <c r="K25" s="117">
        <f t="shared" ref="K25:O34" si="4">F25/K$5*100</f>
        <v>6.9475114659419068</v>
      </c>
      <c r="L25" s="4">
        <f t="shared" si="4"/>
        <v>1.2658227848101267</v>
      </c>
      <c r="M25" s="4">
        <f t="shared" si="4"/>
        <v>10.687022900763358</v>
      </c>
      <c r="N25" s="4">
        <f t="shared" si="4"/>
        <v>1.5384615384615385</v>
      </c>
      <c r="O25" s="4">
        <f t="shared" si="4"/>
        <v>6.9082672706681763</v>
      </c>
      <c r="P25" s="84"/>
      <c r="Q25" s="84"/>
      <c r="R25" s="84"/>
      <c r="S25" s="84"/>
    </row>
    <row r="26" spans="1:19" ht="15" customHeight="1" x14ac:dyDescent="0.15">
      <c r="B26" s="34" t="s">
        <v>75</v>
      </c>
      <c r="C26" s="307"/>
      <c r="D26" s="307"/>
      <c r="F26" s="18">
        <v>259</v>
      </c>
      <c r="G26" s="18">
        <v>107</v>
      </c>
      <c r="H26" s="18">
        <v>82</v>
      </c>
      <c r="I26" s="18">
        <v>4</v>
      </c>
      <c r="J26" s="71">
        <v>66</v>
      </c>
      <c r="K26" s="118">
        <f t="shared" si="4"/>
        <v>4.3995243757431624</v>
      </c>
      <c r="L26" s="4">
        <f t="shared" si="4"/>
        <v>7.1285809460359753</v>
      </c>
      <c r="M26" s="4">
        <f t="shared" si="4"/>
        <v>3.2944957814383287</v>
      </c>
      <c r="N26" s="4">
        <f t="shared" si="4"/>
        <v>3.0769230769230771</v>
      </c>
      <c r="O26" s="4">
        <f t="shared" si="4"/>
        <v>3.7372593431483581</v>
      </c>
      <c r="P26" s="84"/>
      <c r="Q26" s="84"/>
      <c r="R26" s="84"/>
      <c r="S26" s="84"/>
    </row>
    <row r="27" spans="1:19" ht="15" customHeight="1" x14ac:dyDescent="0.15">
      <c r="B27" s="34" t="s">
        <v>76</v>
      </c>
      <c r="C27" s="307"/>
      <c r="D27" s="307"/>
      <c r="F27" s="18">
        <v>806</v>
      </c>
      <c r="G27" s="18">
        <v>238</v>
      </c>
      <c r="H27" s="18">
        <v>304</v>
      </c>
      <c r="I27" s="18">
        <v>17</v>
      </c>
      <c r="J27" s="71">
        <v>247</v>
      </c>
      <c r="K27" s="118">
        <f t="shared" si="4"/>
        <v>13.691183964667914</v>
      </c>
      <c r="L27" s="4">
        <f t="shared" si="4"/>
        <v>15.856095936042639</v>
      </c>
      <c r="M27" s="4">
        <f t="shared" si="4"/>
        <v>12.213740458015266</v>
      </c>
      <c r="N27" s="4">
        <f t="shared" si="4"/>
        <v>13.076923076923078</v>
      </c>
      <c r="O27" s="4">
        <f t="shared" si="4"/>
        <v>13.986409966024915</v>
      </c>
      <c r="P27" s="84"/>
      <c r="Q27" s="84"/>
      <c r="R27" s="84"/>
      <c r="S27" s="84"/>
    </row>
    <row r="28" spans="1:19" ht="15" customHeight="1" x14ac:dyDescent="0.15">
      <c r="B28" s="34" t="s">
        <v>77</v>
      </c>
      <c r="C28" s="307"/>
      <c r="D28" s="307"/>
      <c r="F28" s="18">
        <v>1033</v>
      </c>
      <c r="G28" s="18">
        <v>278</v>
      </c>
      <c r="H28" s="18">
        <v>414</v>
      </c>
      <c r="I28" s="18">
        <v>25</v>
      </c>
      <c r="J28" s="71">
        <v>316</v>
      </c>
      <c r="K28" s="118">
        <f t="shared" si="4"/>
        <v>17.547137761168678</v>
      </c>
      <c r="L28" s="4">
        <f t="shared" si="4"/>
        <v>18.520986009327114</v>
      </c>
      <c r="M28" s="4">
        <f t="shared" si="4"/>
        <v>16.633186018481318</v>
      </c>
      <c r="N28" s="4">
        <f t="shared" si="4"/>
        <v>19.230769230769234</v>
      </c>
      <c r="O28" s="4">
        <f t="shared" si="4"/>
        <v>17.893544733861834</v>
      </c>
      <c r="P28" s="84"/>
      <c r="Q28" s="84"/>
      <c r="R28" s="84"/>
      <c r="S28" s="84"/>
    </row>
    <row r="29" spans="1:19" ht="15" customHeight="1" x14ac:dyDescent="0.15">
      <c r="B29" s="34" t="s">
        <v>78</v>
      </c>
      <c r="C29" s="307"/>
      <c r="D29" s="307"/>
      <c r="F29" s="18">
        <v>941</v>
      </c>
      <c r="G29" s="18">
        <v>259</v>
      </c>
      <c r="H29" s="18">
        <v>365</v>
      </c>
      <c r="I29" s="18">
        <v>24</v>
      </c>
      <c r="J29" s="71">
        <v>293</v>
      </c>
      <c r="K29" s="118">
        <f t="shared" si="4"/>
        <v>15.984372345846781</v>
      </c>
      <c r="L29" s="4">
        <f t="shared" si="4"/>
        <v>17.255163224516991</v>
      </c>
      <c r="M29" s="4">
        <f t="shared" si="4"/>
        <v>14.664523905182806</v>
      </c>
      <c r="N29" s="4">
        <f t="shared" si="4"/>
        <v>18.461538461538463</v>
      </c>
      <c r="O29" s="4">
        <f t="shared" si="4"/>
        <v>16.591166477916193</v>
      </c>
      <c r="P29" s="84"/>
      <c r="Q29" s="84"/>
      <c r="R29" s="84"/>
      <c r="S29" s="84"/>
    </row>
    <row r="30" spans="1:19" ht="15" customHeight="1" x14ac:dyDescent="0.15">
      <c r="B30" s="34" t="s">
        <v>79</v>
      </c>
      <c r="C30" s="307"/>
      <c r="D30" s="307"/>
      <c r="F30" s="18">
        <v>626</v>
      </c>
      <c r="G30" s="18">
        <v>191</v>
      </c>
      <c r="H30" s="18">
        <v>234</v>
      </c>
      <c r="I30" s="18">
        <v>16</v>
      </c>
      <c r="J30" s="71">
        <v>185</v>
      </c>
      <c r="K30" s="118">
        <f t="shared" si="4"/>
        <v>10.633599456429421</v>
      </c>
      <c r="L30" s="4">
        <f t="shared" si="4"/>
        <v>12.724850099933377</v>
      </c>
      <c r="M30" s="4">
        <f t="shared" si="4"/>
        <v>9.4013660104459618</v>
      </c>
      <c r="N30" s="4">
        <f t="shared" si="4"/>
        <v>12.307692307692308</v>
      </c>
      <c r="O30" s="4">
        <f t="shared" si="4"/>
        <v>10.475651189127973</v>
      </c>
      <c r="P30" s="84"/>
      <c r="Q30" s="84"/>
      <c r="R30" s="84"/>
      <c r="S30" s="84"/>
    </row>
    <row r="31" spans="1:19" ht="15" customHeight="1" x14ac:dyDescent="0.15">
      <c r="B31" s="34" t="s">
        <v>82</v>
      </c>
      <c r="C31" s="307"/>
      <c r="D31" s="307"/>
      <c r="F31" s="18">
        <v>1033</v>
      </c>
      <c r="G31" s="18">
        <v>251</v>
      </c>
      <c r="H31" s="18">
        <v>467</v>
      </c>
      <c r="I31" s="18">
        <v>26</v>
      </c>
      <c r="J31" s="71">
        <v>289</v>
      </c>
      <c r="K31" s="118">
        <f t="shared" si="4"/>
        <v>17.547137761168678</v>
      </c>
      <c r="L31" s="4">
        <f t="shared" si="4"/>
        <v>16.722185209860093</v>
      </c>
      <c r="M31" s="4">
        <f t="shared" si="4"/>
        <v>18.762555243069507</v>
      </c>
      <c r="N31" s="4">
        <f t="shared" si="4"/>
        <v>20</v>
      </c>
      <c r="O31" s="4">
        <f t="shared" si="4"/>
        <v>16.36466591166478</v>
      </c>
      <c r="P31" s="84"/>
      <c r="Q31" s="84"/>
      <c r="R31" s="84"/>
      <c r="S31" s="84"/>
    </row>
    <row r="32" spans="1:19" ht="15" customHeight="1" x14ac:dyDescent="0.15">
      <c r="B32" s="34" t="s">
        <v>81</v>
      </c>
      <c r="C32" s="307"/>
      <c r="D32" s="307"/>
      <c r="F32" s="18">
        <v>344</v>
      </c>
      <c r="G32" s="18">
        <v>66</v>
      </c>
      <c r="H32" s="18">
        <v>178</v>
      </c>
      <c r="I32" s="18">
        <v>8</v>
      </c>
      <c r="J32" s="71">
        <v>92</v>
      </c>
      <c r="K32" s="118">
        <f t="shared" si="4"/>
        <v>5.8433837268557838</v>
      </c>
      <c r="L32" s="4">
        <f t="shared" si="4"/>
        <v>4.397068620919387</v>
      </c>
      <c r="M32" s="4">
        <f t="shared" si="4"/>
        <v>7.1514664523905189</v>
      </c>
      <c r="N32" s="4">
        <f t="shared" si="4"/>
        <v>6.1538461538461542</v>
      </c>
      <c r="O32" s="4">
        <f t="shared" si="4"/>
        <v>5.2095130237825593</v>
      </c>
      <c r="P32" s="84"/>
      <c r="Q32" s="84"/>
      <c r="R32" s="84"/>
      <c r="S32" s="84"/>
    </row>
    <row r="33" spans="1:19" ht="15" customHeight="1" x14ac:dyDescent="0.15">
      <c r="B33" s="34" t="s">
        <v>80</v>
      </c>
      <c r="C33" s="307"/>
      <c r="D33" s="307"/>
      <c r="F33" s="18">
        <v>222</v>
      </c>
      <c r="G33" s="18">
        <v>20</v>
      </c>
      <c r="H33" s="18">
        <v>113</v>
      </c>
      <c r="I33" s="18">
        <v>4</v>
      </c>
      <c r="J33" s="71">
        <v>84</v>
      </c>
      <c r="K33" s="118">
        <f t="shared" si="4"/>
        <v>3.7710208934941396</v>
      </c>
      <c r="L33" s="4">
        <f t="shared" si="4"/>
        <v>1.3324450366422385</v>
      </c>
      <c r="M33" s="4">
        <f t="shared" si="4"/>
        <v>4.539975893933307</v>
      </c>
      <c r="N33" s="4">
        <f t="shared" si="4"/>
        <v>3.0769230769230771</v>
      </c>
      <c r="O33" s="4">
        <f t="shared" si="4"/>
        <v>4.756511891279728</v>
      </c>
      <c r="P33" s="84"/>
      <c r="Q33" s="84"/>
      <c r="R33" s="84"/>
      <c r="S33" s="84"/>
    </row>
    <row r="34" spans="1:19" ht="15" customHeight="1" x14ac:dyDescent="0.15">
      <c r="B34" s="35" t="s">
        <v>174</v>
      </c>
      <c r="C34" s="93"/>
      <c r="D34" s="93"/>
      <c r="E34" s="36"/>
      <c r="F34" s="19">
        <v>214</v>
      </c>
      <c r="G34" s="19">
        <v>72</v>
      </c>
      <c r="H34" s="19">
        <v>66</v>
      </c>
      <c r="I34" s="19">
        <v>4</v>
      </c>
      <c r="J34" s="76">
        <v>72</v>
      </c>
      <c r="K34" s="129">
        <f t="shared" si="4"/>
        <v>3.6351282486835399</v>
      </c>
      <c r="L34" s="5">
        <f t="shared" si="4"/>
        <v>4.7968021319120586</v>
      </c>
      <c r="M34" s="5">
        <f t="shared" si="4"/>
        <v>2.6516673362796306</v>
      </c>
      <c r="N34" s="5">
        <f t="shared" si="4"/>
        <v>3.0769230769230771</v>
      </c>
      <c r="O34" s="5">
        <f t="shared" si="4"/>
        <v>4.0770101925254814</v>
      </c>
      <c r="P34" s="23"/>
      <c r="Q34" s="23"/>
      <c r="R34" s="23"/>
      <c r="S34" s="23"/>
    </row>
    <row r="35" spans="1:19" ht="15" customHeight="1" x14ac:dyDescent="0.15">
      <c r="B35" s="39" t="s">
        <v>1</v>
      </c>
      <c r="C35" s="82"/>
      <c r="D35" s="82"/>
      <c r="E35" s="28"/>
      <c r="F35" s="40">
        <f>SUM(F25:F34)</f>
        <v>5887</v>
      </c>
      <c r="G35" s="40">
        <f>SUM(G25:G34)</f>
        <v>1501</v>
      </c>
      <c r="H35" s="40">
        <f>SUM(H25:H34)</f>
        <v>2489</v>
      </c>
      <c r="I35" s="40">
        <f>SUM(I25:I34)</f>
        <v>130</v>
      </c>
      <c r="J35" s="72">
        <f>SUM(J25:J34)</f>
        <v>1766</v>
      </c>
      <c r="K35" s="119">
        <f>IF(SUM(K25:K34)&gt;100,"－",SUM(K25:K34))</f>
        <v>100.00000000000001</v>
      </c>
      <c r="L35" s="6">
        <f>IF(SUM(L25:L34)&gt;100,"－",SUM(L25:L34))</f>
        <v>100.00000000000001</v>
      </c>
      <c r="M35" s="6">
        <f>IF(SUM(M25:M34)&gt;100,"－",SUM(M25:M34))</f>
        <v>100</v>
      </c>
      <c r="N35" s="6">
        <f>IF(SUM(N25:N34)&gt;100,"－",SUM(N25:N34))</f>
        <v>100.00000000000001</v>
      </c>
      <c r="O35" s="6">
        <f>IF(SUM(O25:O34)&gt;100,"－",SUM(O25:O34))</f>
        <v>100</v>
      </c>
      <c r="P35" s="23"/>
      <c r="Q35" s="23"/>
      <c r="R35" s="23"/>
      <c r="S35" s="23"/>
    </row>
    <row r="36" spans="1:19" ht="15" customHeight="1" x14ac:dyDescent="0.15">
      <c r="B36" s="39" t="s">
        <v>109</v>
      </c>
      <c r="C36" s="82"/>
      <c r="D36" s="82"/>
      <c r="E36" s="29"/>
      <c r="F36" s="42">
        <v>7.7272233320233488</v>
      </c>
      <c r="G36" s="75">
        <v>7.2034548377955367</v>
      </c>
      <c r="H36" s="75">
        <v>7.8921596807263876</v>
      </c>
      <c r="I36" s="75">
        <v>8.0465774087116024</v>
      </c>
      <c r="J36" s="75">
        <v>7.8970825920244634</v>
      </c>
      <c r="K36" s="14"/>
      <c r="L36" s="14"/>
      <c r="M36" s="14"/>
      <c r="N36" s="14"/>
      <c r="O36" s="14"/>
      <c r="P36" s="14"/>
      <c r="Q36" s="14"/>
      <c r="R36" s="14"/>
      <c r="S36" s="14"/>
    </row>
    <row r="37" spans="1:19" ht="15" customHeight="1" x14ac:dyDescent="0.15">
      <c r="B37" s="39" t="s">
        <v>110</v>
      </c>
      <c r="C37" s="82"/>
      <c r="D37" s="82"/>
      <c r="E37" s="29"/>
      <c r="F37" s="42">
        <v>50</v>
      </c>
      <c r="G37" s="75">
        <v>38.333333333333336</v>
      </c>
      <c r="H37" s="75">
        <v>50</v>
      </c>
      <c r="I37" s="75">
        <v>23.333333333333332</v>
      </c>
      <c r="J37" s="75">
        <v>50</v>
      </c>
      <c r="K37" s="14"/>
      <c r="L37" s="14"/>
      <c r="M37" s="14"/>
      <c r="N37" s="14"/>
      <c r="O37" s="14"/>
      <c r="P37" s="14"/>
      <c r="Q37" s="14"/>
      <c r="R37" s="14"/>
      <c r="S37" s="14"/>
    </row>
    <row r="38" spans="1:19" ht="15" customHeight="1" x14ac:dyDescent="0.15">
      <c r="C38" s="1"/>
      <c r="D38" s="1"/>
      <c r="G38" s="7"/>
      <c r="N38" s="7"/>
    </row>
    <row r="39" spans="1:19" ht="15" customHeight="1" x14ac:dyDescent="0.15">
      <c r="A39" s="1" t="s">
        <v>788</v>
      </c>
      <c r="B39" s="22"/>
      <c r="C39" s="22"/>
      <c r="D39" s="22"/>
      <c r="F39" s="1"/>
    </row>
    <row r="40" spans="1:19" ht="13.5" customHeight="1" x14ac:dyDescent="0.15">
      <c r="B40" s="68"/>
      <c r="C40" s="33"/>
      <c r="D40" s="33"/>
      <c r="E40" s="33"/>
      <c r="F40" s="83"/>
      <c r="G40" s="91"/>
      <c r="H40" s="88" t="s">
        <v>2</v>
      </c>
      <c r="I40" s="91"/>
      <c r="J40" s="91"/>
      <c r="K40" s="115"/>
      <c r="L40" s="91"/>
      <c r="M40" s="88" t="s">
        <v>3</v>
      </c>
      <c r="N40" s="91"/>
      <c r="O40" s="89"/>
    </row>
    <row r="41" spans="1:19" ht="20" x14ac:dyDescent="0.15">
      <c r="B41" s="81"/>
      <c r="F41" s="102" t="s">
        <v>4</v>
      </c>
      <c r="G41" s="102" t="s">
        <v>254</v>
      </c>
      <c r="H41" s="102" t="s">
        <v>255</v>
      </c>
      <c r="I41" s="102" t="s">
        <v>256</v>
      </c>
      <c r="J41" s="109" t="s">
        <v>257</v>
      </c>
      <c r="K41" s="112" t="s">
        <v>4</v>
      </c>
      <c r="L41" s="102" t="s">
        <v>254</v>
      </c>
      <c r="M41" s="102" t="s">
        <v>255</v>
      </c>
      <c r="N41" s="102" t="s">
        <v>256</v>
      </c>
      <c r="O41" s="102" t="s">
        <v>257</v>
      </c>
    </row>
    <row r="42" spans="1:19" ht="12" customHeight="1" x14ac:dyDescent="0.15">
      <c r="B42" s="35"/>
      <c r="C42" s="93"/>
      <c r="D42" s="93"/>
      <c r="E42" s="36"/>
      <c r="F42" s="37"/>
      <c r="G42" s="37"/>
      <c r="H42" s="37"/>
      <c r="I42" s="37"/>
      <c r="J42" s="70"/>
      <c r="K42" s="116">
        <f>F54</f>
        <v>5887</v>
      </c>
      <c r="L42" s="2">
        <f t="shared" ref="L42:O42" si="5">G54</f>
        <v>1501</v>
      </c>
      <c r="M42" s="2">
        <f t="shared" si="5"/>
        <v>2489</v>
      </c>
      <c r="N42" s="2">
        <f t="shared" si="5"/>
        <v>130</v>
      </c>
      <c r="O42" s="2">
        <f t="shared" si="5"/>
        <v>1766</v>
      </c>
      <c r="P42" s="95"/>
      <c r="Q42" s="95"/>
      <c r="R42" s="95"/>
      <c r="S42" s="95"/>
    </row>
    <row r="43" spans="1:19" ht="15" customHeight="1" x14ac:dyDescent="0.15">
      <c r="B43" s="34" t="s">
        <v>402</v>
      </c>
      <c r="C43" s="307"/>
      <c r="D43" s="307"/>
      <c r="F43" s="17">
        <v>409</v>
      </c>
      <c r="G43" s="17">
        <v>19</v>
      </c>
      <c r="H43" s="17">
        <v>266</v>
      </c>
      <c r="I43" s="17">
        <v>2</v>
      </c>
      <c r="J43" s="110">
        <v>122</v>
      </c>
      <c r="K43" s="117">
        <f t="shared" ref="K43:O53" si="6">F43/K$5*100</f>
        <v>6.9475114659419068</v>
      </c>
      <c r="L43" s="3">
        <f t="shared" si="6"/>
        <v>1.2658227848101267</v>
      </c>
      <c r="M43" s="3">
        <f t="shared" si="6"/>
        <v>10.687022900763358</v>
      </c>
      <c r="N43" s="3">
        <f t="shared" si="6"/>
        <v>1.5384615384615385</v>
      </c>
      <c r="O43" s="3">
        <f t="shared" si="6"/>
        <v>6.9082672706681763</v>
      </c>
      <c r="P43" s="84"/>
      <c r="Q43" s="84"/>
      <c r="R43" s="84"/>
      <c r="S43" s="84"/>
    </row>
    <row r="44" spans="1:19" ht="15" customHeight="1" x14ac:dyDescent="0.15">
      <c r="B44" s="34" t="s">
        <v>89</v>
      </c>
      <c r="C44" s="307"/>
      <c r="D44" s="307"/>
      <c r="F44" s="18">
        <v>1457</v>
      </c>
      <c r="G44" s="18">
        <v>456</v>
      </c>
      <c r="H44" s="18">
        <v>537</v>
      </c>
      <c r="I44" s="18">
        <v>31</v>
      </c>
      <c r="J44" s="71">
        <v>433</v>
      </c>
      <c r="K44" s="118">
        <f t="shared" si="6"/>
        <v>24.749447936130455</v>
      </c>
      <c r="L44" s="4">
        <f t="shared" si="6"/>
        <v>30.37974683544304</v>
      </c>
      <c r="M44" s="4">
        <f t="shared" si="6"/>
        <v>21.574929690638811</v>
      </c>
      <c r="N44" s="4">
        <f t="shared" si="6"/>
        <v>23.846153846153847</v>
      </c>
      <c r="O44" s="4">
        <f t="shared" si="6"/>
        <v>24.518686296715742</v>
      </c>
      <c r="P44" s="84"/>
      <c r="Q44" s="84"/>
      <c r="R44" s="84"/>
      <c r="S44" s="84"/>
    </row>
    <row r="45" spans="1:19" ht="15" customHeight="1" x14ac:dyDescent="0.15">
      <c r="B45" s="34" t="s">
        <v>90</v>
      </c>
      <c r="C45" s="307"/>
      <c r="D45" s="307"/>
      <c r="F45" s="18">
        <v>2208</v>
      </c>
      <c r="G45" s="18">
        <v>617</v>
      </c>
      <c r="H45" s="18">
        <v>862</v>
      </c>
      <c r="I45" s="18">
        <v>55</v>
      </c>
      <c r="J45" s="71">
        <v>674</v>
      </c>
      <c r="K45" s="118">
        <f t="shared" si="6"/>
        <v>37.506369967725497</v>
      </c>
      <c r="L45" s="4">
        <f t="shared" si="6"/>
        <v>41.105929380413059</v>
      </c>
      <c r="M45" s="4">
        <f t="shared" si="6"/>
        <v>34.632382482924868</v>
      </c>
      <c r="N45" s="4">
        <f t="shared" si="6"/>
        <v>42.307692307692307</v>
      </c>
      <c r="O45" s="4">
        <f t="shared" si="6"/>
        <v>38.165345413363532</v>
      </c>
      <c r="P45" s="84"/>
      <c r="Q45" s="84"/>
      <c r="R45" s="84"/>
      <c r="S45" s="84"/>
    </row>
    <row r="46" spans="1:19" ht="15" customHeight="1" x14ac:dyDescent="0.15">
      <c r="B46" s="34" t="s">
        <v>91</v>
      </c>
      <c r="C46" s="307"/>
      <c r="D46" s="307"/>
      <c r="F46" s="18">
        <v>1033</v>
      </c>
      <c r="G46" s="18">
        <v>251</v>
      </c>
      <c r="H46" s="18">
        <v>467</v>
      </c>
      <c r="I46" s="18">
        <v>26</v>
      </c>
      <c r="J46" s="71">
        <v>289</v>
      </c>
      <c r="K46" s="118">
        <f t="shared" si="6"/>
        <v>17.547137761168678</v>
      </c>
      <c r="L46" s="4">
        <f t="shared" si="6"/>
        <v>16.722185209860093</v>
      </c>
      <c r="M46" s="4">
        <f t="shared" si="6"/>
        <v>18.762555243069507</v>
      </c>
      <c r="N46" s="4">
        <f t="shared" si="6"/>
        <v>20</v>
      </c>
      <c r="O46" s="4">
        <f t="shared" si="6"/>
        <v>16.36466591166478</v>
      </c>
      <c r="P46" s="84"/>
      <c r="Q46" s="84"/>
      <c r="R46" s="84"/>
      <c r="S46" s="84"/>
    </row>
    <row r="47" spans="1:19" ht="15" customHeight="1" x14ac:dyDescent="0.15">
      <c r="B47" s="34" t="s">
        <v>92</v>
      </c>
      <c r="C47" s="307"/>
      <c r="D47" s="307"/>
      <c r="F47" s="18">
        <v>344</v>
      </c>
      <c r="G47" s="18">
        <v>66</v>
      </c>
      <c r="H47" s="18">
        <v>178</v>
      </c>
      <c r="I47" s="18">
        <v>8</v>
      </c>
      <c r="J47" s="71">
        <v>92</v>
      </c>
      <c r="K47" s="118">
        <f t="shared" si="6"/>
        <v>5.8433837268557838</v>
      </c>
      <c r="L47" s="4">
        <f t="shared" si="6"/>
        <v>4.397068620919387</v>
      </c>
      <c r="M47" s="4">
        <f t="shared" si="6"/>
        <v>7.1514664523905189</v>
      </c>
      <c r="N47" s="4">
        <f t="shared" si="6"/>
        <v>6.1538461538461542</v>
      </c>
      <c r="O47" s="4">
        <f t="shared" si="6"/>
        <v>5.2095130237825593</v>
      </c>
      <c r="P47" s="84"/>
      <c r="Q47" s="84"/>
      <c r="R47" s="84"/>
      <c r="S47" s="84"/>
    </row>
    <row r="48" spans="1:19" ht="15" customHeight="1" x14ac:dyDescent="0.15">
      <c r="B48" s="34" t="s">
        <v>169</v>
      </c>
      <c r="C48" s="307"/>
      <c r="D48" s="307"/>
      <c r="F48" s="18">
        <v>110</v>
      </c>
      <c r="G48" s="18">
        <v>14</v>
      </c>
      <c r="H48" s="18">
        <v>50</v>
      </c>
      <c r="I48" s="18">
        <v>4</v>
      </c>
      <c r="J48" s="71">
        <v>42</v>
      </c>
      <c r="K48" s="118">
        <f t="shared" si="6"/>
        <v>1.8685238661457448</v>
      </c>
      <c r="L48" s="4">
        <f t="shared" si="6"/>
        <v>0.93271152564956683</v>
      </c>
      <c r="M48" s="4">
        <f t="shared" si="6"/>
        <v>2.0088388911209321</v>
      </c>
      <c r="N48" s="4">
        <f t="shared" si="6"/>
        <v>3.0769230769230771</v>
      </c>
      <c r="O48" s="4">
        <f t="shared" si="6"/>
        <v>2.378255945639864</v>
      </c>
      <c r="P48" s="84"/>
      <c r="Q48" s="84"/>
      <c r="R48" s="84"/>
      <c r="S48" s="84"/>
    </row>
    <row r="49" spans="1:19" ht="15" customHeight="1" x14ac:dyDescent="0.15">
      <c r="B49" s="34" t="s">
        <v>170</v>
      </c>
      <c r="C49" s="307"/>
      <c r="D49" s="307"/>
      <c r="F49" s="18">
        <v>61</v>
      </c>
      <c r="G49" s="18">
        <v>4</v>
      </c>
      <c r="H49" s="18">
        <v>38</v>
      </c>
      <c r="I49" s="18">
        <v>0</v>
      </c>
      <c r="J49" s="71">
        <v>18</v>
      </c>
      <c r="K49" s="118">
        <f t="shared" si="6"/>
        <v>1.0361814166808223</v>
      </c>
      <c r="L49" s="4">
        <f t="shared" si="6"/>
        <v>0.26648900732844771</v>
      </c>
      <c r="M49" s="4">
        <f t="shared" si="6"/>
        <v>1.5267175572519083</v>
      </c>
      <c r="N49" s="4">
        <f t="shared" si="6"/>
        <v>0</v>
      </c>
      <c r="O49" s="4">
        <f t="shared" si="6"/>
        <v>1.0192525481313703</v>
      </c>
      <c r="P49" s="84"/>
      <c r="Q49" s="84"/>
      <c r="R49" s="84"/>
      <c r="S49" s="84"/>
    </row>
    <row r="50" spans="1:19" ht="15" customHeight="1" x14ac:dyDescent="0.15">
      <c r="B50" s="34" t="s">
        <v>171</v>
      </c>
      <c r="C50" s="307"/>
      <c r="D50" s="307"/>
      <c r="F50" s="18">
        <v>19</v>
      </c>
      <c r="G50" s="18">
        <v>1</v>
      </c>
      <c r="H50" s="18">
        <v>10</v>
      </c>
      <c r="I50" s="18">
        <v>0</v>
      </c>
      <c r="J50" s="71">
        <v>8</v>
      </c>
      <c r="K50" s="118">
        <f t="shared" si="6"/>
        <v>0.32274503142517413</v>
      </c>
      <c r="L50" s="4">
        <f t="shared" si="6"/>
        <v>6.6622251832111928E-2</v>
      </c>
      <c r="M50" s="4">
        <f t="shared" si="6"/>
        <v>0.40176777822418641</v>
      </c>
      <c r="N50" s="4">
        <f t="shared" si="6"/>
        <v>0</v>
      </c>
      <c r="O50" s="4">
        <f t="shared" si="6"/>
        <v>0.45300113250283131</v>
      </c>
      <c r="P50" s="84"/>
      <c r="Q50" s="84"/>
      <c r="R50" s="84"/>
      <c r="S50" s="84"/>
    </row>
    <row r="51" spans="1:19" ht="15" customHeight="1" x14ac:dyDescent="0.15">
      <c r="B51" s="34" t="s">
        <v>175</v>
      </c>
      <c r="C51" s="307"/>
      <c r="D51" s="307"/>
      <c r="F51" s="18">
        <v>10</v>
      </c>
      <c r="G51" s="18">
        <v>1</v>
      </c>
      <c r="H51" s="18">
        <v>6</v>
      </c>
      <c r="I51" s="18">
        <v>0</v>
      </c>
      <c r="J51" s="71">
        <v>3</v>
      </c>
      <c r="K51" s="118">
        <f t="shared" si="6"/>
        <v>0.16986580601324955</v>
      </c>
      <c r="L51" s="4">
        <f t="shared" si="6"/>
        <v>6.6622251832111928E-2</v>
      </c>
      <c r="M51" s="4">
        <f t="shared" si="6"/>
        <v>0.24106066693451184</v>
      </c>
      <c r="N51" s="4">
        <f t="shared" si="6"/>
        <v>0</v>
      </c>
      <c r="O51" s="4">
        <f t="shared" si="6"/>
        <v>0.16987542468856173</v>
      </c>
      <c r="P51" s="84"/>
      <c r="Q51" s="84"/>
      <c r="R51" s="84"/>
      <c r="S51" s="84"/>
    </row>
    <row r="52" spans="1:19" ht="15" customHeight="1" x14ac:dyDescent="0.15">
      <c r="B52" s="34" t="s">
        <v>172</v>
      </c>
      <c r="C52" s="307"/>
      <c r="D52" s="307"/>
      <c r="F52" s="18">
        <v>22</v>
      </c>
      <c r="G52" s="18">
        <v>0</v>
      </c>
      <c r="H52" s="18">
        <v>9</v>
      </c>
      <c r="I52" s="18">
        <v>0</v>
      </c>
      <c r="J52" s="71">
        <v>13</v>
      </c>
      <c r="K52" s="118">
        <f t="shared" si="6"/>
        <v>0.37370477322914897</v>
      </c>
      <c r="L52" s="4">
        <f t="shared" si="6"/>
        <v>0</v>
      </c>
      <c r="M52" s="4">
        <f t="shared" si="6"/>
        <v>0.36159100040176778</v>
      </c>
      <c r="N52" s="4">
        <f t="shared" si="6"/>
        <v>0</v>
      </c>
      <c r="O52" s="4">
        <f t="shared" si="6"/>
        <v>0.73612684031710074</v>
      </c>
      <c r="P52" s="84"/>
      <c r="Q52" s="84"/>
      <c r="R52" s="84"/>
      <c r="S52" s="84"/>
    </row>
    <row r="53" spans="1:19" ht="15" customHeight="1" x14ac:dyDescent="0.15">
      <c r="B53" s="35" t="s">
        <v>174</v>
      </c>
      <c r="C53" s="93"/>
      <c r="D53" s="93"/>
      <c r="E53" s="36"/>
      <c r="F53" s="19">
        <v>214</v>
      </c>
      <c r="G53" s="19">
        <v>72</v>
      </c>
      <c r="H53" s="19">
        <v>66</v>
      </c>
      <c r="I53" s="19">
        <v>4</v>
      </c>
      <c r="J53" s="76">
        <v>72</v>
      </c>
      <c r="K53" s="129">
        <f t="shared" si="6"/>
        <v>3.6351282486835399</v>
      </c>
      <c r="L53" s="5">
        <f t="shared" si="6"/>
        <v>4.7968021319120586</v>
      </c>
      <c r="M53" s="5">
        <f t="shared" si="6"/>
        <v>2.6516673362796306</v>
      </c>
      <c r="N53" s="5">
        <f t="shared" si="6"/>
        <v>3.0769230769230771</v>
      </c>
      <c r="O53" s="5">
        <f t="shared" si="6"/>
        <v>4.0770101925254814</v>
      </c>
      <c r="P53" s="23"/>
      <c r="Q53" s="23"/>
      <c r="R53" s="23"/>
      <c r="S53" s="23"/>
    </row>
    <row r="54" spans="1:19" ht="15" customHeight="1" x14ac:dyDescent="0.15">
      <c r="B54" s="39" t="s">
        <v>1</v>
      </c>
      <c r="C54" s="82"/>
      <c r="D54" s="82"/>
      <c r="E54" s="28"/>
      <c r="F54" s="40">
        <f>SUM(F43:F53)</f>
        <v>5887</v>
      </c>
      <c r="G54" s="40">
        <f>SUM(G43:G53)</f>
        <v>1501</v>
      </c>
      <c r="H54" s="40">
        <f>SUM(H43:H53)</f>
        <v>2489</v>
      </c>
      <c r="I54" s="40">
        <f>SUM(I43:I53)</f>
        <v>130</v>
      </c>
      <c r="J54" s="72">
        <f>SUM(J43:J53)</f>
        <v>1766</v>
      </c>
      <c r="K54" s="119">
        <f>IF(SUM(K43:K53)&gt;100,"－",SUM(K43:K53))</f>
        <v>100.00000000000001</v>
      </c>
      <c r="L54" s="6">
        <f>IF(SUM(L43:L53)&gt;100,"－",SUM(L43:L53))</f>
        <v>100.00000000000001</v>
      </c>
      <c r="M54" s="6">
        <f>IF(SUM(M43:M53)&gt;100,"－",SUM(M43:M53))</f>
        <v>100.00000000000001</v>
      </c>
      <c r="N54" s="6">
        <f>IF(SUM(N43:N53)&gt;100,"－",SUM(N43:N53))</f>
        <v>100.00000000000001</v>
      </c>
      <c r="O54" s="6">
        <f>IF(SUM(O43:O53)&gt;100,"－",SUM(O43:O53))</f>
        <v>100</v>
      </c>
      <c r="P54" s="23"/>
      <c r="Q54" s="23"/>
      <c r="R54" s="23"/>
      <c r="S54" s="23"/>
    </row>
    <row r="55" spans="1:19" ht="15" customHeight="1" x14ac:dyDescent="0.15">
      <c r="B55" s="39" t="s">
        <v>93</v>
      </c>
      <c r="C55" s="82"/>
      <c r="D55" s="82"/>
      <c r="E55" s="29"/>
      <c r="F55" s="42">
        <v>15.454446664046698</v>
      </c>
      <c r="G55" s="75">
        <v>14.406909675591073</v>
      </c>
      <c r="H55" s="75">
        <v>15.784319361452775</v>
      </c>
      <c r="I55" s="75">
        <v>16.093154817423205</v>
      </c>
      <c r="J55" s="75">
        <v>15.794165184048927</v>
      </c>
      <c r="K55" s="14"/>
      <c r="L55" s="14"/>
      <c r="M55" s="14"/>
      <c r="N55" s="14"/>
      <c r="O55" s="14"/>
      <c r="P55" s="14"/>
      <c r="Q55" s="14"/>
      <c r="R55" s="14"/>
      <c r="S55" s="14"/>
    </row>
    <row r="56" spans="1:19" ht="15" customHeight="1" x14ac:dyDescent="0.15">
      <c r="B56" s="66"/>
      <c r="C56" s="66"/>
      <c r="D56" s="66"/>
      <c r="E56" s="55"/>
      <c r="F56" s="14"/>
      <c r="G56" s="14"/>
      <c r="H56" s="14"/>
      <c r="I56" s="14"/>
      <c r="J56" s="14"/>
      <c r="K56" s="14"/>
      <c r="L56" s="14"/>
      <c r="M56" s="45"/>
    </row>
    <row r="57" spans="1:19" ht="15" customHeight="1" x14ac:dyDescent="0.15">
      <c r="A57" s="1" t="s">
        <v>789</v>
      </c>
      <c r="G57" s="7"/>
    </row>
    <row r="58" spans="1:19" ht="13.5" customHeight="1" x14ac:dyDescent="0.15">
      <c r="B58" s="68"/>
      <c r="C58" s="33"/>
      <c r="D58" s="33"/>
      <c r="E58" s="33"/>
      <c r="F58" s="83"/>
      <c r="G58" s="91"/>
      <c r="H58" s="88" t="s">
        <v>2</v>
      </c>
      <c r="I58" s="91"/>
      <c r="J58" s="91"/>
      <c r="K58" s="115"/>
      <c r="L58" s="91"/>
      <c r="M58" s="88" t="s">
        <v>3</v>
      </c>
      <c r="N58" s="91"/>
      <c r="O58" s="89"/>
    </row>
    <row r="59" spans="1:19" ht="20" x14ac:dyDescent="0.15">
      <c r="B59" s="81"/>
      <c r="F59" s="102" t="s">
        <v>4</v>
      </c>
      <c r="G59" s="102" t="s">
        <v>254</v>
      </c>
      <c r="H59" s="102" t="s">
        <v>255</v>
      </c>
      <c r="I59" s="102" t="s">
        <v>256</v>
      </c>
      <c r="J59" s="109" t="s">
        <v>257</v>
      </c>
      <c r="K59" s="112" t="s">
        <v>4</v>
      </c>
      <c r="L59" s="102" t="s">
        <v>254</v>
      </c>
      <c r="M59" s="102" t="s">
        <v>255</v>
      </c>
      <c r="N59" s="102" t="s">
        <v>256</v>
      </c>
      <c r="O59" s="102" t="s">
        <v>257</v>
      </c>
    </row>
    <row r="60" spans="1:19" ht="12" customHeight="1" x14ac:dyDescent="0.15">
      <c r="B60" s="35"/>
      <c r="C60" s="93"/>
      <c r="D60" s="93"/>
      <c r="E60" s="36"/>
      <c r="F60" s="37"/>
      <c r="G60" s="37"/>
      <c r="H60" s="37"/>
      <c r="I60" s="37"/>
      <c r="J60" s="70"/>
      <c r="K60" s="116">
        <f>F$16</f>
        <v>5887</v>
      </c>
      <c r="L60" s="2">
        <f t="shared" ref="L60:O60" si="7">G$16</f>
        <v>1501</v>
      </c>
      <c r="M60" s="2">
        <f t="shared" si="7"/>
        <v>2489</v>
      </c>
      <c r="N60" s="2">
        <f t="shared" si="7"/>
        <v>130</v>
      </c>
      <c r="O60" s="2">
        <f t="shared" si="7"/>
        <v>1766</v>
      </c>
      <c r="P60" s="95"/>
      <c r="Q60" s="95"/>
      <c r="R60" s="95"/>
      <c r="S60" s="95"/>
    </row>
    <row r="61" spans="1:19" ht="15" customHeight="1" x14ac:dyDescent="0.15">
      <c r="B61" s="34" t="s">
        <v>215</v>
      </c>
      <c r="C61" s="307"/>
      <c r="D61" s="307"/>
      <c r="F61" s="18">
        <v>528</v>
      </c>
      <c r="G61" s="18">
        <v>45</v>
      </c>
      <c r="H61" s="18">
        <v>307</v>
      </c>
      <c r="I61" s="18">
        <v>4</v>
      </c>
      <c r="J61" s="71">
        <v>172</v>
      </c>
      <c r="K61" s="117">
        <f t="shared" ref="K61:O70" si="8">F61/K$5*100</f>
        <v>8.9689145574995752</v>
      </c>
      <c r="L61" s="4">
        <f t="shared" si="8"/>
        <v>2.9980013324450367</v>
      </c>
      <c r="M61" s="4">
        <f t="shared" si="8"/>
        <v>12.334270791482522</v>
      </c>
      <c r="N61" s="4">
        <f t="shared" si="8"/>
        <v>3.0769230769230771</v>
      </c>
      <c r="O61" s="4">
        <f t="shared" si="8"/>
        <v>9.7395243488108729</v>
      </c>
      <c r="P61" s="84"/>
      <c r="Q61" s="84"/>
      <c r="R61" s="84"/>
      <c r="S61" s="84"/>
    </row>
    <row r="62" spans="1:19" ht="15" customHeight="1" x14ac:dyDescent="0.15">
      <c r="B62" s="34" t="s">
        <v>75</v>
      </c>
      <c r="C62" s="307"/>
      <c r="D62" s="307"/>
      <c r="F62" s="18">
        <v>741</v>
      </c>
      <c r="G62" s="18">
        <v>75</v>
      </c>
      <c r="H62" s="18">
        <v>417</v>
      </c>
      <c r="I62" s="18">
        <v>7</v>
      </c>
      <c r="J62" s="71">
        <v>242</v>
      </c>
      <c r="K62" s="118">
        <f t="shared" si="8"/>
        <v>12.587056225581792</v>
      </c>
      <c r="L62" s="4">
        <f t="shared" si="8"/>
        <v>4.9966688874083944</v>
      </c>
      <c r="M62" s="4">
        <f t="shared" si="8"/>
        <v>16.753716351948576</v>
      </c>
      <c r="N62" s="4">
        <f t="shared" si="8"/>
        <v>5.384615384615385</v>
      </c>
      <c r="O62" s="4">
        <f t="shared" si="8"/>
        <v>13.703284258210646</v>
      </c>
      <c r="P62" s="84"/>
      <c r="Q62" s="84"/>
      <c r="R62" s="84"/>
      <c r="S62" s="84"/>
    </row>
    <row r="63" spans="1:19" ht="15" customHeight="1" x14ac:dyDescent="0.15">
      <c r="B63" s="34" t="s">
        <v>76</v>
      </c>
      <c r="C63" s="307"/>
      <c r="D63" s="307"/>
      <c r="F63" s="18">
        <v>1497</v>
      </c>
      <c r="G63" s="18">
        <v>243</v>
      </c>
      <c r="H63" s="18">
        <v>711</v>
      </c>
      <c r="I63" s="18">
        <v>25</v>
      </c>
      <c r="J63" s="71">
        <v>518</v>
      </c>
      <c r="K63" s="118">
        <f t="shared" si="8"/>
        <v>25.428911160183453</v>
      </c>
      <c r="L63" s="4">
        <f t="shared" si="8"/>
        <v>16.189207195203199</v>
      </c>
      <c r="M63" s="4">
        <f t="shared" si="8"/>
        <v>28.565689031739655</v>
      </c>
      <c r="N63" s="4">
        <f t="shared" si="8"/>
        <v>19.230769230769234</v>
      </c>
      <c r="O63" s="4">
        <f t="shared" si="8"/>
        <v>29.331823329558325</v>
      </c>
      <c r="P63" s="84"/>
      <c r="Q63" s="84"/>
      <c r="R63" s="84"/>
      <c r="S63" s="84"/>
    </row>
    <row r="64" spans="1:19" ht="15" customHeight="1" x14ac:dyDescent="0.15">
      <c r="B64" s="34" t="s">
        <v>77</v>
      </c>
      <c r="C64" s="307"/>
      <c r="D64" s="307"/>
      <c r="F64" s="18">
        <v>1089</v>
      </c>
      <c r="G64" s="18">
        <v>286</v>
      </c>
      <c r="H64" s="18">
        <v>412</v>
      </c>
      <c r="I64" s="18">
        <v>30</v>
      </c>
      <c r="J64" s="71">
        <v>360</v>
      </c>
      <c r="K64" s="118">
        <f t="shared" si="8"/>
        <v>18.498386274842872</v>
      </c>
      <c r="L64" s="4">
        <f t="shared" si="8"/>
        <v>19.053964023984012</v>
      </c>
      <c r="M64" s="4">
        <f t="shared" si="8"/>
        <v>16.552832462836481</v>
      </c>
      <c r="N64" s="4">
        <f t="shared" si="8"/>
        <v>23.076923076923077</v>
      </c>
      <c r="O64" s="4">
        <f t="shared" si="8"/>
        <v>20.385050962627407</v>
      </c>
      <c r="P64" s="84"/>
      <c r="Q64" s="84"/>
      <c r="R64" s="84"/>
      <c r="S64" s="84"/>
    </row>
    <row r="65" spans="1:19" ht="15" customHeight="1" x14ac:dyDescent="0.15">
      <c r="B65" s="34" t="s">
        <v>78</v>
      </c>
      <c r="C65" s="307"/>
      <c r="D65" s="307"/>
      <c r="F65" s="18">
        <v>689</v>
      </c>
      <c r="G65" s="18">
        <v>233</v>
      </c>
      <c r="H65" s="18">
        <v>264</v>
      </c>
      <c r="I65" s="18">
        <v>21</v>
      </c>
      <c r="J65" s="71">
        <v>171</v>
      </c>
      <c r="K65" s="118">
        <f t="shared" si="8"/>
        <v>11.703754034312892</v>
      </c>
      <c r="L65" s="4">
        <f t="shared" si="8"/>
        <v>15.522984676882079</v>
      </c>
      <c r="M65" s="4">
        <f t="shared" si="8"/>
        <v>10.606669345118522</v>
      </c>
      <c r="N65" s="4">
        <f t="shared" si="8"/>
        <v>16.153846153846153</v>
      </c>
      <c r="O65" s="4">
        <f t="shared" si="8"/>
        <v>9.6828992072480169</v>
      </c>
      <c r="P65" s="84"/>
      <c r="Q65" s="84"/>
      <c r="R65" s="84"/>
      <c r="S65" s="84"/>
    </row>
    <row r="66" spans="1:19" ht="15" customHeight="1" x14ac:dyDescent="0.15">
      <c r="B66" s="34" t="s">
        <v>79</v>
      </c>
      <c r="C66" s="307"/>
      <c r="D66" s="307"/>
      <c r="F66" s="18">
        <v>462</v>
      </c>
      <c r="G66" s="18">
        <v>187</v>
      </c>
      <c r="H66" s="18">
        <v>142</v>
      </c>
      <c r="I66" s="18">
        <v>15</v>
      </c>
      <c r="J66" s="71">
        <v>118</v>
      </c>
      <c r="K66" s="118">
        <f t="shared" si="8"/>
        <v>7.8478002378121285</v>
      </c>
      <c r="L66" s="4">
        <f t="shared" si="8"/>
        <v>12.45836109260493</v>
      </c>
      <c r="M66" s="4">
        <f t="shared" si="8"/>
        <v>5.7051024507834471</v>
      </c>
      <c r="N66" s="4">
        <f t="shared" si="8"/>
        <v>11.538461538461538</v>
      </c>
      <c r="O66" s="4">
        <f t="shared" si="8"/>
        <v>6.681766704416761</v>
      </c>
      <c r="P66" s="84"/>
      <c r="Q66" s="84"/>
      <c r="R66" s="84"/>
      <c r="S66" s="84"/>
    </row>
    <row r="67" spans="1:19" ht="15" customHeight="1" x14ac:dyDescent="0.15">
      <c r="B67" s="34" t="s">
        <v>82</v>
      </c>
      <c r="C67" s="307"/>
      <c r="D67" s="307"/>
      <c r="F67" s="18">
        <v>518</v>
      </c>
      <c r="G67" s="18">
        <v>259</v>
      </c>
      <c r="H67" s="18">
        <v>129</v>
      </c>
      <c r="I67" s="18">
        <v>21</v>
      </c>
      <c r="J67" s="71">
        <v>109</v>
      </c>
      <c r="K67" s="118">
        <f t="shared" si="8"/>
        <v>8.7990487514863247</v>
      </c>
      <c r="L67" s="4">
        <f t="shared" si="8"/>
        <v>17.255163224516991</v>
      </c>
      <c r="M67" s="4">
        <f t="shared" si="8"/>
        <v>5.1828043390920051</v>
      </c>
      <c r="N67" s="4">
        <f t="shared" si="8"/>
        <v>16.153846153846153</v>
      </c>
      <c r="O67" s="4">
        <f t="shared" si="8"/>
        <v>6.1721404303510763</v>
      </c>
      <c r="P67" s="84"/>
      <c r="Q67" s="84"/>
      <c r="R67" s="84"/>
      <c r="S67" s="84"/>
    </row>
    <row r="68" spans="1:19" ht="15" customHeight="1" x14ac:dyDescent="0.15">
      <c r="B68" s="34" t="s">
        <v>81</v>
      </c>
      <c r="C68" s="307"/>
      <c r="D68" s="307"/>
      <c r="F68" s="18">
        <v>135</v>
      </c>
      <c r="G68" s="18">
        <v>64</v>
      </c>
      <c r="H68" s="18">
        <v>37</v>
      </c>
      <c r="I68" s="18">
        <v>3</v>
      </c>
      <c r="J68" s="71">
        <v>31</v>
      </c>
      <c r="K68" s="118">
        <f t="shared" si="8"/>
        <v>2.2931883811788687</v>
      </c>
      <c r="L68" s="4">
        <f t="shared" si="8"/>
        <v>4.2638241172551634</v>
      </c>
      <c r="M68" s="4">
        <f t="shared" si="8"/>
        <v>1.4865407794294898</v>
      </c>
      <c r="N68" s="4">
        <f t="shared" si="8"/>
        <v>2.3076923076923079</v>
      </c>
      <c r="O68" s="4">
        <f t="shared" si="8"/>
        <v>1.7553793884484712</v>
      </c>
      <c r="P68" s="84"/>
      <c r="Q68" s="84"/>
      <c r="R68" s="84"/>
      <c r="S68" s="84"/>
    </row>
    <row r="69" spans="1:19" ht="15" customHeight="1" x14ac:dyDescent="0.15">
      <c r="B69" s="34" t="s">
        <v>465</v>
      </c>
      <c r="C69" s="307"/>
      <c r="D69" s="307"/>
      <c r="F69" s="18">
        <v>84</v>
      </c>
      <c r="G69" s="18">
        <v>42</v>
      </c>
      <c r="H69" s="18">
        <v>25</v>
      </c>
      <c r="I69" s="18">
        <v>1</v>
      </c>
      <c r="J69" s="71">
        <v>16</v>
      </c>
      <c r="K69" s="118">
        <f t="shared" si="8"/>
        <v>1.426872770511296</v>
      </c>
      <c r="L69" s="4">
        <f t="shared" si="8"/>
        <v>2.7981345769487009</v>
      </c>
      <c r="M69" s="4">
        <f t="shared" si="8"/>
        <v>1.004419445560466</v>
      </c>
      <c r="N69" s="4">
        <f t="shared" si="8"/>
        <v>0.76923076923076927</v>
      </c>
      <c r="O69" s="4">
        <f t="shared" si="8"/>
        <v>0.90600226500566261</v>
      </c>
      <c r="P69" s="84"/>
      <c r="Q69" s="84"/>
      <c r="R69" s="84"/>
      <c r="S69" s="84"/>
    </row>
    <row r="70" spans="1:19" ht="15" customHeight="1" x14ac:dyDescent="0.15">
      <c r="B70" s="35" t="s">
        <v>174</v>
      </c>
      <c r="C70" s="93"/>
      <c r="D70" s="93"/>
      <c r="E70" s="36"/>
      <c r="F70" s="19">
        <v>144</v>
      </c>
      <c r="G70" s="19">
        <v>67</v>
      </c>
      <c r="H70" s="19">
        <v>45</v>
      </c>
      <c r="I70" s="19">
        <v>3</v>
      </c>
      <c r="J70" s="76">
        <v>29</v>
      </c>
      <c r="K70" s="129">
        <f t="shared" si="8"/>
        <v>2.4460676065907934</v>
      </c>
      <c r="L70" s="5">
        <f t="shared" si="8"/>
        <v>4.4636908727514992</v>
      </c>
      <c r="M70" s="5">
        <f t="shared" si="8"/>
        <v>1.8079550020088389</v>
      </c>
      <c r="N70" s="5">
        <f t="shared" si="8"/>
        <v>2.3076923076923079</v>
      </c>
      <c r="O70" s="5">
        <f t="shared" si="8"/>
        <v>1.6421291053227631</v>
      </c>
      <c r="P70" s="23"/>
      <c r="Q70" s="23"/>
      <c r="R70" s="23"/>
      <c r="S70" s="23"/>
    </row>
    <row r="71" spans="1:19" ht="15" customHeight="1" x14ac:dyDescent="0.15">
      <c r="B71" s="39" t="s">
        <v>1</v>
      </c>
      <c r="C71" s="82"/>
      <c r="D71" s="82"/>
      <c r="E71" s="28"/>
      <c r="F71" s="40">
        <f>SUM(F61:F70)</f>
        <v>5887</v>
      </c>
      <c r="G71" s="40">
        <f>SUM(G61:G70)</f>
        <v>1501</v>
      </c>
      <c r="H71" s="40">
        <f>SUM(H61:H70)</f>
        <v>2489</v>
      </c>
      <c r="I71" s="40">
        <f>SUM(I61:I70)</f>
        <v>130</v>
      </c>
      <c r="J71" s="72">
        <f>SUM(J61:J70)</f>
        <v>1766</v>
      </c>
      <c r="K71" s="119">
        <f>IF(SUM(K61:K70)&gt;100,"－",SUM(K61:K70))</f>
        <v>99.999999999999986</v>
      </c>
      <c r="L71" s="6">
        <f>IF(SUM(L61:L70)&gt;100,"－",SUM(L61:L70))</f>
        <v>100</v>
      </c>
      <c r="M71" s="6">
        <f>IF(SUM(M61:M70)&gt;100,"－",SUM(M61:M70))</f>
        <v>100</v>
      </c>
      <c r="N71" s="6">
        <f>IF(SUM(N61:N70)&gt;100,"－",SUM(N61:N70))</f>
        <v>100</v>
      </c>
      <c r="O71" s="6">
        <f>IF(SUM(O61:O70)&gt;100,"－",SUM(O61:O70))</f>
        <v>100.00000000000001</v>
      </c>
      <c r="P71" s="23"/>
      <c r="Q71" s="23"/>
      <c r="R71" s="23"/>
      <c r="S71" s="23"/>
    </row>
    <row r="72" spans="1:19" ht="15" customHeight="1" x14ac:dyDescent="0.15">
      <c r="B72" s="39" t="s">
        <v>178</v>
      </c>
      <c r="C72" s="82"/>
      <c r="D72" s="82"/>
      <c r="E72" s="29"/>
      <c r="F72" s="42">
        <v>4.8645307330663412</v>
      </c>
      <c r="G72" s="75">
        <v>7.1569037656903767</v>
      </c>
      <c r="H72" s="75">
        <v>3.9153027823240589</v>
      </c>
      <c r="I72" s="75">
        <v>6.0944881889763778</v>
      </c>
      <c r="J72" s="75">
        <v>4.2181922855497982</v>
      </c>
      <c r="K72" s="14"/>
      <c r="L72" s="14"/>
      <c r="M72" s="14"/>
      <c r="N72" s="14"/>
      <c r="O72" s="14"/>
      <c r="P72" s="14"/>
      <c r="Q72" s="14"/>
      <c r="R72" s="14"/>
      <c r="S72" s="14"/>
    </row>
    <row r="73" spans="1:19" ht="15" customHeight="1" x14ac:dyDescent="0.15">
      <c r="B73" s="39" t="s">
        <v>110</v>
      </c>
      <c r="C73" s="82"/>
      <c r="D73" s="82"/>
      <c r="E73" s="28"/>
      <c r="F73" s="48">
        <v>66</v>
      </c>
      <c r="G73" s="48">
        <v>66</v>
      </c>
      <c r="H73" s="48">
        <v>41</v>
      </c>
      <c r="I73" s="48">
        <v>21</v>
      </c>
      <c r="J73" s="48">
        <v>40</v>
      </c>
      <c r="K73" s="14"/>
      <c r="L73" s="14"/>
      <c r="M73" s="14"/>
      <c r="N73" s="14"/>
      <c r="O73" s="14"/>
      <c r="P73" s="14"/>
      <c r="Q73" s="14"/>
      <c r="R73" s="14"/>
      <c r="S73" s="14"/>
    </row>
    <row r="74" spans="1:19" ht="15" customHeight="1" x14ac:dyDescent="0.15">
      <c r="C74" s="1"/>
      <c r="D74" s="1"/>
      <c r="G74" s="7"/>
      <c r="N74" s="7"/>
    </row>
    <row r="75" spans="1:19" ht="15" customHeight="1" x14ac:dyDescent="0.15">
      <c r="A75" s="1" t="s">
        <v>789</v>
      </c>
      <c r="G75" s="7"/>
    </row>
    <row r="76" spans="1:19" ht="15" customHeight="1" x14ac:dyDescent="0.15">
      <c r="B76" s="90" t="s">
        <v>166</v>
      </c>
      <c r="C76" s="22"/>
      <c r="D76" s="22"/>
      <c r="F76" s="1"/>
      <c r="N76" s="31"/>
    </row>
    <row r="77" spans="1:19" ht="13.5" customHeight="1" x14ac:dyDescent="0.15">
      <c r="B77" s="68"/>
      <c r="C77" s="33"/>
      <c r="D77" s="33"/>
      <c r="E77" s="33"/>
      <c r="F77" s="83"/>
      <c r="G77" s="91"/>
      <c r="H77" s="88" t="s">
        <v>2</v>
      </c>
      <c r="I77" s="91"/>
      <c r="J77" s="91"/>
      <c r="K77" s="115"/>
      <c r="L77" s="91"/>
      <c r="M77" s="88" t="s">
        <v>3</v>
      </c>
      <c r="N77" s="91"/>
      <c r="O77" s="89"/>
    </row>
    <row r="78" spans="1:19" ht="22.5" customHeight="1" x14ac:dyDescent="0.15">
      <c r="B78" s="34"/>
      <c r="E78" s="79"/>
      <c r="F78" s="102" t="s">
        <v>4</v>
      </c>
      <c r="G78" s="102" t="s">
        <v>254</v>
      </c>
      <c r="H78" s="102" t="s">
        <v>255</v>
      </c>
      <c r="I78" s="102" t="s">
        <v>256</v>
      </c>
      <c r="J78" s="109" t="s">
        <v>257</v>
      </c>
      <c r="K78" s="112" t="s">
        <v>4</v>
      </c>
      <c r="L78" s="102" t="s">
        <v>254</v>
      </c>
      <c r="M78" s="102" t="s">
        <v>255</v>
      </c>
      <c r="N78" s="102" t="s">
        <v>256</v>
      </c>
      <c r="O78" s="102" t="s">
        <v>257</v>
      </c>
    </row>
    <row r="79" spans="1:19" ht="12" customHeight="1" x14ac:dyDescent="0.15">
      <c r="B79" s="35"/>
      <c r="C79" s="36"/>
      <c r="D79" s="36"/>
      <c r="E79" s="80"/>
      <c r="F79" s="37"/>
      <c r="G79" s="37"/>
      <c r="H79" s="37"/>
      <c r="I79" s="37"/>
      <c r="J79" s="70"/>
      <c r="K79" s="116">
        <f>F$16</f>
        <v>5887</v>
      </c>
      <c r="L79" s="2">
        <f t="shared" ref="L79:O79" si="9">G$16</f>
        <v>1501</v>
      </c>
      <c r="M79" s="2">
        <f t="shared" si="9"/>
        <v>2489</v>
      </c>
      <c r="N79" s="2">
        <f t="shared" si="9"/>
        <v>130</v>
      </c>
      <c r="O79" s="2">
        <f t="shared" si="9"/>
        <v>1766</v>
      </c>
    </row>
    <row r="80" spans="1:19" ht="15" customHeight="1" x14ac:dyDescent="0.15">
      <c r="B80" s="34" t="s">
        <v>215</v>
      </c>
      <c r="F80" s="18">
        <v>523</v>
      </c>
      <c r="G80" s="18">
        <v>45</v>
      </c>
      <c r="H80" s="18">
        <v>306</v>
      </c>
      <c r="I80" s="18">
        <v>4</v>
      </c>
      <c r="J80" s="71">
        <v>168</v>
      </c>
      <c r="K80" s="118">
        <f t="shared" ref="K80:O89" si="10">F80/K$5*100</f>
        <v>8.8839816544929509</v>
      </c>
      <c r="L80" s="24">
        <f t="shared" si="10"/>
        <v>2.9980013324450367</v>
      </c>
      <c r="M80" s="4">
        <f t="shared" si="10"/>
        <v>12.294094013660105</v>
      </c>
      <c r="N80" s="4">
        <f t="shared" si="10"/>
        <v>3.0769230769230771</v>
      </c>
      <c r="O80" s="4">
        <f t="shared" si="10"/>
        <v>9.5130237825594559</v>
      </c>
    </row>
    <row r="81" spans="1:15" ht="15" customHeight="1" x14ac:dyDescent="0.15">
      <c r="B81" s="34" t="s">
        <v>75</v>
      </c>
      <c r="F81" s="18">
        <v>325</v>
      </c>
      <c r="G81" s="18">
        <v>108</v>
      </c>
      <c r="H81" s="18">
        <v>101</v>
      </c>
      <c r="I81" s="18">
        <v>5</v>
      </c>
      <c r="J81" s="71">
        <v>111</v>
      </c>
      <c r="K81" s="118">
        <f t="shared" si="10"/>
        <v>5.5206386954306099</v>
      </c>
      <c r="L81" s="24">
        <f t="shared" si="10"/>
        <v>7.1952031978680884</v>
      </c>
      <c r="M81" s="4">
        <f t="shared" si="10"/>
        <v>4.0578545600642828</v>
      </c>
      <c r="N81" s="4">
        <f t="shared" si="10"/>
        <v>3.8461538461538463</v>
      </c>
      <c r="O81" s="4">
        <f t="shared" si="10"/>
        <v>6.2853907134767839</v>
      </c>
    </row>
    <row r="82" spans="1:15" ht="15" customHeight="1" x14ac:dyDescent="0.15">
      <c r="B82" s="34" t="s">
        <v>76</v>
      </c>
      <c r="F82" s="18">
        <v>947</v>
      </c>
      <c r="G82" s="18">
        <v>253</v>
      </c>
      <c r="H82" s="18">
        <v>351</v>
      </c>
      <c r="I82" s="18">
        <v>19</v>
      </c>
      <c r="J82" s="71">
        <v>324</v>
      </c>
      <c r="K82" s="118">
        <f t="shared" si="10"/>
        <v>16.08629182945473</v>
      </c>
      <c r="L82" s="24">
        <f t="shared" si="10"/>
        <v>16.855429713524316</v>
      </c>
      <c r="M82" s="4">
        <f t="shared" si="10"/>
        <v>14.102049015668944</v>
      </c>
      <c r="N82" s="4">
        <f t="shared" si="10"/>
        <v>14.615384615384617</v>
      </c>
      <c r="O82" s="4">
        <f t="shared" si="10"/>
        <v>18.346545866364668</v>
      </c>
    </row>
    <row r="83" spans="1:15" ht="15" customHeight="1" x14ac:dyDescent="0.15">
      <c r="B83" s="34" t="s">
        <v>77</v>
      </c>
      <c r="F83" s="18">
        <v>1137</v>
      </c>
      <c r="G83" s="18">
        <v>342</v>
      </c>
      <c r="H83" s="18">
        <v>427</v>
      </c>
      <c r="I83" s="18">
        <v>22</v>
      </c>
      <c r="J83" s="71">
        <v>346</v>
      </c>
      <c r="K83" s="118">
        <f t="shared" si="10"/>
        <v>19.313742143706474</v>
      </c>
      <c r="L83" s="24">
        <f t="shared" si="10"/>
        <v>22.784810126582279</v>
      </c>
      <c r="M83" s="4">
        <f t="shared" si="10"/>
        <v>17.155484130172759</v>
      </c>
      <c r="N83" s="4">
        <f t="shared" si="10"/>
        <v>16.923076923076923</v>
      </c>
      <c r="O83" s="4">
        <f t="shared" si="10"/>
        <v>19.592298980747451</v>
      </c>
    </row>
    <row r="84" spans="1:15" ht="15" customHeight="1" x14ac:dyDescent="0.15">
      <c r="B84" s="34" t="s">
        <v>78</v>
      </c>
      <c r="F84" s="18">
        <v>906</v>
      </c>
      <c r="G84" s="18">
        <v>250</v>
      </c>
      <c r="H84" s="18">
        <v>352</v>
      </c>
      <c r="I84" s="18">
        <v>31</v>
      </c>
      <c r="J84" s="71">
        <v>273</v>
      </c>
      <c r="K84" s="118">
        <f t="shared" si="10"/>
        <v>15.389842024800407</v>
      </c>
      <c r="L84" s="24">
        <f t="shared" si="10"/>
        <v>16.655562958027982</v>
      </c>
      <c r="M84" s="4">
        <f t="shared" si="10"/>
        <v>14.142225793491361</v>
      </c>
      <c r="N84" s="4">
        <f t="shared" si="10"/>
        <v>23.846153846153847</v>
      </c>
      <c r="O84" s="4">
        <f t="shared" si="10"/>
        <v>15.458663646659115</v>
      </c>
    </row>
    <row r="85" spans="1:15" ht="15" customHeight="1" x14ac:dyDescent="0.15">
      <c r="B85" s="34" t="s">
        <v>79</v>
      </c>
      <c r="F85" s="18">
        <v>623</v>
      </c>
      <c r="G85" s="18">
        <v>169</v>
      </c>
      <c r="H85" s="18">
        <v>249</v>
      </c>
      <c r="I85" s="18">
        <v>20</v>
      </c>
      <c r="J85" s="71">
        <v>185</v>
      </c>
      <c r="K85" s="118">
        <f t="shared" si="10"/>
        <v>10.582639714625445</v>
      </c>
      <c r="L85" s="24">
        <f t="shared" si="10"/>
        <v>11.259160559626915</v>
      </c>
      <c r="M85" s="4">
        <f t="shared" si="10"/>
        <v>10.004017677782242</v>
      </c>
      <c r="N85" s="4">
        <f t="shared" si="10"/>
        <v>15.384615384615385</v>
      </c>
      <c r="O85" s="4">
        <f t="shared" si="10"/>
        <v>10.475651189127973</v>
      </c>
    </row>
    <row r="86" spans="1:15" ht="15" customHeight="1" x14ac:dyDescent="0.15">
      <c r="B86" s="34" t="s">
        <v>82</v>
      </c>
      <c r="F86" s="18">
        <v>826</v>
      </c>
      <c r="G86" s="18">
        <v>205</v>
      </c>
      <c r="H86" s="18">
        <v>416</v>
      </c>
      <c r="I86" s="18">
        <v>16</v>
      </c>
      <c r="J86" s="71">
        <v>189</v>
      </c>
      <c r="K86" s="118">
        <f t="shared" si="10"/>
        <v>14.030915576694412</v>
      </c>
      <c r="L86" s="24">
        <f t="shared" si="10"/>
        <v>13.657561625582945</v>
      </c>
      <c r="M86" s="4">
        <f t="shared" si="10"/>
        <v>16.713539574126155</v>
      </c>
      <c r="N86" s="4">
        <f t="shared" si="10"/>
        <v>12.307692307692308</v>
      </c>
      <c r="O86" s="4">
        <f t="shared" si="10"/>
        <v>10.702151755379388</v>
      </c>
    </row>
    <row r="87" spans="1:15" ht="15" customHeight="1" x14ac:dyDescent="0.15">
      <c r="B87" s="34" t="s">
        <v>81</v>
      </c>
      <c r="F87" s="18">
        <v>230</v>
      </c>
      <c r="G87" s="18">
        <v>46</v>
      </c>
      <c r="H87" s="18">
        <v>120</v>
      </c>
      <c r="I87" s="18">
        <v>7</v>
      </c>
      <c r="J87" s="71">
        <v>57</v>
      </c>
      <c r="K87" s="118">
        <f t="shared" si="10"/>
        <v>3.9069135383047389</v>
      </c>
      <c r="L87" s="24">
        <f t="shared" si="10"/>
        <v>3.0646235842771485</v>
      </c>
      <c r="M87" s="4">
        <f t="shared" si="10"/>
        <v>4.8212133386902369</v>
      </c>
      <c r="N87" s="4">
        <f t="shared" si="10"/>
        <v>5.384615384615385</v>
      </c>
      <c r="O87" s="4">
        <f t="shared" si="10"/>
        <v>3.2276330690826729</v>
      </c>
    </row>
    <row r="88" spans="1:15" ht="15" customHeight="1" x14ac:dyDescent="0.15">
      <c r="B88" s="34" t="s">
        <v>80</v>
      </c>
      <c r="F88" s="18">
        <v>173</v>
      </c>
      <c r="G88" s="18">
        <v>16</v>
      </c>
      <c r="H88" s="18">
        <v>108</v>
      </c>
      <c r="I88" s="18">
        <v>2</v>
      </c>
      <c r="J88" s="71">
        <v>46</v>
      </c>
      <c r="K88" s="118">
        <f t="shared" si="10"/>
        <v>2.9386784440292169</v>
      </c>
      <c r="L88" s="24">
        <f t="shared" si="10"/>
        <v>1.0659560293137909</v>
      </c>
      <c r="M88" s="4">
        <f t="shared" si="10"/>
        <v>4.3390920048212136</v>
      </c>
      <c r="N88" s="4">
        <f t="shared" si="10"/>
        <v>1.5384615384615385</v>
      </c>
      <c r="O88" s="4">
        <f t="shared" si="10"/>
        <v>2.6047565118912797</v>
      </c>
    </row>
    <row r="89" spans="1:15" ht="15" customHeight="1" x14ac:dyDescent="0.15">
      <c r="B89" s="35" t="s">
        <v>174</v>
      </c>
      <c r="C89" s="36"/>
      <c r="D89" s="36"/>
      <c r="E89" s="36"/>
      <c r="F89" s="19">
        <v>197</v>
      </c>
      <c r="G89" s="19">
        <v>67</v>
      </c>
      <c r="H89" s="19">
        <v>59</v>
      </c>
      <c r="I89" s="19">
        <v>4</v>
      </c>
      <c r="J89" s="76">
        <v>67</v>
      </c>
      <c r="K89" s="129">
        <f t="shared" si="10"/>
        <v>3.3463563784610155</v>
      </c>
      <c r="L89" s="26">
        <f t="shared" si="10"/>
        <v>4.4636908727514992</v>
      </c>
      <c r="M89" s="5">
        <f t="shared" si="10"/>
        <v>2.3704298915227002</v>
      </c>
      <c r="N89" s="5">
        <f t="shared" si="10"/>
        <v>3.0769230769230771</v>
      </c>
      <c r="O89" s="5">
        <f t="shared" si="10"/>
        <v>3.7938844847112114</v>
      </c>
    </row>
    <row r="90" spans="1:15" ht="15" customHeight="1" x14ac:dyDescent="0.15">
      <c r="B90" s="39" t="s">
        <v>1</v>
      </c>
      <c r="C90" s="28"/>
      <c r="D90" s="28"/>
      <c r="E90" s="29"/>
      <c r="F90" s="40">
        <f t="shared" ref="F90:O90" si="11">SUM(F80:F89)</f>
        <v>5887</v>
      </c>
      <c r="G90" s="40">
        <f t="shared" si="11"/>
        <v>1501</v>
      </c>
      <c r="H90" s="40">
        <f t="shared" si="11"/>
        <v>2489</v>
      </c>
      <c r="I90" s="40">
        <f t="shared" si="11"/>
        <v>130</v>
      </c>
      <c r="J90" s="72">
        <f t="shared" si="11"/>
        <v>1766</v>
      </c>
      <c r="K90" s="119">
        <f t="shared" si="11"/>
        <v>99.999999999999986</v>
      </c>
      <c r="L90" s="25">
        <f t="shared" si="11"/>
        <v>100</v>
      </c>
      <c r="M90" s="6">
        <f t="shared" si="11"/>
        <v>100.00000000000001</v>
      </c>
      <c r="N90" s="6">
        <f t="shared" si="11"/>
        <v>100</v>
      </c>
      <c r="O90" s="6">
        <f t="shared" si="11"/>
        <v>100</v>
      </c>
    </row>
    <row r="91" spans="1:15" ht="15" customHeight="1" x14ac:dyDescent="0.15">
      <c r="B91" s="39" t="s">
        <v>109</v>
      </c>
      <c r="C91" s="28"/>
      <c r="D91" s="28"/>
      <c r="E91" s="29"/>
      <c r="F91" s="41">
        <v>6.7532448625974757</v>
      </c>
      <c r="G91" s="41">
        <v>6.5294077892339537</v>
      </c>
      <c r="H91" s="41">
        <v>7.179923140709362</v>
      </c>
      <c r="I91" s="41">
        <v>7.114522997033232</v>
      </c>
      <c r="J91" s="41">
        <v>6.2922765981734647</v>
      </c>
    </row>
    <row r="92" spans="1:15" ht="15" customHeight="1" x14ac:dyDescent="0.15">
      <c r="B92" s="39" t="s">
        <v>110</v>
      </c>
      <c r="C92" s="28"/>
      <c r="D92" s="28"/>
      <c r="E92" s="29"/>
      <c r="F92" s="48">
        <v>45.3125</v>
      </c>
      <c r="G92" s="48">
        <v>33.333333333333329</v>
      </c>
      <c r="H92" s="48">
        <v>44.444444444444443</v>
      </c>
      <c r="I92" s="48">
        <v>23.333333333333332</v>
      </c>
      <c r="J92" s="48">
        <v>45.3125</v>
      </c>
    </row>
    <row r="93" spans="1:15" ht="15" customHeight="1" x14ac:dyDescent="0.15">
      <c r="B93" s="66"/>
      <c r="C93" s="46"/>
      <c r="D93" s="46"/>
      <c r="E93" s="46"/>
      <c r="F93" s="127"/>
      <c r="G93" s="127"/>
      <c r="H93" s="127"/>
      <c r="I93" s="127"/>
      <c r="J93" s="127"/>
    </row>
    <row r="94" spans="1:15" ht="15" customHeight="1" x14ac:dyDescent="0.15">
      <c r="A94" s="1" t="s">
        <v>790</v>
      </c>
      <c r="B94" s="22"/>
      <c r="C94" s="22"/>
      <c r="D94" s="22"/>
      <c r="F94" s="1"/>
    </row>
    <row r="95" spans="1:15" ht="13.5" customHeight="1" x14ac:dyDescent="0.15">
      <c r="B95" s="68"/>
      <c r="C95" s="33"/>
      <c r="D95" s="33"/>
      <c r="E95" s="33"/>
      <c r="F95" s="83"/>
      <c r="G95" s="91"/>
      <c r="H95" s="88" t="s">
        <v>2</v>
      </c>
      <c r="I95" s="91"/>
      <c r="J95" s="91"/>
      <c r="K95" s="115"/>
      <c r="L95" s="91"/>
      <c r="M95" s="88" t="s">
        <v>3</v>
      </c>
      <c r="N95" s="91"/>
      <c r="O95" s="89"/>
    </row>
    <row r="96" spans="1:15" ht="20" x14ac:dyDescent="0.15">
      <c r="B96" s="81"/>
      <c r="F96" s="102" t="s">
        <v>4</v>
      </c>
      <c r="G96" s="102" t="s">
        <v>254</v>
      </c>
      <c r="H96" s="102" t="s">
        <v>255</v>
      </c>
      <c r="I96" s="102" t="s">
        <v>256</v>
      </c>
      <c r="J96" s="109" t="s">
        <v>257</v>
      </c>
      <c r="K96" s="112" t="s">
        <v>4</v>
      </c>
      <c r="L96" s="102" t="s">
        <v>254</v>
      </c>
      <c r="M96" s="102" t="s">
        <v>255</v>
      </c>
      <c r="N96" s="102" t="s">
        <v>256</v>
      </c>
      <c r="O96" s="102" t="s">
        <v>257</v>
      </c>
    </row>
    <row r="97" spans="1:19" ht="12" customHeight="1" x14ac:dyDescent="0.15">
      <c r="B97" s="35"/>
      <c r="C97" s="93"/>
      <c r="D97" s="93"/>
      <c r="E97" s="36"/>
      <c r="F97" s="37"/>
      <c r="G97" s="37"/>
      <c r="H97" s="37"/>
      <c r="I97" s="37"/>
      <c r="J97" s="70"/>
      <c r="K97" s="116">
        <f>F109</f>
        <v>5887</v>
      </c>
      <c r="L97" s="2">
        <f t="shared" ref="L97:O97" si="12">G109</f>
        <v>1501</v>
      </c>
      <c r="M97" s="2">
        <f t="shared" si="12"/>
        <v>2489</v>
      </c>
      <c r="N97" s="2">
        <f t="shared" si="12"/>
        <v>130</v>
      </c>
      <c r="O97" s="2">
        <f t="shared" si="12"/>
        <v>1766</v>
      </c>
      <c r="P97" s="95"/>
      <c r="Q97" s="95"/>
      <c r="R97" s="95"/>
      <c r="S97" s="95"/>
    </row>
    <row r="98" spans="1:19" ht="15" customHeight="1" x14ac:dyDescent="0.15">
      <c r="B98" s="34" t="s">
        <v>212</v>
      </c>
      <c r="C98" s="307"/>
      <c r="D98" s="307"/>
      <c r="F98" s="17">
        <v>523</v>
      </c>
      <c r="G98" s="17">
        <v>45</v>
      </c>
      <c r="H98" s="17">
        <v>306</v>
      </c>
      <c r="I98" s="17">
        <v>4</v>
      </c>
      <c r="J98" s="110">
        <v>168</v>
      </c>
      <c r="K98" s="117">
        <f t="shared" ref="K98:O108" si="13">F98/K$5*100</f>
        <v>8.8839816544929509</v>
      </c>
      <c r="L98" s="3">
        <f t="shared" si="13"/>
        <v>2.9980013324450367</v>
      </c>
      <c r="M98" s="3">
        <f t="shared" si="13"/>
        <v>12.294094013660105</v>
      </c>
      <c r="N98" s="3">
        <f t="shared" si="13"/>
        <v>3.0769230769230771</v>
      </c>
      <c r="O98" s="3">
        <f t="shared" si="13"/>
        <v>9.5130237825594559</v>
      </c>
      <c r="P98" s="84"/>
      <c r="Q98" s="84"/>
      <c r="R98" s="84"/>
      <c r="S98" s="84"/>
    </row>
    <row r="99" spans="1:19" ht="15" customHeight="1" x14ac:dyDescent="0.15">
      <c r="B99" s="34" t="s">
        <v>89</v>
      </c>
      <c r="C99" s="307"/>
      <c r="D99" s="307"/>
      <c r="F99" s="18">
        <v>1746</v>
      </c>
      <c r="G99" s="18">
        <v>515</v>
      </c>
      <c r="H99" s="18">
        <v>611</v>
      </c>
      <c r="I99" s="18">
        <v>30</v>
      </c>
      <c r="J99" s="71">
        <v>590</v>
      </c>
      <c r="K99" s="118">
        <f t="shared" si="13"/>
        <v>29.658569729913371</v>
      </c>
      <c r="L99" s="4">
        <f t="shared" si="13"/>
        <v>34.310459693537645</v>
      </c>
      <c r="M99" s="4">
        <f t="shared" si="13"/>
        <v>24.54801124949779</v>
      </c>
      <c r="N99" s="4">
        <f t="shared" si="13"/>
        <v>23.076923076923077</v>
      </c>
      <c r="O99" s="4">
        <f t="shared" si="13"/>
        <v>33.408833522083803</v>
      </c>
      <c r="P99" s="84"/>
      <c r="Q99" s="84"/>
      <c r="R99" s="84"/>
      <c r="S99" s="84"/>
    </row>
    <row r="100" spans="1:19" ht="15" customHeight="1" x14ac:dyDescent="0.15">
      <c r="B100" s="34" t="s">
        <v>90</v>
      </c>
      <c r="C100" s="307"/>
      <c r="D100" s="307"/>
      <c r="F100" s="18">
        <v>2192</v>
      </c>
      <c r="G100" s="18">
        <v>607</v>
      </c>
      <c r="H100" s="18">
        <v>869</v>
      </c>
      <c r="I100" s="18">
        <v>67</v>
      </c>
      <c r="J100" s="71">
        <v>649</v>
      </c>
      <c r="K100" s="118">
        <f t="shared" si="13"/>
        <v>37.234584678104298</v>
      </c>
      <c r="L100" s="4">
        <f t="shared" si="13"/>
        <v>40.439706862091938</v>
      </c>
      <c r="M100" s="4">
        <f t="shared" si="13"/>
        <v>34.9136199276818</v>
      </c>
      <c r="N100" s="4">
        <f t="shared" si="13"/>
        <v>51.538461538461533</v>
      </c>
      <c r="O100" s="4">
        <f t="shared" si="13"/>
        <v>36.74971687429219</v>
      </c>
      <c r="P100" s="84"/>
      <c r="Q100" s="84"/>
      <c r="R100" s="84"/>
      <c r="S100" s="84"/>
    </row>
    <row r="101" spans="1:19" ht="15" customHeight="1" x14ac:dyDescent="0.15">
      <c r="B101" s="34" t="s">
        <v>91</v>
      </c>
      <c r="C101" s="307"/>
      <c r="D101" s="307"/>
      <c r="F101" s="18">
        <v>826</v>
      </c>
      <c r="G101" s="18">
        <v>205</v>
      </c>
      <c r="H101" s="18">
        <v>416</v>
      </c>
      <c r="I101" s="18">
        <v>16</v>
      </c>
      <c r="J101" s="71">
        <v>189</v>
      </c>
      <c r="K101" s="118">
        <f t="shared" si="13"/>
        <v>14.030915576694412</v>
      </c>
      <c r="L101" s="4">
        <f t="shared" si="13"/>
        <v>13.657561625582945</v>
      </c>
      <c r="M101" s="4">
        <f t="shared" si="13"/>
        <v>16.713539574126155</v>
      </c>
      <c r="N101" s="4">
        <f t="shared" si="13"/>
        <v>12.307692307692308</v>
      </c>
      <c r="O101" s="4">
        <f t="shared" si="13"/>
        <v>10.702151755379388</v>
      </c>
      <c r="P101" s="84"/>
      <c r="Q101" s="84"/>
      <c r="R101" s="84"/>
      <c r="S101" s="84"/>
    </row>
    <row r="102" spans="1:19" ht="15" customHeight="1" x14ac:dyDescent="0.15">
      <c r="B102" s="34" t="s">
        <v>92</v>
      </c>
      <c r="C102" s="307"/>
      <c r="D102" s="307"/>
      <c r="F102" s="18">
        <v>230</v>
      </c>
      <c r="G102" s="18">
        <v>46</v>
      </c>
      <c r="H102" s="18">
        <v>120</v>
      </c>
      <c r="I102" s="18">
        <v>7</v>
      </c>
      <c r="J102" s="71">
        <v>57</v>
      </c>
      <c r="K102" s="118">
        <f t="shared" si="13"/>
        <v>3.9069135383047389</v>
      </c>
      <c r="L102" s="4">
        <f t="shared" si="13"/>
        <v>3.0646235842771485</v>
      </c>
      <c r="M102" s="4">
        <f t="shared" si="13"/>
        <v>4.8212133386902369</v>
      </c>
      <c r="N102" s="4">
        <f t="shared" si="13"/>
        <v>5.384615384615385</v>
      </c>
      <c r="O102" s="4">
        <f t="shared" si="13"/>
        <v>3.2276330690826729</v>
      </c>
      <c r="P102" s="84"/>
      <c r="Q102" s="84"/>
      <c r="R102" s="84"/>
      <c r="S102" s="84"/>
    </row>
    <row r="103" spans="1:19" ht="15" customHeight="1" x14ac:dyDescent="0.15">
      <c r="B103" s="34" t="s">
        <v>169</v>
      </c>
      <c r="C103" s="307"/>
      <c r="D103" s="307"/>
      <c r="F103" s="18">
        <v>97</v>
      </c>
      <c r="G103" s="18">
        <v>10</v>
      </c>
      <c r="H103" s="18">
        <v>63</v>
      </c>
      <c r="I103" s="18">
        <v>2</v>
      </c>
      <c r="J103" s="71">
        <v>22</v>
      </c>
      <c r="K103" s="118">
        <f t="shared" si="13"/>
        <v>1.6476983183285203</v>
      </c>
      <c r="L103" s="4">
        <f t="shared" si="13"/>
        <v>0.66622251832111923</v>
      </c>
      <c r="M103" s="4">
        <f t="shared" si="13"/>
        <v>2.5311370028123745</v>
      </c>
      <c r="N103" s="4">
        <f t="shared" si="13"/>
        <v>1.5384615384615385</v>
      </c>
      <c r="O103" s="4">
        <f t="shared" si="13"/>
        <v>1.245753114382786</v>
      </c>
      <c r="P103" s="84"/>
      <c r="Q103" s="84"/>
      <c r="R103" s="84"/>
      <c r="S103" s="84"/>
    </row>
    <row r="104" spans="1:19" ht="15" customHeight="1" x14ac:dyDescent="0.15">
      <c r="B104" s="34" t="s">
        <v>170</v>
      </c>
      <c r="C104" s="307"/>
      <c r="D104" s="307"/>
      <c r="F104" s="18">
        <v>44</v>
      </c>
      <c r="G104" s="18">
        <v>1</v>
      </c>
      <c r="H104" s="18">
        <v>27</v>
      </c>
      <c r="I104" s="18">
        <v>0</v>
      </c>
      <c r="J104" s="71">
        <v>15</v>
      </c>
      <c r="K104" s="118">
        <f t="shared" si="13"/>
        <v>0.74740954645829794</v>
      </c>
      <c r="L104" s="4">
        <f t="shared" si="13"/>
        <v>6.6622251832111928E-2</v>
      </c>
      <c r="M104" s="4">
        <f t="shared" si="13"/>
        <v>1.0847730012053034</v>
      </c>
      <c r="N104" s="4">
        <f t="shared" si="13"/>
        <v>0</v>
      </c>
      <c r="O104" s="4">
        <f t="shared" si="13"/>
        <v>0.84937712344280847</v>
      </c>
      <c r="P104" s="84"/>
      <c r="Q104" s="84"/>
      <c r="R104" s="84"/>
      <c r="S104" s="84"/>
    </row>
    <row r="105" spans="1:19" ht="15" customHeight="1" x14ac:dyDescent="0.15">
      <c r="B105" s="34" t="s">
        <v>171</v>
      </c>
      <c r="C105" s="307"/>
      <c r="D105" s="307"/>
      <c r="F105" s="18">
        <v>18</v>
      </c>
      <c r="G105" s="18">
        <v>5</v>
      </c>
      <c r="H105" s="18">
        <v>11</v>
      </c>
      <c r="I105" s="18">
        <v>0</v>
      </c>
      <c r="J105" s="71">
        <v>2</v>
      </c>
      <c r="K105" s="118">
        <f t="shared" si="13"/>
        <v>0.30575845082384917</v>
      </c>
      <c r="L105" s="4">
        <f t="shared" si="13"/>
        <v>0.33311125916055961</v>
      </c>
      <c r="M105" s="4">
        <f t="shared" si="13"/>
        <v>0.44194455604660504</v>
      </c>
      <c r="N105" s="4">
        <f t="shared" si="13"/>
        <v>0</v>
      </c>
      <c r="O105" s="4">
        <f t="shared" si="13"/>
        <v>0.11325028312570783</v>
      </c>
      <c r="P105" s="84"/>
      <c r="Q105" s="84"/>
      <c r="R105" s="84"/>
      <c r="S105" s="84"/>
    </row>
    <row r="106" spans="1:19" ht="15" customHeight="1" x14ac:dyDescent="0.15">
      <c r="B106" s="34" t="s">
        <v>175</v>
      </c>
      <c r="C106" s="307"/>
      <c r="D106" s="307"/>
      <c r="F106" s="18">
        <v>7</v>
      </c>
      <c r="G106" s="18">
        <v>0</v>
      </c>
      <c r="H106" s="18">
        <v>5</v>
      </c>
      <c r="I106" s="18">
        <v>0</v>
      </c>
      <c r="J106" s="71">
        <v>2</v>
      </c>
      <c r="K106" s="118">
        <f t="shared" si="13"/>
        <v>0.11890606420927466</v>
      </c>
      <c r="L106" s="4">
        <f t="shared" si="13"/>
        <v>0</v>
      </c>
      <c r="M106" s="4">
        <f t="shared" si="13"/>
        <v>0.20088388911209321</v>
      </c>
      <c r="N106" s="4">
        <f t="shared" si="13"/>
        <v>0</v>
      </c>
      <c r="O106" s="4">
        <f t="shared" si="13"/>
        <v>0.11325028312570783</v>
      </c>
      <c r="P106" s="84"/>
      <c r="Q106" s="84"/>
      <c r="R106" s="84"/>
      <c r="S106" s="84"/>
    </row>
    <row r="107" spans="1:19" ht="15" customHeight="1" x14ac:dyDescent="0.15">
      <c r="B107" s="34" t="s">
        <v>172</v>
      </c>
      <c r="C107" s="307"/>
      <c r="D107" s="307"/>
      <c r="F107" s="18">
        <v>7</v>
      </c>
      <c r="G107" s="18">
        <v>0</v>
      </c>
      <c r="H107" s="18">
        <v>2</v>
      </c>
      <c r="I107" s="18">
        <v>0</v>
      </c>
      <c r="J107" s="71">
        <v>5</v>
      </c>
      <c r="K107" s="118">
        <f t="shared" si="13"/>
        <v>0.11890606420927466</v>
      </c>
      <c r="L107" s="4">
        <f t="shared" si="13"/>
        <v>0</v>
      </c>
      <c r="M107" s="4">
        <f t="shared" si="13"/>
        <v>8.0353555644837288E-2</v>
      </c>
      <c r="N107" s="4">
        <f t="shared" si="13"/>
        <v>0</v>
      </c>
      <c r="O107" s="4">
        <f t="shared" si="13"/>
        <v>0.28312570781426954</v>
      </c>
      <c r="P107" s="84"/>
      <c r="Q107" s="84"/>
      <c r="R107" s="84"/>
      <c r="S107" s="84"/>
    </row>
    <row r="108" spans="1:19" ht="15" customHeight="1" x14ac:dyDescent="0.15">
      <c r="B108" s="35" t="s">
        <v>174</v>
      </c>
      <c r="C108" s="93"/>
      <c r="D108" s="93"/>
      <c r="E108" s="36"/>
      <c r="F108" s="19">
        <v>197</v>
      </c>
      <c r="G108" s="19">
        <v>67</v>
      </c>
      <c r="H108" s="19">
        <v>59</v>
      </c>
      <c r="I108" s="19">
        <v>4</v>
      </c>
      <c r="J108" s="76">
        <v>67</v>
      </c>
      <c r="K108" s="129">
        <f t="shared" si="13"/>
        <v>3.3463563784610155</v>
      </c>
      <c r="L108" s="5">
        <f t="shared" si="13"/>
        <v>4.4636908727514992</v>
      </c>
      <c r="M108" s="5">
        <f t="shared" si="13"/>
        <v>2.3704298915227002</v>
      </c>
      <c r="N108" s="5">
        <f t="shared" si="13"/>
        <v>3.0769230769230771</v>
      </c>
      <c r="O108" s="5">
        <f t="shared" si="13"/>
        <v>3.7938844847112114</v>
      </c>
      <c r="P108" s="23"/>
      <c r="Q108" s="23"/>
      <c r="R108" s="23"/>
      <c r="S108" s="23"/>
    </row>
    <row r="109" spans="1:19" ht="15" customHeight="1" x14ac:dyDescent="0.15">
      <c r="B109" s="39" t="s">
        <v>1</v>
      </c>
      <c r="C109" s="82"/>
      <c r="D109" s="82"/>
      <c r="E109" s="28"/>
      <c r="F109" s="40">
        <f>SUM(F98:F108)</f>
        <v>5887</v>
      </c>
      <c r="G109" s="40">
        <f>SUM(G98:G108)</f>
        <v>1501</v>
      </c>
      <c r="H109" s="40">
        <f>SUM(H98:H108)</f>
        <v>2489</v>
      </c>
      <c r="I109" s="40">
        <f>SUM(I98:I108)</f>
        <v>130</v>
      </c>
      <c r="J109" s="72">
        <f>SUM(J98:J108)</f>
        <v>1766</v>
      </c>
      <c r="K109" s="119">
        <f>IF(SUM(K98:K108)&gt;100,"－",SUM(K98:K108))</f>
        <v>99.999999999999986</v>
      </c>
      <c r="L109" s="6">
        <f>IF(SUM(L98:L108)&gt;100,"－",SUM(L98:L108))</f>
        <v>100</v>
      </c>
      <c r="M109" s="6">
        <f>IF(SUM(M98:M108)&gt;100,"－",SUM(M98:M108))</f>
        <v>100.00000000000001</v>
      </c>
      <c r="N109" s="6">
        <f>IF(SUM(N98:N108)&gt;100,"－",SUM(N98:N108))</f>
        <v>99.999999999999986</v>
      </c>
      <c r="O109" s="6">
        <f>IF(SUM(O98:O108)&gt;100,"－",SUM(O98:O108))</f>
        <v>100</v>
      </c>
      <c r="P109" s="23"/>
      <c r="Q109" s="23"/>
      <c r="R109" s="23"/>
      <c r="S109" s="23"/>
    </row>
    <row r="110" spans="1:19" ht="15" customHeight="1" x14ac:dyDescent="0.15">
      <c r="B110" s="39" t="s">
        <v>93</v>
      </c>
      <c r="C110" s="82"/>
      <c r="D110" s="82"/>
      <c r="E110" s="29"/>
      <c r="F110" s="42">
        <v>13.506489725194951</v>
      </c>
      <c r="G110" s="75">
        <v>13.058815578467907</v>
      </c>
      <c r="H110" s="75">
        <v>14.359846281418724</v>
      </c>
      <c r="I110" s="75">
        <v>14.229045994066464</v>
      </c>
      <c r="J110" s="75">
        <v>12.584553196346929</v>
      </c>
      <c r="K110" s="14"/>
      <c r="L110" s="14"/>
      <c r="M110" s="14"/>
      <c r="N110" s="14"/>
      <c r="O110" s="14"/>
      <c r="P110" s="14"/>
      <c r="Q110" s="14"/>
      <c r="R110" s="14"/>
      <c r="S110" s="14"/>
    </row>
    <row r="111" spans="1:19" ht="15" customHeight="1" x14ac:dyDescent="0.15">
      <c r="B111" s="66"/>
      <c r="C111" s="66"/>
      <c r="D111" s="55"/>
      <c r="E111" s="14"/>
      <c r="F111" s="14"/>
      <c r="G111" s="14"/>
      <c r="H111" s="14"/>
      <c r="I111" s="14"/>
      <c r="J111" s="14"/>
      <c r="K111" s="14"/>
      <c r="L111" s="45"/>
    </row>
    <row r="112" spans="1:19" ht="12.85" customHeight="1" x14ac:dyDescent="0.15">
      <c r="A112" s="77" t="s">
        <v>791</v>
      </c>
      <c r="B112" s="22"/>
      <c r="C112" s="22"/>
      <c r="G112" s="7"/>
      <c r="H112" s="7"/>
    </row>
    <row r="113" spans="1:18" ht="15" customHeight="1" x14ac:dyDescent="0.15">
      <c r="A113" s="1" t="s">
        <v>792</v>
      </c>
      <c r="B113" s="22"/>
      <c r="C113" s="22"/>
      <c r="G113" s="7"/>
      <c r="H113" s="7"/>
    </row>
    <row r="114" spans="1:18" ht="13.5" customHeight="1" x14ac:dyDescent="0.15">
      <c r="B114" s="68"/>
      <c r="C114" s="78"/>
      <c r="D114" s="83"/>
      <c r="E114" s="91"/>
      <c r="F114" s="88" t="s">
        <v>182</v>
      </c>
      <c r="G114" s="91"/>
      <c r="H114" s="91"/>
      <c r="I114" s="111"/>
      <c r="J114" s="91"/>
      <c r="K114" s="88" t="s">
        <v>3</v>
      </c>
      <c r="L114" s="91"/>
      <c r="M114" s="105"/>
      <c r="N114" s="91"/>
      <c r="O114" s="91"/>
      <c r="P114" s="148" t="s">
        <v>384</v>
      </c>
      <c r="Q114" s="91"/>
      <c r="R114" s="89"/>
    </row>
    <row r="115" spans="1:18" ht="20" x14ac:dyDescent="0.15">
      <c r="B115" s="98"/>
      <c r="C115" s="316"/>
      <c r="D115" s="102" t="s">
        <v>4</v>
      </c>
      <c r="E115" s="102" t="s">
        <v>254</v>
      </c>
      <c r="F115" s="102" t="s">
        <v>255</v>
      </c>
      <c r="G115" s="102" t="s">
        <v>256</v>
      </c>
      <c r="H115" s="109" t="s">
        <v>257</v>
      </c>
      <c r="I115" s="112" t="s">
        <v>4</v>
      </c>
      <c r="J115" s="102" t="s">
        <v>254</v>
      </c>
      <c r="K115" s="102" t="s">
        <v>255</v>
      </c>
      <c r="L115" s="102" t="s">
        <v>256</v>
      </c>
      <c r="M115" s="106" t="s">
        <v>257</v>
      </c>
      <c r="N115" s="103" t="s">
        <v>4</v>
      </c>
      <c r="O115" s="102" t="s">
        <v>254</v>
      </c>
      <c r="P115" s="102" t="s">
        <v>255</v>
      </c>
      <c r="Q115" s="102" t="s">
        <v>256</v>
      </c>
      <c r="R115" s="147" t="s">
        <v>257</v>
      </c>
    </row>
    <row r="116" spans="1:18" ht="12" customHeight="1" x14ac:dyDescent="0.15">
      <c r="B116" s="69"/>
      <c r="C116" s="80"/>
      <c r="D116" s="37"/>
      <c r="E116" s="37"/>
      <c r="F116" s="37"/>
      <c r="G116" s="37"/>
      <c r="H116" s="70"/>
      <c r="I116" s="266">
        <f>D127</f>
        <v>30265</v>
      </c>
      <c r="J116" s="261">
        <f t="shared" ref="J116:M116" si="14">E127</f>
        <v>10881</v>
      </c>
      <c r="K116" s="261">
        <f t="shared" si="14"/>
        <v>9687</v>
      </c>
      <c r="L116" s="261">
        <f t="shared" si="14"/>
        <v>857</v>
      </c>
      <c r="M116" s="262">
        <f t="shared" si="14"/>
        <v>8836</v>
      </c>
      <c r="N116" s="149"/>
      <c r="O116" s="37"/>
      <c r="P116" s="37"/>
      <c r="Q116" s="37"/>
      <c r="R116" s="37"/>
    </row>
    <row r="117" spans="1:18" ht="33" customHeight="1" x14ac:dyDescent="0.15">
      <c r="B117" s="460" t="s">
        <v>455</v>
      </c>
      <c r="C117" s="461"/>
      <c r="D117" s="181">
        <v>12650</v>
      </c>
      <c r="E117" s="163">
        <v>4596</v>
      </c>
      <c r="F117" s="165">
        <v>4716</v>
      </c>
      <c r="G117" s="164">
        <v>334</v>
      </c>
      <c r="H117" s="165">
        <v>3004</v>
      </c>
      <c r="I117" s="166">
        <f t="shared" ref="I117:M126" si="15">D117/I$116*100</f>
        <v>41.797455807037828</v>
      </c>
      <c r="J117" s="167">
        <f t="shared" si="15"/>
        <v>42.23876481940998</v>
      </c>
      <c r="K117" s="289">
        <f t="shared" si="15"/>
        <v>48.683803034995357</v>
      </c>
      <c r="L117" s="168">
        <f t="shared" si="15"/>
        <v>38.973162193698954</v>
      </c>
      <c r="M117" s="169">
        <f t="shared" si="15"/>
        <v>33.997283838841099</v>
      </c>
      <c r="N117" s="170">
        <v>2.5310124049619849</v>
      </c>
      <c r="O117" s="167">
        <v>3.3943870014771047</v>
      </c>
      <c r="P117" s="289">
        <v>2.3544682975536695</v>
      </c>
      <c r="Q117" s="168">
        <v>2.8067226890756301</v>
      </c>
      <c r="R117" s="171">
        <v>1.9750164365548981</v>
      </c>
    </row>
    <row r="118" spans="1:18" ht="33" customHeight="1" x14ac:dyDescent="0.15">
      <c r="B118" s="464" t="s">
        <v>404</v>
      </c>
      <c r="C118" s="465"/>
      <c r="D118" s="182">
        <v>11779</v>
      </c>
      <c r="E118" s="172">
        <v>4055</v>
      </c>
      <c r="F118" s="174">
        <v>3168</v>
      </c>
      <c r="G118" s="173">
        <v>298</v>
      </c>
      <c r="H118" s="174">
        <v>4258</v>
      </c>
      <c r="I118" s="175">
        <f t="shared" si="15"/>
        <v>38.919544027754831</v>
      </c>
      <c r="J118" s="176">
        <f t="shared" si="15"/>
        <v>37.266795331311457</v>
      </c>
      <c r="K118" s="290">
        <f t="shared" si="15"/>
        <v>32.703623412821308</v>
      </c>
      <c r="L118" s="177">
        <f t="shared" si="15"/>
        <v>34.772462077012833</v>
      </c>
      <c r="M118" s="178">
        <f t="shared" si="15"/>
        <v>48.189225894069715</v>
      </c>
      <c r="N118" s="179">
        <v>2.3567426970788317</v>
      </c>
      <c r="O118" s="176">
        <v>2.9948301329394389</v>
      </c>
      <c r="P118" s="290">
        <v>1.581627558662007</v>
      </c>
      <c r="Q118" s="177">
        <v>2.5042016806722689</v>
      </c>
      <c r="R118" s="180">
        <v>2.7994740302432608</v>
      </c>
    </row>
    <row r="119" spans="1:18" ht="33" customHeight="1" x14ac:dyDescent="0.15">
      <c r="B119" s="466" t="s">
        <v>405</v>
      </c>
      <c r="C119" s="465"/>
      <c r="D119" s="182">
        <v>1073</v>
      </c>
      <c r="E119" s="172">
        <v>197</v>
      </c>
      <c r="F119" s="174">
        <v>464</v>
      </c>
      <c r="G119" s="173">
        <v>35</v>
      </c>
      <c r="H119" s="174">
        <v>377</v>
      </c>
      <c r="I119" s="175">
        <f t="shared" si="15"/>
        <v>3.5453494135139603</v>
      </c>
      <c r="J119" s="176">
        <f t="shared" si="15"/>
        <v>1.8104953588824555</v>
      </c>
      <c r="K119" s="290">
        <f t="shared" si="15"/>
        <v>4.7899246412718073</v>
      </c>
      <c r="L119" s="177">
        <f t="shared" si="15"/>
        <v>4.0840140023337224</v>
      </c>
      <c r="M119" s="178">
        <f t="shared" si="15"/>
        <v>4.2666364870982347</v>
      </c>
      <c r="N119" s="179">
        <v>0.2146858743497399</v>
      </c>
      <c r="O119" s="176">
        <v>0.14549483013293943</v>
      </c>
      <c r="P119" s="290">
        <v>0.23165252121817273</v>
      </c>
      <c r="Q119" s="177">
        <v>0.29411764705882354</v>
      </c>
      <c r="R119" s="180">
        <v>0.24786324786324787</v>
      </c>
    </row>
    <row r="120" spans="1:18" ht="33" customHeight="1" x14ac:dyDescent="0.15">
      <c r="B120" s="466" t="s">
        <v>406</v>
      </c>
      <c r="C120" s="465"/>
      <c r="D120" s="182">
        <v>979</v>
      </c>
      <c r="E120" s="172">
        <v>518</v>
      </c>
      <c r="F120" s="174">
        <v>204</v>
      </c>
      <c r="G120" s="173">
        <v>45</v>
      </c>
      <c r="H120" s="174">
        <v>212</v>
      </c>
      <c r="I120" s="175">
        <f t="shared" si="15"/>
        <v>3.2347596233272755</v>
      </c>
      <c r="J120" s="176">
        <f t="shared" si="15"/>
        <v>4.7605918573660508</v>
      </c>
      <c r="K120" s="290">
        <f t="shared" si="15"/>
        <v>2.1059151440074326</v>
      </c>
      <c r="L120" s="177">
        <f t="shared" si="15"/>
        <v>5.250875145857643</v>
      </c>
      <c r="M120" s="178">
        <f t="shared" si="15"/>
        <v>2.3992756903576282</v>
      </c>
      <c r="N120" s="179">
        <v>0.19587835134053622</v>
      </c>
      <c r="O120" s="176">
        <v>0.38257016248153619</v>
      </c>
      <c r="P120" s="290">
        <v>0.1018472291562656</v>
      </c>
      <c r="Q120" s="177">
        <v>0.37815126050420167</v>
      </c>
      <c r="R120" s="180">
        <v>0.1393819855358317</v>
      </c>
    </row>
    <row r="121" spans="1:18" ht="33" customHeight="1" x14ac:dyDescent="0.15">
      <c r="B121" s="466" t="s">
        <v>407</v>
      </c>
      <c r="C121" s="465"/>
      <c r="D121" s="182">
        <v>172</v>
      </c>
      <c r="E121" s="172">
        <v>41</v>
      </c>
      <c r="F121" s="174">
        <v>70</v>
      </c>
      <c r="G121" s="173">
        <v>3</v>
      </c>
      <c r="H121" s="174">
        <v>56</v>
      </c>
      <c r="I121" s="175">
        <f t="shared" si="15"/>
        <v>0.56831323310755</v>
      </c>
      <c r="J121" s="176">
        <f t="shared" si="15"/>
        <v>0.37680360261005419</v>
      </c>
      <c r="K121" s="290">
        <f t="shared" si="15"/>
        <v>0.72261794157117787</v>
      </c>
      <c r="L121" s="177">
        <f t="shared" si="15"/>
        <v>0.3500583430571762</v>
      </c>
      <c r="M121" s="178">
        <f t="shared" si="15"/>
        <v>0.63377093707559984</v>
      </c>
      <c r="N121" s="179">
        <v>3.4413765506202482E-2</v>
      </c>
      <c r="O121" s="176">
        <v>3.0280649926144758E-2</v>
      </c>
      <c r="P121" s="290">
        <v>3.4947578632051925E-2</v>
      </c>
      <c r="Q121" s="177">
        <v>2.5210084033613446E-2</v>
      </c>
      <c r="R121" s="180">
        <v>3.6817882971729124E-2</v>
      </c>
    </row>
    <row r="122" spans="1:18" ht="33" customHeight="1" x14ac:dyDescent="0.15">
      <c r="B122" s="466" t="s">
        <v>408</v>
      </c>
      <c r="C122" s="465"/>
      <c r="D122" s="182">
        <v>194</v>
      </c>
      <c r="E122" s="172">
        <v>80</v>
      </c>
      <c r="F122" s="174">
        <v>74</v>
      </c>
      <c r="G122" s="173">
        <v>7</v>
      </c>
      <c r="H122" s="174">
        <v>33</v>
      </c>
      <c r="I122" s="175">
        <f t="shared" si="15"/>
        <v>0.6410044605980505</v>
      </c>
      <c r="J122" s="176">
        <f t="shared" si="15"/>
        <v>0.7352265416781546</v>
      </c>
      <c r="K122" s="290">
        <f t="shared" si="15"/>
        <v>0.76391039537524519</v>
      </c>
      <c r="L122" s="177">
        <f t="shared" si="15"/>
        <v>0.81680280046674447</v>
      </c>
      <c r="M122" s="178">
        <f t="shared" si="15"/>
        <v>0.37347215934812134</v>
      </c>
      <c r="N122" s="179">
        <v>3.8815526210484196E-2</v>
      </c>
      <c r="O122" s="176">
        <v>5.9084194977843424E-2</v>
      </c>
      <c r="P122" s="290">
        <v>3.6944583125312035E-2</v>
      </c>
      <c r="Q122" s="177">
        <v>5.8823529411764705E-2</v>
      </c>
      <c r="R122" s="180">
        <v>2.1696252465483234E-2</v>
      </c>
    </row>
    <row r="123" spans="1:18" ht="33" customHeight="1" x14ac:dyDescent="0.15">
      <c r="B123" s="466" t="s">
        <v>409</v>
      </c>
      <c r="C123" s="465"/>
      <c r="D123" s="182">
        <v>282</v>
      </c>
      <c r="E123" s="172">
        <v>123</v>
      </c>
      <c r="F123" s="174">
        <v>85</v>
      </c>
      <c r="G123" s="173">
        <v>7</v>
      </c>
      <c r="H123" s="174">
        <v>67</v>
      </c>
      <c r="I123" s="175">
        <f t="shared" si="15"/>
        <v>0.93176937056005282</v>
      </c>
      <c r="J123" s="176">
        <f t="shared" si="15"/>
        <v>1.1304108078301627</v>
      </c>
      <c r="K123" s="290">
        <f t="shared" si="15"/>
        <v>0.87746464333643037</v>
      </c>
      <c r="L123" s="177">
        <f t="shared" si="15"/>
        <v>0.81680280046674447</v>
      </c>
      <c r="M123" s="178">
        <f t="shared" si="15"/>
        <v>0.75826165685830693</v>
      </c>
      <c r="N123" s="179">
        <v>5.6422569027611044E-2</v>
      </c>
      <c r="O123" s="176">
        <v>9.0841949778434267E-2</v>
      </c>
      <c r="P123" s="290">
        <v>4.2436345481777334E-2</v>
      </c>
      <c r="Q123" s="177">
        <v>5.8823529411764705E-2</v>
      </c>
      <c r="R123" s="180">
        <v>4.4049967126890202E-2</v>
      </c>
    </row>
    <row r="124" spans="1:18" ht="33" customHeight="1" x14ac:dyDescent="0.15">
      <c r="B124" s="466" t="s">
        <v>410</v>
      </c>
      <c r="C124" s="465"/>
      <c r="D124" s="182">
        <v>2045</v>
      </c>
      <c r="E124" s="172">
        <v>818</v>
      </c>
      <c r="F124" s="174">
        <v>636</v>
      </c>
      <c r="G124" s="173">
        <v>83</v>
      </c>
      <c r="H124" s="174">
        <v>508</v>
      </c>
      <c r="I124" s="175">
        <f t="shared" si="15"/>
        <v>6.7569800099124402</v>
      </c>
      <c r="J124" s="176">
        <f t="shared" si="15"/>
        <v>7.5176913886591308</v>
      </c>
      <c r="K124" s="290">
        <f t="shared" si="15"/>
        <v>6.5655001548467009</v>
      </c>
      <c r="L124" s="177">
        <f t="shared" si="15"/>
        <v>9.6849474912485416</v>
      </c>
      <c r="M124" s="178">
        <f t="shared" si="15"/>
        <v>5.7492077863286557</v>
      </c>
      <c r="N124" s="179">
        <v>0.40916366546618649</v>
      </c>
      <c r="O124" s="176">
        <v>0.604135893648449</v>
      </c>
      <c r="P124" s="290">
        <v>0.31752371442835747</v>
      </c>
      <c r="Q124" s="177">
        <v>0.69747899159663862</v>
      </c>
      <c r="R124" s="180">
        <v>0.33399079552925709</v>
      </c>
    </row>
    <row r="125" spans="1:18" ht="33" customHeight="1" x14ac:dyDescent="0.15">
      <c r="B125" s="466" t="s">
        <v>230</v>
      </c>
      <c r="C125" s="465"/>
      <c r="D125" s="182">
        <v>119</v>
      </c>
      <c r="E125" s="172">
        <v>66</v>
      </c>
      <c r="F125" s="174">
        <v>35</v>
      </c>
      <c r="G125" s="173">
        <v>1</v>
      </c>
      <c r="H125" s="174">
        <v>17</v>
      </c>
      <c r="I125" s="175">
        <f t="shared" si="15"/>
        <v>0.39319345778952586</v>
      </c>
      <c r="J125" s="176">
        <f t="shared" si="15"/>
        <v>0.60656189688447748</v>
      </c>
      <c r="K125" s="290">
        <f t="shared" si="15"/>
        <v>0.36130897078558893</v>
      </c>
      <c r="L125" s="177">
        <f t="shared" si="15"/>
        <v>0.11668611435239205</v>
      </c>
      <c r="M125" s="178">
        <f t="shared" si="15"/>
        <v>0.1923947487550928</v>
      </c>
      <c r="N125" s="179">
        <v>2.3809523809523808E-2</v>
      </c>
      <c r="O125" s="176">
        <v>4.874446085672083E-2</v>
      </c>
      <c r="P125" s="290">
        <v>1.7473789316025962E-2</v>
      </c>
      <c r="Q125" s="177">
        <v>8.4033613445378148E-3</v>
      </c>
      <c r="R125" s="180">
        <v>1.1176857330703484E-2</v>
      </c>
    </row>
    <row r="126" spans="1:18" ht="33" customHeight="1" x14ac:dyDescent="0.15">
      <c r="B126" s="458" t="s">
        <v>411</v>
      </c>
      <c r="C126" s="459"/>
      <c r="D126" s="182">
        <v>972</v>
      </c>
      <c r="E126" s="172">
        <v>387</v>
      </c>
      <c r="F126" s="174">
        <v>235</v>
      </c>
      <c r="G126" s="173">
        <v>44</v>
      </c>
      <c r="H126" s="174">
        <v>304</v>
      </c>
      <c r="I126" s="175">
        <f t="shared" si="15"/>
        <v>3.2116305963984799</v>
      </c>
      <c r="J126" s="176">
        <f t="shared" si="15"/>
        <v>3.556658395368073</v>
      </c>
      <c r="K126" s="290">
        <f t="shared" si="15"/>
        <v>2.4259316609889541</v>
      </c>
      <c r="L126" s="177">
        <f t="shared" si="15"/>
        <v>5.134189031505251</v>
      </c>
      <c r="M126" s="178">
        <f t="shared" si="15"/>
        <v>3.4404708012675416</v>
      </c>
      <c r="N126" s="179">
        <v>0.19447779111644659</v>
      </c>
      <c r="O126" s="176">
        <v>0.28581979320531758</v>
      </c>
      <c r="P126" s="290">
        <v>0.11732401397903146</v>
      </c>
      <c r="Q126" s="177">
        <v>0.36974789915966388</v>
      </c>
      <c r="R126" s="180">
        <v>0.19986850756081526</v>
      </c>
    </row>
    <row r="127" spans="1:18" ht="15" customHeight="1" x14ac:dyDescent="0.15">
      <c r="B127" s="452" t="s">
        <v>1</v>
      </c>
      <c r="C127" s="453"/>
      <c r="D127" s="154">
        <f>SUM(D117:D126)</f>
        <v>30265</v>
      </c>
      <c r="E127" s="48">
        <f t="shared" ref="E127:R127" si="16">SUM(E117:E126)</f>
        <v>10881</v>
      </c>
      <c r="F127" s="154">
        <f t="shared" si="16"/>
        <v>9687</v>
      </c>
      <c r="G127" s="48">
        <f t="shared" si="16"/>
        <v>857</v>
      </c>
      <c r="H127" s="154">
        <f t="shared" si="16"/>
        <v>8836</v>
      </c>
      <c r="I127" s="157">
        <f t="shared" si="16"/>
        <v>99.999999999999986</v>
      </c>
      <c r="J127" s="75">
        <f t="shared" si="16"/>
        <v>99.999999999999986</v>
      </c>
      <c r="K127" s="239">
        <f t="shared" si="16"/>
        <v>99.999999999999986</v>
      </c>
      <c r="L127" s="75">
        <f t="shared" si="16"/>
        <v>100</v>
      </c>
      <c r="M127" s="155">
        <f t="shared" si="16"/>
        <v>100</v>
      </c>
      <c r="N127" s="158">
        <f t="shared" si="16"/>
        <v>6.0554221688675476</v>
      </c>
      <c r="O127" s="75">
        <f t="shared" si="16"/>
        <v>8.0361890694239282</v>
      </c>
      <c r="P127" s="239">
        <f t="shared" si="16"/>
        <v>4.8362456315526714</v>
      </c>
      <c r="Q127" s="75">
        <f t="shared" si="16"/>
        <v>7.2016806722689068</v>
      </c>
      <c r="R127" s="75">
        <f t="shared" si="16"/>
        <v>5.8093359631821162</v>
      </c>
    </row>
    <row r="128" spans="1:18" ht="15" customHeight="1" x14ac:dyDescent="0.15">
      <c r="B128" s="66"/>
      <c r="C128" s="66"/>
      <c r="D128" s="66"/>
      <c r="E128" s="46"/>
      <c r="F128" s="96"/>
      <c r="G128" s="96"/>
      <c r="H128" s="96"/>
      <c r="I128" s="56"/>
      <c r="J128" s="23"/>
      <c r="N128" s="232"/>
      <c r="O128" s="232"/>
      <c r="P128" s="232"/>
      <c r="Q128" s="232"/>
      <c r="R128" s="232"/>
    </row>
    <row r="129" spans="1:18" ht="12.85" customHeight="1" x14ac:dyDescent="0.15">
      <c r="A129" s="77" t="s">
        <v>794</v>
      </c>
      <c r="B129" s="22"/>
      <c r="C129" s="22"/>
      <c r="D129" s="22"/>
      <c r="G129" s="7"/>
      <c r="H129" s="7"/>
      <c r="I129" s="7"/>
      <c r="L129" s="7"/>
    </row>
    <row r="130" spans="1:18" ht="12.85" customHeight="1" x14ac:dyDescent="0.15">
      <c r="A130" s="1" t="s">
        <v>793</v>
      </c>
      <c r="C130" s="1"/>
      <c r="D130" s="1"/>
      <c r="G130" s="7"/>
      <c r="H130" s="7"/>
      <c r="I130" s="7"/>
    </row>
    <row r="131" spans="1:18" ht="13.5" customHeight="1" x14ac:dyDescent="0.15">
      <c r="B131" s="68"/>
      <c r="C131" s="78"/>
      <c r="D131" s="83"/>
      <c r="E131" s="91"/>
      <c r="F131" s="88" t="s">
        <v>182</v>
      </c>
      <c r="G131" s="91"/>
      <c r="H131" s="91"/>
      <c r="I131" s="111"/>
      <c r="J131" s="91"/>
      <c r="K131" s="88" t="s">
        <v>3</v>
      </c>
      <c r="L131" s="91"/>
      <c r="M131" s="105"/>
      <c r="N131" s="91"/>
      <c r="O131" s="91"/>
      <c r="P131" s="148" t="s">
        <v>384</v>
      </c>
      <c r="Q131" s="91"/>
      <c r="R131" s="89"/>
    </row>
    <row r="132" spans="1:18" ht="20" x14ac:dyDescent="0.15">
      <c r="B132" s="98"/>
      <c r="C132" s="316"/>
      <c r="D132" s="102" t="s">
        <v>4</v>
      </c>
      <c r="E132" s="102" t="s">
        <v>254</v>
      </c>
      <c r="F132" s="102" t="s">
        <v>255</v>
      </c>
      <c r="G132" s="102" t="s">
        <v>256</v>
      </c>
      <c r="H132" s="109" t="s">
        <v>257</v>
      </c>
      <c r="I132" s="112" t="s">
        <v>4</v>
      </c>
      <c r="J132" s="102" t="s">
        <v>254</v>
      </c>
      <c r="K132" s="102" t="s">
        <v>255</v>
      </c>
      <c r="L132" s="102" t="s">
        <v>256</v>
      </c>
      <c r="M132" s="106" t="s">
        <v>257</v>
      </c>
      <c r="N132" s="103" t="s">
        <v>4</v>
      </c>
      <c r="O132" s="102" t="s">
        <v>254</v>
      </c>
      <c r="P132" s="102" t="s">
        <v>255</v>
      </c>
      <c r="Q132" s="102" t="s">
        <v>256</v>
      </c>
      <c r="R132" s="147" t="s">
        <v>257</v>
      </c>
    </row>
    <row r="133" spans="1:18" ht="12" customHeight="1" x14ac:dyDescent="0.15">
      <c r="B133" s="69"/>
      <c r="C133" s="80"/>
      <c r="D133" s="37"/>
      <c r="E133" s="37"/>
      <c r="F133" s="37"/>
      <c r="G133" s="37"/>
      <c r="H133" s="70"/>
      <c r="I133" s="266">
        <f>D146</f>
        <v>27514</v>
      </c>
      <c r="J133" s="261">
        <f t="shared" ref="J133:M133" si="17">E146</f>
        <v>10179</v>
      </c>
      <c r="K133" s="261">
        <f t="shared" si="17"/>
        <v>9367</v>
      </c>
      <c r="L133" s="261">
        <f t="shared" si="17"/>
        <v>762</v>
      </c>
      <c r="M133" s="262">
        <f t="shared" si="17"/>
        <v>7202</v>
      </c>
      <c r="N133" s="149"/>
      <c r="O133" s="37"/>
      <c r="P133" s="37"/>
      <c r="Q133" s="37"/>
      <c r="R133" s="37"/>
    </row>
    <row r="134" spans="1:18" ht="33" customHeight="1" x14ac:dyDescent="0.15">
      <c r="B134" s="460" t="s">
        <v>403</v>
      </c>
      <c r="C134" s="461"/>
      <c r="D134" s="181">
        <v>11520</v>
      </c>
      <c r="E134" s="163">
        <v>5335</v>
      </c>
      <c r="F134" s="165">
        <v>3621</v>
      </c>
      <c r="G134" s="164">
        <v>306</v>
      </c>
      <c r="H134" s="165">
        <v>2257</v>
      </c>
      <c r="I134" s="166">
        <f t="shared" ref="I134:M145" si="18">D134/I$133*100</f>
        <v>41.869593661408736</v>
      </c>
      <c r="J134" s="167">
        <f t="shared" si="18"/>
        <v>52.411828273897243</v>
      </c>
      <c r="K134" s="289">
        <f t="shared" si="18"/>
        <v>38.656987295825772</v>
      </c>
      <c r="L134" s="168">
        <f t="shared" si="18"/>
        <v>40.15748031496063</v>
      </c>
      <c r="M134" s="169">
        <f t="shared" si="18"/>
        <v>31.338517078589277</v>
      </c>
      <c r="N134" s="170">
        <v>2.2412451361867705</v>
      </c>
      <c r="O134" s="167">
        <v>3.8715529753265603</v>
      </c>
      <c r="P134" s="289">
        <v>1.7267525035765379</v>
      </c>
      <c r="Q134" s="168">
        <v>2.5289256198347108</v>
      </c>
      <c r="R134" s="171">
        <v>1.4627349319507452</v>
      </c>
    </row>
    <row r="135" spans="1:18" ht="33" customHeight="1" x14ac:dyDescent="0.15">
      <c r="B135" s="462" t="s">
        <v>455</v>
      </c>
      <c r="C135" s="463"/>
      <c r="D135" s="182">
        <v>6210</v>
      </c>
      <c r="E135" s="172">
        <v>1999</v>
      </c>
      <c r="F135" s="174">
        <v>2456</v>
      </c>
      <c r="G135" s="173">
        <v>207</v>
      </c>
      <c r="H135" s="174">
        <v>1548</v>
      </c>
      <c r="I135" s="175">
        <f t="shared" si="18"/>
        <v>22.57032783310315</v>
      </c>
      <c r="J135" s="176">
        <f t="shared" si="18"/>
        <v>19.638471362609295</v>
      </c>
      <c r="K135" s="290">
        <f t="shared" si="18"/>
        <v>26.219707483719439</v>
      </c>
      <c r="L135" s="177">
        <f t="shared" si="18"/>
        <v>27.165354330708663</v>
      </c>
      <c r="M135" s="178">
        <f t="shared" si="18"/>
        <v>21.494029436267702</v>
      </c>
      <c r="N135" s="179">
        <v>1.208641494745037</v>
      </c>
      <c r="O135" s="176">
        <v>1.4506531204644413</v>
      </c>
      <c r="P135" s="290">
        <v>1.1723150357995227</v>
      </c>
      <c r="Q135" s="177">
        <v>1.7107438016528926</v>
      </c>
      <c r="R135" s="180">
        <v>1.0032404406999351</v>
      </c>
    </row>
    <row r="136" spans="1:18" ht="33" customHeight="1" x14ac:dyDescent="0.15">
      <c r="B136" s="464" t="s">
        <v>404</v>
      </c>
      <c r="C136" s="465"/>
      <c r="D136" s="182">
        <v>2325</v>
      </c>
      <c r="E136" s="172">
        <v>704</v>
      </c>
      <c r="F136" s="174">
        <v>686</v>
      </c>
      <c r="G136" s="173">
        <v>52</v>
      </c>
      <c r="H136" s="174">
        <v>882</v>
      </c>
      <c r="I136" s="175">
        <f t="shared" si="18"/>
        <v>8.4502435123936905</v>
      </c>
      <c r="J136" s="176">
        <f t="shared" si="18"/>
        <v>6.9162000196482953</v>
      </c>
      <c r="K136" s="290">
        <f t="shared" si="18"/>
        <v>7.32358279064802</v>
      </c>
      <c r="L136" s="177">
        <f t="shared" si="18"/>
        <v>6.8241469816272966</v>
      </c>
      <c r="M136" s="178">
        <f t="shared" si="18"/>
        <v>12.246598167175785</v>
      </c>
      <c r="N136" s="179">
        <v>0.45251070455430126</v>
      </c>
      <c r="O136" s="176">
        <v>0.51088534107402028</v>
      </c>
      <c r="P136" s="290">
        <v>0.32744630071599046</v>
      </c>
      <c r="Q136" s="177">
        <v>0.42975206611570249</v>
      </c>
      <c r="R136" s="180">
        <v>0.57161373946856775</v>
      </c>
    </row>
    <row r="137" spans="1:18" ht="33" customHeight="1" x14ac:dyDescent="0.15">
      <c r="B137" s="318"/>
      <c r="C137" s="319" t="s">
        <v>533</v>
      </c>
      <c r="D137" s="182">
        <v>609</v>
      </c>
      <c r="E137" s="172">
        <v>202</v>
      </c>
      <c r="F137" s="174">
        <v>166</v>
      </c>
      <c r="G137" s="173">
        <v>27</v>
      </c>
      <c r="H137" s="174">
        <v>213</v>
      </c>
      <c r="I137" s="175">
        <f t="shared" ref="I137" si="19">D137/I$133*100</f>
        <v>2.2134186232463473</v>
      </c>
      <c r="J137" s="176">
        <f t="shared" ref="J137" si="20">E137/J$133*100</f>
        <v>1.984477846546812</v>
      </c>
      <c r="K137" s="290">
        <f t="shared" ref="K137" si="21">F137/K$133*100</f>
        <v>1.7721789260168677</v>
      </c>
      <c r="L137" s="177">
        <f t="shared" ref="L137" si="22">G137/L$133*100</f>
        <v>3.5433070866141732</v>
      </c>
      <c r="M137" s="178">
        <f t="shared" ref="M137" si="23">H137/M$133*100</f>
        <v>2.9575118022771454</v>
      </c>
      <c r="N137" s="179">
        <v>0.11852861035422343</v>
      </c>
      <c r="O137" s="176">
        <v>0.14658925979680695</v>
      </c>
      <c r="P137" s="290">
        <v>7.9236276849642004E-2</v>
      </c>
      <c r="Q137" s="177">
        <v>0.2231404958677686</v>
      </c>
      <c r="R137" s="180">
        <v>0.13804277381723914</v>
      </c>
    </row>
    <row r="138" spans="1:18" ht="33" customHeight="1" x14ac:dyDescent="0.15">
      <c r="B138" s="466" t="s">
        <v>405</v>
      </c>
      <c r="C138" s="465"/>
      <c r="D138" s="182">
        <v>1132</v>
      </c>
      <c r="E138" s="172">
        <v>205</v>
      </c>
      <c r="F138" s="174">
        <v>489</v>
      </c>
      <c r="G138" s="173">
        <v>28</v>
      </c>
      <c r="H138" s="174">
        <v>410</v>
      </c>
      <c r="I138" s="175">
        <f t="shared" si="18"/>
        <v>4.1142690993675952</v>
      </c>
      <c r="J138" s="176">
        <f t="shared" si="18"/>
        <v>2.0139502898123589</v>
      </c>
      <c r="K138" s="290">
        <f t="shared" si="18"/>
        <v>5.2204547880858332</v>
      </c>
      <c r="L138" s="177">
        <f t="shared" si="18"/>
        <v>3.674540682414698</v>
      </c>
      <c r="M138" s="178">
        <f t="shared" si="18"/>
        <v>5.6928630935851157</v>
      </c>
      <c r="N138" s="179">
        <v>0.22031919034643829</v>
      </c>
      <c r="O138" s="176">
        <v>0.14876632801161102</v>
      </c>
      <c r="P138" s="290">
        <v>0.2334128878281623</v>
      </c>
      <c r="Q138" s="177">
        <v>0.23140495867768596</v>
      </c>
      <c r="R138" s="180">
        <v>0.26571613739468569</v>
      </c>
    </row>
    <row r="139" spans="1:18" ht="33" customHeight="1" x14ac:dyDescent="0.15">
      <c r="B139" s="466" t="s">
        <v>406</v>
      </c>
      <c r="C139" s="465"/>
      <c r="D139" s="182">
        <v>1221</v>
      </c>
      <c r="E139" s="172">
        <v>502</v>
      </c>
      <c r="F139" s="174">
        <v>285</v>
      </c>
      <c r="G139" s="173">
        <v>17</v>
      </c>
      <c r="H139" s="174">
        <v>417</v>
      </c>
      <c r="I139" s="175">
        <f t="shared" si="18"/>
        <v>4.4377407865086864</v>
      </c>
      <c r="J139" s="176">
        <f t="shared" si="18"/>
        <v>4.9317221731014831</v>
      </c>
      <c r="K139" s="290">
        <f t="shared" si="18"/>
        <v>3.0425963488843815</v>
      </c>
      <c r="L139" s="177">
        <f t="shared" si="18"/>
        <v>2.2309711286089238</v>
      </c>
      <c r="M139" s="178">
        <f t="shared" si="18"/>
        <v>5.7900583171341298</v>
      </c>
      <c r="N139" s="179">
        <v>0.23764110548851694</v>
      </c>
      <c r="O139" s="176">
        <v>0.36429608127721336</v>
      </c>
      <c r="P139" s="290">
        <v>0.13603818615751789</v>
      </c>
      <c r="Q139" s="177">
        <v>0.14049586776859505</v>
      </c>
      <c r="R139" s="180">
        <v>0.27025275437459495</v>
      </c>
    </row>
    <row r="140" spans="1:18" ht="33" customHeight="1" x14ac:dyDescent="0.15">
      <c r="B140" s="466" t="s">
        <v>407</v>
      </c>
      <c r="C140" s="465"/>
      <c r="D140" s="182">
        <v>283</v>
      </c>
      <c r="E140" s="172">
        <v>44</v>
      </c>
      <c r="F140" s="174">
        <v>117</v>
      </c>
      <c r="G140" s="173">
        <v>10</v>
      </c>
      <c r="H140" s="174">
        <v>110</v>
      </c>
      <c r="I140" s="175">
        <f t="shared" si="18"/>
        <v>1.0285672748418988</v>
      </c>
      <c r="J140" s="176">
        <f t="shared" si="18"/>
        <v>0.43226250122801846</v>
      </c>
      <c r="K140" s="290">
        <f t="shared" si="18"/>
        <v>1.2490658695420092</v>
      </c>
      <c r="L140" s="177">
        <f t="shared" si="18"/>
        <v>1.3123359580052494</v>
      </c>
      <c r="M140" s="178">
        <f t="shared" si="18"/>
        <v>1.5273535129130797</v>
      </c>
      <c r="N140" s="179">
        <v>5.5079797586609573E-2</v>
      </c>
      <c r="O140" s="176">
        <v>3.1930333817126268E-2</v>
      </c>
      <c r="P140" s="290">
        <v>5.5847255369928399E-2</v>
      </c>
      <c r="Q140" s="177">
        <v>8.2644628099173556E-2</v>
      </c>
      <c r="R140" s="180">
        <v>7.1289695398574202E-2</v>
      </c>
    </row>
    <row r="141" spans="1:18" ht="33" customHeight="1" x14ac:dyDescent="0.15">
      <c r="B141" s="466" t="s">
        <v>408</v>
      </c>
      <c r="C141" s="465"/>
      <c r="D141" s="182">
        <v>650</v>
      </c>
      <c r="E141" s="172">
        <v>113</v>
      </c>
      <c r="F141" s="174">
        <v>220</v>
      </c>
      <c r="G141" s="173">
        <v>19</v>
      </c>
      <c r="H141" s="174">
        <v>298</v>
      </c>
      <c r="I141" s="175">
        <f t="shared" si="18"/>
        <v>2.3624336701315691</v>
      </c>
      <c r="J141" s="176">
        <f t="shared" si="18"/>
        <v>1.1101286963355927</v>
      </c>
      <c r="K141" s="290">
        <f t="shared" si="18"/>
        <v>2.3486708658054871</v>
      </c>
      <c r="L141" s="177">
        <f t="shared" si="18"/>
        <v>2.4934383202099739</v>
      </c>
      <c r="M141" s="178">
        <f t="shared" si="18"/>
        <v>4.137739516800889</v>
      </c>
      <c r="N141" s="179">
        <v>0.126508369015181</v>
      </c>
      <c r="O141" s="176">
        <v>8.2002902757619733E-2</v>
      </c>
      <c r="P141" s="290">
        <v>0.10501193317422435</v>
      </c>
      <c r="Q141" s="177">
        <v>0.15702479338842976</v>
      </c>
      <c r="R141" s="180">
        <v>0.19313026571613739</v>
      </c>
    </row>
    <row r="142" spans="1:18" ht="33" customHeight="1" x14ac:dyDescent="0.15">
      <c r="B142" s="466" t="s">
        <v>409</v>
      </c>
      <c r="C142" s="465"/>
      <c r="D142" s="182">
        <v>1789</v>
      </c>
      <c r="E142" s="172">
        <v>484</v>
      </c>
      <c r="F142" s="174">
        <v>760</v>
      </c>
      <c r="G142" s="173">
        <v>51</v>
      </c>
      <c r="H142" s="174">
        <v>494</v>
      </c>
      <c r="I142" s="175">
        <f t="shared" si="18"/>
        <v>6.5021443628698119</v>
      </c>
      <c r="J142" s="176">
        <f t="shared" si="18"/>
        <v>4.7548875135082032</v>
      </c>
      <c r="K142" s="290">
        <f t="shared" si="18"/>
        <v>8.1135902636916839</v>
      </c>
      <c r="L142" s="177">
        <f t="shared" si="18"/>
        <v>6.6929133858267722</v>
      </c>
      <c r="M142" s="178">
        <f t="shared" si="18"/>
        <v>6.8592057761732859</v>
      </c>
      <c r="N142" s="179">
        <v>0.34818995718178281</v>
      </c>
      <c r="O142" s="176">
        <v>0.35123367198838895</v>
      </c>
      <c r="P142" s="290">
        <v>0.36276849642004771</v>
      </c>
      <c r="Q142" s="177">
        <v>0.42148760330578511</v>
      </c>
      <c r="R142" s="180">
        <v>0.3201555411535969</v>
      </c>
    </row>
    <row r="143" spans="1:18" ht="33" customHeight="1" x14ac:dyDescent="0.15">
      <c r="B143" s="466" t="s">
        <v>410</v>
      </c>
      <c r="C143" s="465"/>
      <c r="D143" s="182">
        <v>1070</v>
      </c>
      <c r="E143" s="172">
        <v>335</v>
      </c>
      <c r="F143" s="174">
        <v>368</v>
      </c>
      <c r="G143" s="173">
        <v>45</v>
      </c>
      <c r="H143" s="174">
        <v>322</v>
      </c>
      <c r="I143" s="175">
        <f t="shared" si="18"/>
        <v>3.8889292723704298</v>
      </c>
      <c r="J143" s="176">
        <f t="shared" si="18"/>
        <v>3.2910894979860492</v>
      </c>
      <c r="K143" s="290">
        <f t="shared" si="18"/>
        <v>3.9286858118928154</v>
      </c>
      <c r="L143" s="177">
        <f t="shared" si="18"/>
        <v>5.9055118110236222</v>
      </c>
      <c r="M143" s="178">
        <f t="shared" si="18"/>
        <v>4.4709802832546517</v>
      </c>
      <c r="N143" s="179">
        <v>0.20825223822499025</v>
      </c>
      <c r="O143" s="176">
        <v>0.24310595065312046</v>
      </c>
      <c r="P143" s="290">
        <v>0.1756563245823389</v>
      </c>
      <c r="Q143" s="177">
        <v>0.37190082644628097</v>
      </c>
      <c r="R143" s="180">
        <v>0.20868438107582632</v>
      </c>
    </row>
    <row r="144" spans="1:18" ht="33" customHeight="1" x14ac:dyDescent="0.15">
      <c r="B144" s="466" t="s">
        <v>230</v>
      </c>
      <c r="C144" s="465"/>
      <c r="D144" s="182">
        <v>491</v>
      </c>
      <c r="E144" s="172">
        <v>229</v>
      </c>
      <c r="F144" s="174">
        <v>147</v>
      </c>
      <c r="G144" s="173">
        <v>10</v>
      </c>
      <c r="H144" s="174">
        <v>105</v>
      </c>
      <c r="I144" s="175">
        <f t="shared" si="18"/>
        <v>1.7845460492840008</v>
      </c>
      <c r="J144" s="176">
        <f t="shared" si="18"/>
        <v>2.2497298359367326</v>
      </c>
      <c r="K144" s="290">
        <f t="shared" si="18"/>
        <v>1.5693391694245755</v>
      </c>
      <c r="L144" s="177">
        <f t="shared" si="18"/>
        <v>1.3123359580052494</v>
      </c>
      <c r="M144" s="178">
        <f t="shared" si="18"/>
        <v>1.4579283532352125</v>
      </c>
      <c r="N144" s="179">
        <v>9.5562475671467501E-2</v>
      </c>
      <c r="O144" s="176">
        <v>0.16618287373004353</v>
      </c>
      <c r="P144" s="290">
        <v>7.0167064439140808E-2</v>
      </c>
      <c r="Q144" s="177">
        <v>8.2644628099173556E-2</v>
      </c>
      <c r="R144" s="180">
        <v>6.8049254698639011E-2</v>
      </c>
    </row>
    <row r="145" spans="1:18" ht="33" customHeight="1" x14ac:dyDescent="0.15">
      <c r="B145" s="458" t="s">
        <v>411</v>
      </c>
      <c r="C145" s="459"/>
      <c r="D145" s="71">
        <v>823</v>
      </c>
      <c r="E145" s="18">
        <v>229</v>
      </c>
      <c r="F145" s="71">
        <v>218</v>
      </c>
      <c r="G145" s="18">
        <v>17</v>
      </c>
      <c r="H145" s="71">
        <v>359</v>
      </c>
      <c r="I145" s="156">
        <f t="shared" si="18"/>
        <v>2.9912044777204332</v>
      </c>
      <c r="J145" s="4">
        <f t="shared" si="18"/>
        <v>2.2497298359367326</v>
      </c>
      <c r="K145" s="211">
        <f t="shared" si="18"/>
        <v>2.3273193124799829</v>
      </c>
      <c r="L145" s="4">
        <f t="shared" si="18"/>
        <v>2.2309711286089238</v>
      </c>
      <c r="M145" s="151">
        <f t="shared" si="18"/>
        <v>4.9847264648708691</v>
      </c>
      <c r="N145" s="84">
        <v>0.1601790579992215</v>
      </c>
      <c r="O145" s="4">
        <v>0.16618287373004353</v>
      </c>
      <c r="P145" s="211">
        <v>0.10405727923627685</v>
      </c>
      <c r="Q145" s="4">
        <v>0.14049586776859505</v>
      </c>
      <c r="R145" s="4">
        <v>0.23266364225534672</v>
      </c>
    </row>
    <row r="146" spans="1:18" ht="15" customHeight="1" x14ac:dyDescent="0.15">
      <c r="B146" s="452" t="s">
        <v>1</v>
      </c>
      <c r="C146" s="453"/>
      <c r="D146" s="154">
        <f>SUM(D134:D136,D138:D145)</f>
        <v>27514</v>
      </c>
      <c r="E146" s="48">
        <f t="shared" ref="E146:R146" si="24">SUM(E134:E136,E138:E145)</f>
        <v>10179</v>
      </c>
      <c r="F146" s="154">
        <f t="shared" si="24"/>
        <v>9367</v>
      </c>
      <c r="G146" s="48">
        <f t="shared" si="24"/>
        <v>762</v>
      </c>
      <c r="H146" s="154">
        <f t="shared" si="24"/>
        <v>7202</v>
      </c>
      <c r="I146" s="157">
        <f t="shared" si="24"/>
        <v>99.999999999999986</v>
      </c>
      <c r="J146" s="75">
        <f t="shared" si="24"/>
        <v>100.00000000000001</v>
      </c>
      <c r="K146" s="239">
        <f t="shared" si="24"/>
        <v>100.00000000000001</v>
      </c>
      <c r="L146" s="75">
        <f t="shared" si="24"/>
        <v>100.00000000000001</v>
      </c>
      <c r="M146" s="155">
        <f t="shared" si="24"/>
        <v>100</v>
      </c>
      <c r="N146" s="158">
        <f t="shared" si="24"/>
        <v>5.3541295270003166</v>
      </c>
      <c r="O146" s="75">
        <f t="shared" si="24"/>
        <v>7.38679245283019</v>
      </c>
      <c r="P146" s="239">
        <f t="shared" si="24"/>
        <v>4.469473267299688</v>
      </c>
      <c r="Q146" s="75">
        <f t="shared" si="24"/>
        <v>6.2975206611570256</v>
      </c>
      <c r="R146" s="75">
        <f t="shared" si="24"/>
        <v>4.6675307841866491</v>
      </c>
    </row>
    <row r="147" spans="1:18" ht="15" customHeight="1" x14ac:dyDescent="0.15">
      <c r="B147" s="66"/>
      <c r="C147" s="66"/>
      <c r="D147" s="46"/>
      <c r="E147" s="96"/>
      <c r="F147" s="96"/>
      <c r="G147" s="96"/>
      <c r="H147" s="56"/>
      <c r="I147" s="23"/>
    </row>
    <row r="148" spans="1:18" ht="12.85" customHeight="1" x14ac:dyDescent="0.15">
      <c r="A148" s="77" t="s">
        <v>791</v>
      </c>
      <c r="B148" s="22"/>
      <c r="C148" s="22"/>
      <c r="G148" s="7"/>
      <c r="H148" s="7"/>
    </row>
    <row r="149" spans="1:18" ht="12.85" customHeight="1" x14ac:dyDescent="0.15">
      <c r="A149" s="1" t="s">
        <v>534</v>
      </c>
      <c r="B149" s="22"/>
      <c r="C149" s="22"/>
      <c r="G149" s="7"/>
      <c r="H149" s="7"/>
    </row>
    <row r="150" spans="1:18" ht="13.5" customHeight="1" x14ac:dyDescent="0.15">
      <c r="B150" s="68"/>
      <c r="C150" s="33"/>
      <c r="D150" s="83"/>
      <c r="E150" s="91"/>
      <c r="F150" s="88" t="s">
        <v>182</v>
      </c>
      <c r="G150" s="91"/>
      <c r="H150" s="91"/>
      <c r="I150" s="111"/>
      <c r="J150" s="91"/>
      <c r="K150" s="88" t="s">
        <v>3</v>
      </c>
      <c r="L150" s="91"/>
      <c r="M150" s="105"/>
      <c r="N150" s="91"/>
      <c r="O150" s="91"/>
      <c r="P150" s="148" t="s">
        <v>384</v>
      </c>
      <c r="Q150" s="91"/>
      <c r="R150" s="89"/>
    </row>
    <row r="151" spans="1:18" ht="20" x14ac:dyDescent="0.15">
      <c r="B151" s="98"/>
      <c r="C151" s="46"/>
      <c r="D151" s="102" t="s">
        <v>4</v>
      </c>
      <c r="E151" s="102" t="s">
        <v>254</v>
      </c>
      <c r="F151" s="102" t="s">
        <v>255</v>
      </c>
      <c r="G151" s="102" t="s">
        <v>256</v>
      </c>
      <c r="H151" s="109" t="s">
        <v>257</v>
      </c>
      <c r="I151" s="112" t="s">
        <v>4</v>
      </c>
      <c r="J151" s="102" t="s">
        <v>254</v>
      </c>
      <c r="K151" s="102" t="s">
        <v>255</v>
      </c>
      <c r="L151" s="102" t="s">
        <v>256</v>
      </c>
      <c r="M151" s="106" t="s">
        <v>257</v>
      </c>
      <c r="N151" s="103" t="s">
        <v>4</v>
      </c>
      <c r="O151" s="102" t="s">
        <v>254</v>
      </c>
      <c r="P151" s="102" t="s">
        <v>255</v>
      </c>
      <c r="Q151" s="102" t="s">
        <v>256</v>
      </c>
      <c r="R151" s="147" t="s">
        <v>257</v>
      </c>
    </row>
    <row r="152" spans="1:18" ht="12" customHeight="1" x14ac:dyDescent="0.15">
      <c r="B152" s="69"/>
      <c r="C152" s="36"/>
      <c r="D152" s="37"/>
      <c r="E152" s="37"/>
      <c r="F152" s="37"/>
      <c r="G152" s="37"/>
      <c r="H152" s="70"/>
      <c r="I152" s="266">
        <f>D162</f>
        <v>30610</v>
      </c>
      <c r="J152" s="261">
        <f t="shared" ref="J152:M152" si="25">E162</f>
        <v>10674</v>
      </c>
      <c r="K152" s="261">
        <f t="shared" si="25"/>
        <v>10104</v>
      </c>
      <c r="L152" s="261">
        <f t="shared" si="25"/>
        <v>883</v>
      </c>
      <c r="M152" s="262">
        <f t="shared" si="25"/>
        <v>8945</v>
      </c>
      <c r="N152" s="149"/>
      <c r="O152" s="37"/>
      <c r="P152" s="37"/>
      <c r="Q152" s="37"/>
      <c r="R152" s="37"/>
    </row>
    <row r="153" spans="1:18" ht="15" customHeight="1" x14ac:dyDescent="0.15">
      <c r="B153" s="32" t="s">
        <v>535</v>
      </c>
      <c r="C153" s="307"/>
      <c r="D153" s="17">
        <v>1682</v>
      </c>
      <c r="E153" s="17">
        <v>414</v>
      </c>
      <c r="F153" s="152">
        <v>320</v>
      </c>
      <c r="G153" s="8">
        <v>18</v>
      </c>
      <c r="H153" s="152">
        <v>930</v>
      </c>
      <c r="I153" s="156">
        <f t="shared" ref="I153:I161" si="26">D153/I$152*100</f>
        <v>5.4949362953283236</v>
      </c>
      <c r="J153" s="3">
        <f t="shared" ref="J153:J161" si="27">E153/J$152*100</f>
        <v>3.87858347386172</v>
      </c>
      <c r="K153" s="209">
        <f t="shared" ref="K153:K161" si="28">F153/K$152*100</f>
        <v>3.1670625494853519</v>
      </c>
      <c r="L153" s="11">
        <f t="shared" ref="L153:L161" si="29">G153/L$152*100</f>
        <v>2.0385050962627407</v>
      </c>
      <c r="M153" s="150">
        <f t="shared" ref="M153:M161" si="30">H153/M$152*100</f>
        <v>10.396869759642257</v>
      </c>
      <c r="N153" s="84">
        <v>0.3355276281667664</v>
      </c>
      <c r="O153" s="3">
        <v>0.32779097387173395</v>
      </c>
      <c r="P153" s="209">
        <v>0.15406836783822822</v>
      </c>
      <c r="Q153" s="11">
        <v>0.15</v>
      </c>
      <c r="R153" s="15">
        <v>0.59922680412371132</v>
      </c>
    </row>
    <row r="154" spans="1:18" ht="15" customHeight="1" x14ac:dyDescent="0.15">
      <c r="B154" s="34" t="s">
        <v>61</v>
      </c>
      <c r="C154" s="307"/>
      <c r="D154" s="18">
        <v>1815</v>
      </c>
      <c r="E154" s="18">
        <v>622</v>
      </c>
      <c r="F154" s="159">
        <v>379</v>
      </c>
      <c r="G154" s="9">
        <v>76</v>
      </c>
      <c r="H154" s="159">
        <v>738</v>
      </c>
      <c r="I154" s="156">
        <f t="shared" si="26"/>
        <v>5.9294348252205165</v>
      </c>
      <c r="J154" s="4">
        <f t="shared" si="27"/>
        <v>5.827243769908188</v>
      </c>
      <c r="K154" s="210">
        <f t="shared" si="28"/>
        <v>3.7509897070467138</v>
      </c>
      <c r="L154" s="12">
        <f t="shared" si="29"/>
        <v>8.6070215175537932</v>
      </c>
      <c r="M154" s="160">
        <f t="shared" si="30"/>
        <v>8.2504192286193412</v>
      </c>
      <c r="N154" s="84">
        <v>0.36033353186420486</v>
      </c>
      <c r="O154" s="4">
        <v>0.48480124707716288</v>
      </c>
      <c r="P154" s="210">
        <v>0.1825626204238921</v>
      </c>
      <c r="Q154" s="12">
        <v>0.62295081967213117</v>
      </c>
      <c r="R154" s="16">
        <v>0.47459807073954985</v>
      </c>
    </row>
    <row r="155" spans="1:18" ht="15" customHeight="1" x14ac:dyDescent="0.15">
      <c r="B155" s="34" t="s">
        <v>62</v>
      </c>
      <c r="C155" s="307"/>
      <c r="D155" s="18">
        <v>2057</v>
      </c>
      <c r="E155" s="18">
        <v>707</v>
      </c>
      <c r="F155" s="159">
        <v>536</v>
      </c>
      <c r="G155" s="9">
        <v>56</v>
      </c>
      <c r="H155" s="159">
        <v>758</v>
      </c>
      <c r="I155" s="156">
        <f t="shared" si="26"/>
        <v>6.7200261352499178</v>
      </c>
      <c r="J155" s="4">
        <f t="shared" si="27"/>
        <v>6.6235712947348704</v>
      </c>
      <c r="K155" s="210">
        <f t="shared" si="28"/>
        <v>5.3048297703879648</v>
      </c>
      <c r="L155" s="12">
        <f t="shared" si="29"/>
        <v>6.3420158550396373</v>
      </c>
      <c r="M155" s="160">
        <f t="shared" si="30"/>
        <v>8.4740078256008946</v>
      </c>
      <c r="N155" s="84">
        <v>0.40894632206759446</v>
      </c>
      <c r="O155" s="4">
        <v>0.55320813771517996</v>
      </c>
      <c r="P155" s="210">
        <v>0.25794032723772858</v>
      </c>
      <c r="Q155" s="12">
        <v>0.46280991735537191</v>
      </c>
      <c r="R155" s="16">
        <v>0.48840206185567009</v>
      </c>
    </row>
    <row r="156" spans="1:18" ht="15" customHeight="1" x14ac:dyDescent="0.15">
      <c r="B156" s="34" t="s">
        <v>63</v>
      </c>
      <c r="C156" s="307"/>
      <c r="D156" s="18">
        <v>6757</v>
      </c>
      <c r="E156" s="18">
        <v>2275</v>
      </c>
      <c r="F156" s="159">
        <v>2171</v>
      </c>
      <c r="G156" s="9">
        <v>204</v>
      </c>
      <c r="H156" s="159">
        <v>2106</v>
      </c>
      <c r="I156" s="156">
        <f t="shared" si="26"/>
        <v>22.074485462267234</v>
      </c>
      <c r="J156" s="4">
        <f t="shared" si="27"/>
        <v>21.313471988008246</v>
      </c>
      <c r="K156" s="210">
        <f t="shared" si="28"/>
        <v>21.486539984164686</v>
      </c>
      <c r="L156" s="12">
        <f t="shared" si="29"/>
        <v>23.103057757644393</v>
      </c>
      <c r="M156" s="160">
        <f t="shared" si="30"/>
        <v>23.543879262157631</v>
      </c>
      <c r="N156" s="84">
        <v>1.3359035191775406</v>
      </c>
      <c r="O156" s="4">
        <v>1.7486548808608762</v>
      </c>
      <c r="P156" s="210">
        <v>1.0447545717035611</v>
      </c>
      <c r="Q156" s="12">
        <v>1.6721311475409837</v>
      </c>
      <c r="R156" s="16">
        <v>1.3534704370179949</v>
      </c>
    </row>
    <row r="157" spans="1:18" ht="15" customHeight="1" x14ac:dyDescent="0.15">
      <c r="B157" s="34" t="s">
        <v>64</v>
      </c>
      <c r="C157" s="307"/>
      <c r="D157" s="18">
        <v>6167</v>
      </c>
      <c r="E157" s="18">
        <v>2153</v>
      </c>
      <c r="F157" s="159">
        <v>2123</v>
      </c>
      <c r="G157" s="9">
        <v>207</v>
      </c>
      <c r="H157" s="159">
        <v>1681</v>
      </c>
      <c r="I157" s="156">
        <f t="shared" si="26"/>
        <v>20.147010780790591</v>
      </c>
      <c r="J157" s="4">
        <f t="shared" si="27"/>
        <v>20.170507775904063</v>
      </c>
      <c r="K157" s="210">
        <f t="shared" si="28"/>
        <v>21.011480601741884</v>
      </c>
      <c r="L157" s="12">
        <f t="shared" si="29"/>
        <v>23.442808607021519</v>
      </c>
      <c r="M157" s="160">
        <f t="shared" si="30"/>
        <v>18.792621576299609</v>
      </c>
      <c r="N157" s="84">
        <v>1.218533886583679</v>
      </c>
      <c r="O157" s="4">
        <v>1.649808429118774</v>
      </c>
      <c r="P157" s="210">
        <v>1.0211640211640212</v>
      </c>
      <c r="Q157" s="12">
        <v>1.6967213114754098</v>
      </c>
      <c r="R157" s="16">
        <v>1.0817245817245817</v>
      </c>
    </row>
    <row r="158" spans="1:18" ht="15" customHeight="1" x14ac:dyDescent="0.15">
      <c r="B158" s="34" t="s">
        <v>65</v>
      </c>
      <c r="C158" s="307"/>
      <c r="D158" s="18">
        <v>4837</v>
      </c>
      <c r="E158" s="18">
        <v>1718</v>
      </c>
      <c r="F158" s="159">
        <v>1834</v>
      </c>
      <c r="G158" s="9">
        <v>140</v>
      </c>
      <c r="H158" s="159">
        <v>1145</v>
      </c>
      <c r="I158" s="156">
        <f t="shared" si="26"/>
        <v>15.80202548186867</v>
      </c>
      <c r="J158" s="4">
        <f t="shared" si="27"/>
        <v>16.095184560614577</v>
      </c>
      <c r="K158" s="210">
        <f t="shared" si="28"/>
        <v>18.151227236737927</v>
      </c>
      <c r="L158" s="12">
        <f t="shared" si="29"/>
        <v>15.855039637599095</v>
      </c>
      <c r="M158" s="160">
        <f t="shared" si="30"/>
        <v>12.800447177193963</v>
      </c>
      <c r="N158" s="84">
        <v>0.95839112343966715</v>
      </c>
      <c r="O158" s="4">
        <v>1.3256172839506173</v>
      </c>
      <c r="P158" s="210">
        <v>0.88215488215488214</v>
      </c>
      <c r="Q158" s="12">
        <v>1.1475409836065573</v>
      </c>
      <c r="R158" s="16">
        <v>0.73918657198192383</v>
      </c>
    </row>
    <row r="159" spans="1:18" ht="15" customHeight="1" x14ac:dyDescent="0.15">
      <c r="B159" s="34" t="s">
        <v>66</v>
      </c>
      <c r="C159" s="307"/>
      <c r="D159" s="18">
        <v>3979</v>
      </c>
      <c r="E159" s="18">
        <v>1491</v>
      </c>
      <c r="F159" s="159">
        <v>1516</v>
      </c>
      <c r="G159" s="9">
        <v>103</v>
      </c>
      <c r="H159" s="159">
        <v>869</v>
      </c>
      <c r="I159" s="156">
        <f t="shared" si="26"/>
        <v>12.999019928128064</v>
      </c>
      <c r="J159" s="4">
        <f t="shared" si="27"/>
        <v>13.968521641371556</v>
      </c>
      <c r="K159" s="210">
        <f t="shared" si="28"/>
        <v>15.003958828186855</v>
      </c>
      <c r="L159" s="12">
        <f t="shared" si="29"/>
        <v>11.664779161947905</v>
      </c>
      <c r="M159" s="160">
        <f t="shared" si="30"/>
        <v>9.7149245388485177</v>
      </c>
      <c r="N159" s="84">
        <v>0.78948412698412695</v>
      </c>
      <c r="O159" s="4">
        <v>1.156710628394104</v>
      </c>
      <c r="P159" s="210">
        <v>0.72919672919672918</v>
      </c>
      <c r="Q159" s="12">
        <v>0.84426229508196726</v>
      </c>
      <c r="R159" s="16">
        <v>0.56100710135571341</v>
      </c>
    </row>
    <row r="160" spans="1:18" ht="15" customHeight="1" x14ac:dyDescent="0.15">
      <c r="B160" s="34" t="s">
        <v>67</v>
      </c>
      <c r="C160" s="307"/>
      <c r="D160" s="18">
        <v>2457</v>
      </c>
      <c r="E160" s="18">
        <v>965</v>
      </c>
      <c r="F160" s="159">
        <v>935</v>
      </c>
      <c r="G160" s="9">
        <v>60</v>
      </c>
      <c r="H160" s="159">
        <v>497</v>
      </c>
      <c r="I160" s="156">
        <f t="shared" si="26"/>
        <v>8.0267886311662853</v>
      </c>
      <c r="J160" s="4">
        <f t="shared" si="27"/>
        <v>9.0406595465617379</v>
      </c>
      <c r="K160" s="210">
        <f t="shared" si="28"/>
        <v>9.2537608867775134</v>
      </c>
      <c r="L160" s="12">
        <f t="shared" si="29"/>
        <v>6.7950169875424677</v>
      </c>
      <c r="M160" s="160">
        <f t="shared" si="30"/>
        <v>5.5561766349916155</v>
      </c>
      <c r="N160" s="84">
        <v>0.48837209302325579</v>
      </c>
      <c r="O160" s="4">
        <v>0.75155763239875384</v>
      </c>
      <c r="P160" s="210">
        <v>0.44995187680461984</v>
      </c>
      <c r="Q160" s="12">
        <v>0.49586776859504134</v>
      </c>
      <c r="R160" s="16">
        <v>0.32126696832579188</v>
      </c>
    </row>
    <row r="161" spans="1:19" ht="15" customHeight="1" x14ac:dyDescent="0.15">
      <c r="B161" s="35" t="s">
        <v>68</v>
      </c>
      <c r="C161" s="307"/>
      <c r="D161" s="18">
        <v>859</v>
      </c>
      <c r="E161" s="18">
        <v>329</v>
      </c>
      <c r="F161" s="71">
        <v>290</v>
      </c>
      <c r="G161" s="18">
        <v>19</v>
      </c>
      <c r="H161" s="71">
        <v>221</v>
      </c>
      <c r="I161" s="156">
        <f t="shared" si="26"/>
        <v>2.8062724599803985</v>
      </c>
      <c r="J161" s="4">
        <f t="shared" si="27"/>
        <v>3.0822559490350385</v>
      </c>
      <c r="K161" s="211">
        <f t="shared" si="28"/>
        <v>2.8701504354711007</v>
      </c>
      <c r="L161" s="4">
        <f t="shared" si="29"/>
        <v>2.1517553793884483</v>
      </c>
      <c r="M161" s="151">
        <f t="shared" si="30"/>
        <v>2.4706539966461709</v>
      </c>
      <c r="N161" s="84">
        <v>0.17269802975472456</v>
      </c>
      <c r="O161" s="4">
        <v>0.2655367231638418</v>
      </c>
      <c r="P161" s="211">
        <v>0.14009661835748793</v>
      </c>
      <c r="Q161" s="4">
        <v>0.15702479338842976</v>
      </c>
      <c r="R161" s="4">
        <v>0.14322747893713544</v>
      </c>
    </row>
    <row r="162" spans="1:19" ht="15" customHeight="1" x14ac:dyDescent="0.15">
      <c r="B162" s="39" t="s">
        <v>1</v>
      </c>
      <c r="C162" s="82"/>
      <c r="D162" s="48">
        <f t="shared" ref="D162:M162" si="31">SUM(D153:D161)</f>
        <v>30610</v>
      </c>
      <c r="E162" s="48">
        <f t="shared" si="31"/>
        <v>10674</v>
      </c>
      <c r="F162" s="154">
        <f t="shared" si="31"/>
        <v>10104</v>
      </c>
      <c r="G162" s="48">
        <f t="shared" si="31"/>
        <v>883</v>
      </c>
      <c r="H162" s="154">
        <f t="shared" si="31"/>
        <v>8945</v>
      </c>
      <c r="I162" s="157">
        <f t="shared" si="31"/>
        <v>100</v>
      </c>
      <c r="J162" s="75">
        <f t="shared" si="31"/>
        <v>100</v>
      </c>
      <c r="K162" s="239">
        <f t="shared" si="31"/>
        <v>100</v>
      </c>
      <c r="L162" s="75">
        <f t="shared" si="31"/>
        <v>100</v>
      </c>
      <c r="M162" s="155">
        <f t="shared" si="31"/>
        <v>100</v>
      </c>
      <c r="N162" s="158">
        <f>SUM(N153:N161)</f>
        <v>6.0681902610615595</v>
      </c>
      <c r="O162" s="75">
        <f t="shared" ref="O162:R162" si="32">SUM(O153:O161)</f>
        <v>8.2636859365510436</v>
      </c>
      <c r="P162" s="239">
        <f t="shared" si="32"/>
        <v>4.8618900148811504</v>
      </c>
      <c r="Q162" s="75">
        <f t="shared" si="32"/>
        <v>7.2493090367158919</v>
      </c>
      <c r="R162" s="75">
        <f t="shared" si="32"/>
        <v>5.762110076062072</v>
      </c>
    </row>
    <row r="163" spans="1:19" ht="15" customHeight="1" x14ac:dyDescent="0.15">
      <c r="B163" s="66"/>
      <c r="C163" s="66"/>
      <c r="D163" s="46"/>
      <c r="E163" s="96"/>
      <c r="F163" s="96"/>
      <c r="G163" s="96"/>
      <c r="H163" s="56"/>
      <c r="I163" s="23"/>
      <c r="M163" s="232"/>
      <c r="N163" s="232"/>
      <c r="O163" s="232"/>
      <c r="P163" s="232"/>
      <c r="Q163" s="232"/>
    </row>
    <row r="164" spans="1:19" ht="12.85" customHeight="1" x14ac:dyDescent="0.15">
      <c r="A164" s="77" t="s">
        <v>791</v>
      </c>
      <c r="B164" s="22"/>
      <c r="C164" s="22"/>
      <c r="G164" s="7"/>
      <c r="H164" s="7"/>
    </row>
    <row r="165" spans="1:19" ht="15" customHeight="1" x14ac:dyDescent="0.15">
      <c r="A165" s="1" t="s">
        <v>932</v>
      </c>
    </row>
    <row r="166" spans="1:19" ht="13.5" customHeight="1" x14ac:dyDescent="0.15">
      <c r="B166" s="68"/>
      <c r="C166" s="33"/>
      <c r="D166" s="33"/>
      <c r="E166" s="33"/>
      <c r="F166" s="83"/>
      <c r="G166" s="91"/>
      <c r="H166" s="88" t="s">
        <v>2</v>
      </c>
      <c r="I166" s="91"/>
      <c r="J166" s="91"/>
      <c r="K166" s="115"/>
      <c r="L166" s="91"/>
      <c r="M166" s="88" t="s">
        <v>3</v>
      </c>
      <c r="N166" s="91"/>
      <c r="O166" s="89"/>
    </row>
    <row r="167" spans="1:19" ht="20" x14ac:dyDescent="0.15">
      <c r="B167" s="81"/>
      <c r="F167" s="102" t="s">
        <v>4</v>
      </c>
      <c r="G167" s="102" t="s">
        <v>254</v>
      </c>
      <c r="H167" s="102" t="s">
        <v>255</v>
      </c>
      <c r="I167" s="102" t="s">
        <v>256</v>
      </c>
      <c r="J167" s="109" t="s">
        <v>257</v>
      </c>
      <c r="K167" s="112" t="s">
        <v>4</v>
      </c>
      <c r="L167" s="102" t="s">
        <v>254</v>
      </c>
      <c r="M167" s="102" t="s">
        <v>255</v>
      </c>
      <c r="N167" s="102" t="s">
        <v>256</v>
      </c>
      <c r="O167" s="102" t="s">
        <v>257</v>
      </c>
    </row>
    <row r="168" spans="1:19" ht="12" customHeight="1" x14ac:dyDescent="0.15">
      <c r="B168" s="35"/>
      <c r="C168" s="93"/>
      <c r="D168" s="93"/>
      <c r="E168" s="36"/>
      <c r="F168" s="37"/>
      <c r="G168" s="37"/>
      <c r="H168" s="37"/>
      <c r="I168" s="37"/>
      <c r="J168" s="70"/>
      <c r="K168" s="116">
        <f>F174</f>
        <v>5474</v>
      </c>
      <c r="L168" s="2">
        <f t="shared" ref="L168:O168" si="33">G174</f>
        <v>1482</v>
      </c>
      <c r="M168" s="2">
        <f t="shared" si="33"/>
        <v>2222</v>
      </c>
      <c r="N168" s="2">
        <f t="shared" si="33"/>
        <v>128</v>
      </c>
      <c r="O168" s="2">
        <f t="shared" si="33"/>
        <v>1641</v>
      </c>
      <c r="P168" s="95"/>
      <c r="Q168" s="95"/>
      <c r="R168" s="95"/>
      <c r="S168" s="95"/>
    </row>
    <row r="169" spans="1:19" ht="15" customHeight="1" x14ac:dyDescent="0.15">
      <c r="B169" s="34" t="s">
        <v>939</v>
      </c>
      <c r="C169" s="307"/>
      <c r="D169" s="307"/>
      <c r="F169" s="18">
        <v>2807</v>
      </c>
      <c r="G169" s="18">
        <v>578</v>
      </c>
      <c r="H169" s="18">
        <v>1458</v>
      </c>
      <c r="I169" s="18">
        <v>60</v>
      </c>
      <c r="J169" s="71">
        <v>710</v>
      </c>
      <c r="K169" s="118">
        <f>F169/K$168*100</f>
        <v>51.278772378516621</v>
      </c>
      <c r="L169" s="4">
        <f t="shared" ref="L169:L173" si="34">G169/L$168*100</f>
        <v>39.001349527665319</v>
      </c>
      <c r="M169" s="4">
        <f t="shared" ref="M169:M173" si="35">H169/M$168*100</f>
        <v>65.616561656165615</v>
      </c>
      <c r="N169" s="4">
        <f t="shared" ref="N169:N173" si="36">I169/N$168*100</f>
        <v>46.875</v>
      </c>
      <c r="O169" s="4">
        <f t="shared" ref="O169:O173" si="37">J169/O$168*100</f>
        <v>43.266301035953688</v>
      </c>
      <c r="P169" s="84"/>
      <c r="Q169" s="84"/>
      <c r="R169" s="84"/>
      <c r="S169" s="84"/>
    </row>
    <row r="170" spans="1:19" ht="15" customHeight="1" x14ac:dyDescent="0.15">
      <c r="B170" s="34" t="s">
        <v>162</v>
      </c>
      <c r="C170" s="307"/>
      <c r="D170" s="307"/>
      <c r="F170" s="18">
        <v>544</v>
      </c>
      <c r="G170" s="18">
        <v>276</v>
      </c>
      <c r="H170" s="18">
        <v>144</v>
      </c>
      <c r="I170" s="18">
        <v>21</v>
      </c>
      <c r="J170" s="71">
        <v>103</v>
      </c>
      <c r="K170" s="118">
        <f t="shared" ref="K170" si="38">F170/K$168*100</f>
        <v>9.9378881987577632</v>
      </c>
      <c r="L170" s="4">
        <f t="shared" ref="L170" si="39">G170/L$168*100</f>
        <v>18.623481781376519</v>
      </c>
      <c r="M170" s="4">
        <f t="shared" ref="M170" si="40">H170/M$168*100</f>
        <v>6.4806480648064806</v>
      </c>
      <c r="N170" s="4">
        <f t="shared" ref="N170" si="41">I170/N$168*100</f>
        <v>16.40625</v>
      </c>
      <c r="O170" s="4">
        <f t="shared" ref="O170" si="42">J170/O$168*100</f>
        <v>6.2766605728214504</v>
      </c>
      <c r="P170" s="84"/>
      <c r="Q170" s="84"/>
      <c r="R170" s="84"/>
      <c r="S170" s="84"/>
    </row>
    <row r="171" spans="1:19" ht="15" customHeight="1" x14ac:dyDescent="0.15">
      <c r="B171" s="34" t="s">
        <v>163</v>
      </c>
      <c r="C171" s="307"/>
      <c r="D171" s="307"/>
      <c r="F171" s="18">
        <v>726</v>
      </c>
      <c r="G171" s="18">
        <v>233</v>
      </c>
      <c r="H171" s="18">
        <v>220</v>
      </c>
      <c r="I171" s="18">
        <v>22</v>
      </c>
      <c r="J171" s="71">
        <v>251</v>
      </c>
      <c r="K171" s="118">
        <f t="shared" ref="K171:K173" si="43">F171/K$168*100</f>
        <v>13.262696382900987</v>
      </c>
      <c r="L171" s="4">
        <f t="shared" si="34"/>
        <v>15.72199730094467</v>
      </c>
      <c r="M171" s="4">
        <f t="shared" si="35"/>
        <v>9.9009900990099009</v>
      </c>
      <c r="N171" s="4">
        <f t="shared" si="36"/>
        <v>17.1875</v>
      </c>
      <c r="O171" s="4">
        <f t="shared" si="37"/>
        <v>15.295551492992077</v>
      </c>
      <c r="P171" s="84"/>
      <c r="Q171" s="84"/>
      <c r="R171" s="84"/>
      <c r="S171" s="84"/>
    </row>
    <row r="172" spans="1:19" ht="15" customHeight="1" x14ac:dyDescent="0.15">
      <c r="B172" s="34" t="s">
        <v>940</v>
      </c>
      <c r="C172" s="307"/>
      <c r="D172" s="307"/>
      <c r="F172" s="18">
        <v>922</v>
      </c>
      <c r="G172" s="18">
        <v>172</v>
      </c>
      <c r="H172" s="18">
        <v>257</v>
      </c>
      <c r="I172" s="18">
        <v>17</v>
      </c>
      <c r="J172" s="71">
        <v>476</v>
      </c>
      <c r="K172" s="118">
        <f t="shared" ref="K172" si="44">F172/K$168*100</f>
        <v>16.843259042747533</v>
      </c>
      <c r="L172" s="4">
        <f t="shared" ref="L172" si="45">G172/L$168*100</f>
        <v>11.605937921727396</v>
      </c>
      <c r="M172" s="4">
        <f t="shared" ref="M172" si="46">H172/M$168*100</f>
        <v>11.566156615661566</v>
      </c>
      <c r="N172" s="4">
        <f t="shared" ref="N172" si="47">I172/N$168*100</f>
        <v>13.28125</v>
      </c>
      <c r="O172" s="4">
        <f t="shared" ref="O172" si="48">J172/O$168*100</f>
        <v>29.006703229737962</v>
      </c>
      <c r="P172" s="84"/>
      <c r="Q172" s="84"/>
      <c r="R172" s="84"/>
      <c r="S172" s="84"/>
    </row>
    <row r="173" spans="1:19" ht="15" customHeight="1" x14ac:dyDescent="0.15">
      <c r="B173" s="35" t="s">
        <v>0</v>
      </c>
      <c r="C173" s="93"/>
      <c r="D173" s="93"/>
      <c r="E173" s="36"/>
      <c r="F173" s="19">
        <v>475</v>
      </c>
      <c r="G173" s="19">
        <v>223</v>
      </c>
      <c r="H173" s="19">
        <v>143</v>
      </c>
      <c r="I173" s="19">
        <v>8</v>
      </c>
      <c r="J173" s="76">
        <v>101</v>
      </c>
      <c r="K173" s="129">
        <f t="shared" si="43"/>
        <v>8.6773839970770918</v>
      </c>
      <c r="L173" s="5">
        <f t="shared" si="34"/>
        <v>15.0472334682861</v>
      </c>
      <c r="M173" s="5">
        <f t="shared" si="35"/>
        <v>6.435643564356436</v>
      </c>
      <c r="N173" s="5">
        <f t="shared" si="36"/>
        <v>6.25</v>
      </c>
      <c r="O173" s="5">
        <f t="shared" si="37"/>
        <v>6.1547836684948205</v>
      </c>
      <c r="P173" s="23"/>
      <c r="Q173" s="23"/>
      <c r="R173" s="23"/>
      <c r="S173" s="23"/>
    </row>
    <row r="174" spans="1:19" ht="15" customHeight="1" x14ac:dyDescent="0.15">
      <c r="B174" s="39" t="s">
        <v>1</v>
      </c>
      <c r="C174" s="82"/>
      <c r="D174" s="82"/>
      <c r="E174" s="28"/>
      <c r="F174" s="40">
        <f>SUM(F169:F173)</f>
        <v>5474</v>
      </c>
      <c r="G174" s="40">
        <f>SUM(G169:G173)</f>
        <v>1482</v>
      </c>
      <c r="H174" s="40">
        <f>SUM(H169:H173)</f>
        <v>2222</v>
      </c>
      <c r="I174" s="40">
        <f>SUM(I169:I173)</f>
        <v>128</v>
      </c>
      <c r="J174" s="72">
        <f>SUM(J169:J173)</f>
        <v>1641</v>
      </c>
      <c r="K174" s="119">
        <f>IF(SUM(K169:K173)&gt;100,"－",SUM(K169:K173))</f>
        <v>99.999999999999986</v>
      </c>
      <c r="L174" s="6">
        <f>IF(SUM(L169:L173)&gt;100,"－",SUM(L169:L173))</f>
        <v>100</v>
      </c>
      <c r="M174" s="6">
        <f>IF(SUM(M169:M173)&gt;100,"－",SUM(M169:M173))</f>
        <v>100.00000000000001</v>
      </c>
      <c r="N174" s="6">
        <f>IF(SUM(N169:N173)&gt;100,"－",SUM(N169:N173))</f>
        <v>100</v>
      </c>
      <c r="O174" s="6">
        <f>IF(SUM(O169:O173)&gt;100,"－",SUM(O169:O173))</f>
        <v>100</v>
      </c>
      <c r="P174" s="23"/>
      <c r="Q174" s="23"/>
      <c r="R174" s="23"/>
      <c r="S174" s="23"/>
    </row>
    <row r="175" spans="1:19" ht="15" customHeight="1" x14ac:dyDescent="0.15">
      <c r="B175" s="39" t="s">
        <v>93</v>
      </c>
      <c r="C175" s="82"/>
      <c r="D175" s="82"/>
      <c r="E175" s="29"/>
      <c r="F175" s="42">
        <v>18.156962836663443</v>
      </c>
      <c r="G175" s="75">
        <v>16.721239895315573</v>
      </c>
      <c r="H175" s="75">
        <v>12.594420620562945</v>
      </c>
      <c r="I175" s="75">
        <v>16.05147834191952</v>
      </c>
      <c r="J175" s="75">
        <v>27.015998909803674</v>
      </c>
      <c r="K175" s="14"/>
      <c r="L175" s="14"/>
      <c r="M175" s="14"/>
      <c r="N175" s="14"/>
      <c r="O175" s="14"/>
      <c r="P175" s="14"/>
      <c r="Q175" s="14"/>
      <c r="R175" s="14"/>
      <c r="S175" s="14"/>
    </row>
    <row r="176" spans="1:19" ht="15" customHeight="1" x14ac:dyDescent="0.15">
      <c r="B176" s="66"/>
      <c r="C176" s="66"/>
      <c r="D176" s="66"/>
      <c r="E176" s="46"/>
      <c r="F176" s="127"/>
      <c r="G176" s="127"/>
      <c r="H176" s="127"/>
      <c r="I176" s="127"/>
      <c r="J176" s="127"/>
      <c r="K176" s="14"/>
      <c r="L176" s="14"/>
      <c r="M176" s="14"/>
      <c r="N176" s="14"/>
      <c r="O176" s="14"/>
      <c r="P176" s="14"/>
      <c r="Q176" s="14"/>
      <c r="R176" s="14"/>
      <c r="S176" s="14"/>
    </row>
    <row r="177" spans="1:19" ht="15" customHeight="1" x14ac:dyDescent="0.15">
      <c r="A177" s="1" t="s">
        <v>536</v>
      </c>
    </row>
    <row r="178" spans="1:19" ht="13.5" customHeight="1" x14ac:dyDescent="0.15">
      <c r="B178" s="68"/>
      <c r="C178" s="33"/>
      <c r="D178" s="33"/>
      <c r="E178" s="33"/>
      <c r="F178" s="83"/>
      <c r="G178" s="91"/>
      <c r="H178" s="88" t="s">
        <v>2</v>
      </c>
      <c r="I178" s="91"/>
      <c r="J178" s="91"/>
      <c r="K178" s="115"/>
      <c r="L178" s="91"/>
      <c r="M178" s="88" t="s">
        <v>3</v>
      </c>
      <c r="N178" s="91"/>
      <c r="O178" s="89"/>
    </row>
    <row r="179" spans="1:19" ht="20" x14ac:dyDescent="0.15">
      <c r="B179" s="81"/>
      <c r="F179" s="102" t="s">
        <v>4</v>
      </c>
      <c r="G179" s="102" t="s">
        <v>254</v>
      </c>
      <c r="H179" s="102" t="s">
        <v>255</v>
      </c>
      <c r="I179" s="102" t="s">
        <v>256</v>
      </c>
      <c r="J179" s="109" t="s">
        <v>257</v>
      </c>
      <c r="K179" s="112" t="s">
        <v>4</v>
      </c>
      <c r="L179" s="102" t="s">
        <v>254</v>
      </c>
      <c r="M179" s="102" t="s">
        <v>255</v>
      </c>
      <c r="N179" s="102" t="s">
        <v>256</v>
      </c>
      <c r="O179" s="102" t="s">
        <v>257</v>
      </c>
    </row>
    <row r="180" spans="1:19" ht="12" customHeight="1" x14ac:dyDescent="0.15">
      <c r="B180" s="35"/>
      <c r="C180" s="93"/>
      <c r="D180" s="93"/>
      <c r="E180" s="36"/>
      <c r="F180" s="37"/>
      <c r="G180" s="37"/>
      <c r="H180" s="37"/>
      <c r="I180" s="37"/>
      <c r="J180" s="70"/>
      <c r="K180" s="116">
        <f>F$16</f>
        <v>5887</v>
      </c>
      <c r="L180" s="2">
        <f t="shared" ref="L180" si="49">G$16</f>
        <v>1501</v>
      </c>
      <c r="M180" s="2">
        <f t="shared" ref="M180" si="50">H$16</f>
        <v>2489</v>
      </c>
      <c r="N180" s="2">
        <f t="shared" ref="N180" si="51">I$16</f>
        <v>130</v>
      </c>
      <c r="O180" s="2">
        <f t="shared" ref="O180" si="52">J$16</f>
        <v>1766</v>
      </c>
      <c r="P180" s="95"/>
      <c r="Q180" s="95"/>
      <c r="R180" s="95"/>
      <c r="S180" s="95"/>
    </row>
    <row r="181" spans="1:19" ht="15" customHeight="1" x14ac:dyDescent="0.15">
      <c r="B181" s="34" t="s">
        <v>537</v>
      </c>
      <c r="C181" s="307"/>
      <c r="D181" s="307"/>
      <c r="F181" s="18">
        <v>3321</v>
      </c>
      <c r="G181" s="18">
        <v>924</v>
      </c>
      <c r="H181" s="18">
        <v>1365</v>
      </c>
      <c r="I181" s="18">
        <v>54</v>
      </c>
      <c r="J181" s="71">
        <v>977</v>
      </c>
      <c r="K181" s="118">
        <f t="shared" ref="K181:O183" si="53">F181/K$180*100</f>
        <v>56.412434177000172</v>
      </c>
      <c r="L181" s="4">
        <f t="shared" si="53"/>
        <v>61.558960692871423</v>
      </c>
      <c r="M181" s="4">
        <f t="shared" si="53"/>
        <v>54.841301727601447</v>
      </c>
      <c r="N181" s="4">
        <f t="shared" si="53"/>
        <v>41.53846153846154</v>
      </c>
      <c r="O181" s="4">
        <f t="shared" si="53"/>
        <v>55.322763306908264</v>
      </c>
      <c r="P181" s="84"/>
      <c r="Q181" s="84"/>
      <c r="R181" s="84"/>
      <c r="S181" s="84"/>
    </row>
    <row r="182" spans="1:19" ht="15" customHeight="1" x14ac:dyDescent="0.15">
      <c r="B182" s="34" t="s">
        <v>538</v>
      </c>
      <c r="C182" s="307"/>
      <c r="D182" s="307"/>
      <c r="F182" s="18">
        <v>2304</v>
      </c>
      <c r="G182" s="18">
        <v>542</v>
      </c>
      <c r="H182" s="18">
        <v>989</v>
      </c>
      <c r="I182" s="18">
        <v>70</v>
      </c>
      <c r="J182" s="71">
        <v>703</v>
      </c>
      <c r="K182" s="118">
        <f t="shared" si="53"/>
        <v>39.137081705452694</v>
      </c>
      <c r="L182" s="4">
        <f t="shared" si="53"/>
        <v>36.109260493004662</v>
      </c>
      <c r="M182" s="4">
        <f t="shared" si="53"/>
        <v>39.734833266372036</v>
      </c>
      <c r="N182" s="4">
        <f t="shared" si="53"/>
        <v>53.846153846153847</v>
      </c>
      <c r="O182" s="4">
        <f t="shared" si="53"/>
        <v>39.807474518686298</v>
      </c>
      <c r="P182" s="84"/>
      <c r="Q182" s="84"/>
      <c r="R182" s="84"/>
      <c r="S182" s="84"/>
    </row>
    <row r="183" spans="1:19" ht="15" customHeight="1" x14ac:dyDescent="0.15">
      <c r="B183" s="35" t="s">
        <v>0</v>
      </c>
      <c r="C183" s="93"/>
      <c r="D183" s="93"/>
      <c r="E183" s="36"/>
      <c r="F183" s="19">
        <v>262</v>
      </c>
      <c r="G183" s="19">
        <v>35</v>
      </c>
      <c r="H183" s="19">
        <v>135</v>
      </c>
      <c r="I183" s="19">
        <v>6</v>
      </c>
      <c r="J183" s="76">
        <v>86</v>
      </c>
      <c r="K183" s="129">
        <f t="shared" si="53"/>
        <v>4.4504841175471377</v>
      </c>
      <c r="L183" s="5">
        <f t="shared" si="53"/>
        <v>2.3317788141239171</v>
      </c>
      <c r="M183" s="5">
        <f t="shared" si="53"/>
        <v>5.4238650060265163</v>
      </c>
      <c r="N183" s="5">
        <f t="shared" si="53"/>
        <v>4.6153846153846159</v>
      </c>
      <c r="O183" s="5">
        <f t="shared" si="53"/>
        <v>4.8697621744054365</v>
      </c>
      <c r="P183" s="23"/>
      <c r="Q183" s="23"/>
      <c r="R183" s="23"/>
      <c r="S183" s="23"/>
    </row>
    <row r="184" spans="1:19" ht="15" customHeight="1" x14ac:dyDescent="0.15">
      <c r="B184" s="39" t="s">
        <v>1</v>
      </c>
      <c r="C184" s="82"/>
      <c r="D184" s="82"/>
      <c r="E184" s="28"/>
      <c r="F184" s="40">
        <f>SUM(F181:F183)</f>
        <v>5887</v>
      </c>
      <c r="G184" s="40">
        <f>SUM(G181:G183)</f>
        <v>1501</v>
      </c>
      <c r="H184" s="40">
        <f>SUM(H181:H183)</f>
        <v>2489</v>
      </c>
      <c r="I184" s="40">
        <f>SUM(I181:I183)</f>
        <v>130</v>
      </c>
      <c r="J184" s="72">
        <f>SUM(J181:J183)</f>
        <v>1766</v>
      </c>
      <c r="K184" s="119">
        <f>IF(SUM(K181:K183)&gt;100,"－",SUM(K181:K183))</f>
        <v>100</v>
      </c>
      <c r="L184" s="6">
        <f>IF(SUM(L181:L183)&gt;100,"－",SUM(L181:L183))</f>
        <v>100.00000000000001</v>
      </c>
      <c r="M184" s="6">
        <f>IF(SUM(M181:M183)&gt;100,"－",SUM(M181:M183))</f>
        <v>100</v>
      </c>
      <c r="N184" s="6">
        <f>IF(SUM(N181:N183)&gt;100,"－",SUM(N181:N183))</f>
        <v>100</v>
      </c>
      <c r="O184" s="6">
        <f>IF(SUM(O181:O183)&gt;100,"－",SUM(O181:O183))</f>
        <v>100</v>
      </c>
      <c r="P184" s="23"/>
      <c r="Q184" s="23"/>
      <c r="R184" s="23"/>
      <c r="S184" s="23"/>
    </row>
    <row r="185" spans="1:19" ht="15" customHeight="1" x14ac:dyDescent="0.15">
      <c r="B185" s="66"/>
      <c r="C185" s="66"/>
      <c r="D185" s="66"/>
      <c r="E185" s="46"/>
      <c r="F185" s="56"/>
      <c r="G185" s="56"/>
      <c r="H185" s="56"/>
      <c r="I185" s="56"/>
      <c r="J185" s="56"/>
      <c r="K185" s="23"/>
      <c r="L185" s="23"/>
      <c r="M185" s="23"/>
      <c r="N185" s="23"/>
      <c r="O185" s="23"/>
      <c r="P185" s="23"/>
      <c r="Q185" s="23"/>
      <c r="R185" s="23"/>
      <c r="S185" s="23"/>
    </row>
    <row r="186" spans="1:19" ht="15" customHeight="1" x14ac:dyDescent="0.15">
      <c r="A186" s="77" t="s">
        <v>540</v>
      </c>
      <c r="B186" s="66"/>
      <c r="C186" s="66"/>
      <c r="D186" s="66"/>
      <c r="E186" s="46"/>
      <c r="F186" s="56"/>
      <c r="G186" s="56"/>
      <c r="H186" s="56"/>
      <c r="I186" s="56"/>
      <c r="J186" s="56"/>
      <c r="K186" s="23"/>
      <c r="L186" s="23"/>
      <c r="M186" s="23"/>
      <c r="N186" s="23"/>
      <c r="O186" s="23"/>
      <c r="P186" s="23"/>
      <c r="Q186" s="23"/>
      <c r="R186" s="23"/>
      <c r="S186" s="23"/>
    </row>
    <row r="187" spans="1:19" ht="15" customHeight="1" x14ac:dyDescent="0.15">
      <c r="A187" s="1" t="s">
        <v>539</v>
      </c>
    </row>
    <row r="188" spans="1:19" ht="13.5" customHeight="1" x14ac:dyDescent="0.15">
      <c r="B188" s="68"/>
      <c r="C188" s="33"/>
      <c r="D188" s="33"/>
      <c r="E188" s="33"/>
      <c r="F188" s="83"/>
      <c r="G188" s="91"/>
      <c r="H188" s="88" t="s">
        <v>2</v>
      </c>
      <c r="I188" s="91"/>
      <c r="J188" s="91"/>
      <c r="K188" s="115"/>
      <c r="L188" s="91"/>
      <c r="M188" s="88" t="s">
        <v>3</v>
      </c>
      <c r="N188" s="91"/>
      <c r="O188" s="89"/>
    </row>
    <row r="189" spans="1:19" ht="20" x14ac:dyDescent="0.15">
      <c r="B189" s="81"/>
      <c r="F189" s="102" t="s">
        <v>4</v>
      </c>
      <c r="G189" s="102" t="s">
        <v>254</v>
      </c>
      <c r="H189" s="102" t="s">
        <v>255</v>
      </c>
      <c r="I189" s="102" t="s">
        <v>256</v>
      </c>
      <c r="J189" s="109" t="s">
        <v>257</v>
      </c>
      <c r="K189" s="112" t="s">
        <v>4</v>
      </c>
      <c r="L189" s="102" t="s">
        <v>254</v>
      </c>
      <c r="M189" s="102" t="s">
        <v>255</v>
      </c>
      <c r="N189" s="102" t="s">
        <v>256</v>
      </c>
      <c r="O189" s="102" t="s">
        <v>257</v>
      </c>
    </row>
    <row r="190" spans="1:19" ht="12" customHeight="1" x14ac:dyDescent="0.15">
      <c r="B190" s="35"/>
      <c r="C190" s="93"/>
      <c r="D190" s="93"/>
      <c r="E190" s="36"/>
      <c r="F190" s="37"/>
      <c r="G190" s="37"/>
      <c r="H190" s="37"/>
      <c r="I190" s="37"/>
      <c r="J190" s="70"/>
      <c r="K190" s="116">
        <f>F182</f>
        <v>2304</v>
      </c>
      <c r="L190" s="2">
        <f t="shared" ref="L190:O190" si="54">G182</f>
        <v>542</v>
      </c>
      <c r="M190" s="2">
        <f t="shared" si="54"/>
        <v>989</v>
      </c>
      <c r="N190" s="2">
        <f t="shared" si="54"/>
        <v>70</v>
      </c>
      <c r="O190" s="2">
        <f t="shared" si="54"/>
        <v>703</v>
      </c>
      <c r="P190" s="95"/>
      <c r="Q190" s="95"/>
      <c r="R190" s="95"/>
      <c r="S190" s="95"/>
    </row>
    <row r="191" spans="1:19" ht="15" customHeight="1" x14ac:dyDescent="0.15">
      <c r="B191" s="34" t="s">
        <v>105</v>
      </c>
      <c r="C191" s="307"/>
      <c r="D191" s="307"/>
      <c r="F191" s="18">
        <v>437</v>
      </c>
      <c r="G191" s="18">
        <v>80</v>
      </c>
      <c r="H191" s="18">
        <v>222</v>
      </c>
      <c r="I191" s="18">
        <v>10</v>
      </c>
      <c r="J191" s="71">
        <v>125</v>
      </c>
      <c r="K191" s="118">
        <f t="shared" ref="K191:O198" si="55">F191/K$190*100</f>
        <v>18.967013888888889</v>
      </c>
      <c r="L191" s="4">
        <f t="shared" si="55"/>
        <v>14.760147601476014</v>
      </c>
      <c r="M191" s="4">
        <f t="shared" si="55"/>
        <v>22.446916076845298</v>
      </c>
      <c r="N191" s="4">
        <f t="shared" si="55"/>
        <v>14.285714285714285</v>
      </c>
      <c r="O191" s="4">
        <f t="shared" si="55"/>
        <v>17.78093883357041</v>
      </c>
      <c r="P191" s="84"/>
      <c r="Q191" s="84"/>
      <c r="R191" s="84"/>
      <c r="S191" s="84"/>
    </row>
    <row r="192" spans="1:19" ht="15" customHeight="1" x14ac:dyDescent="0.15">
      <c r="B192" s="34" t="s">
        <v>106</v>
      </c>
      <c r="C192" s="307"/>
      <c r="D192" s="307"/>
      <c r="F192" s="18">
        <v>559</v>
      </c>
      <c r="G192" s="18">
        <v>118</v>
      </c>
      <c r="H192" s="18">
        <v>266</v>
      </c>
      <c r="I192" s="18">
        <v>8</v>
      </c>
      <c r="J192" s="71">
        <v>167</v>
      </c>
      <c r="K192" s="118">
        <f t="shared" si="55"/>
        <v>24.262152777777779</v>
      </c>
      <c r="L192" s="4">
        <f t="shared" si="55"/>
        <v>21.771217712177123</v>
      </c>
      <c r="M192" s="4">
        <f t="shared" si="55"/>
        <v>26.895854398382202</v>
      </c>
      <c r="N192" s="4">
        <f t="shared" si="55"/>
        <v>11.428571428571429</v>
      </c>
      <c r="O192" s="4">
        <f t="shared" si="55"/>
        <v>23.755334281650072</v>
      </c>
      <c r="P192" s="84"/>
      <c r="Q192" s="84"/>
      <c r="R192" s="84"/>
      <c r="S192" s="84"/>
    </row>
    <row r="193" spans="1:23" ht="15" customHeight="1" x14ac:dyDescent="0.15">
      <c r="B193" s="34" t="s">
        <v>107</v>
      </c>
      <c r="C193" s="307"/>
      <c r="D193" s="307"/>
      <c r="F193" s="18">
        <v>385</v>
      </c>
      <c r="G193" s="18">
        <v>86</v>
      </c>
      <c r="H193" s="18">
        <v>172</v>
      </c>
      <c r="I193" s="18">
        <v>9</v>
      </c>
      <c r="J193" s="71">
        <v>118</v>
      </c>
      <c r="K193" s="118">
        <f t="shared" si="55"/>
        <v>16.710069444444446</v>
      </c>
      <c r="L193" s="4">
        <f t="shared" si="55"/>
        <v>15.867158671586715</v>
      </c>
      <c r="M193" s="4">
        <f t="shared" si="55"/>
        <v>17.391304347826086</v>
      </c>
      <c r="N193" s="4">
        <f t="shared" si="55"/>
        <v>12.857142857142856</v>
      </c>
      <c r="O193" s="4">
        <f t="shared" si="55"/>
        <v>16.785206258890469</v>
      </c>
      <c r="P193" s="84"/>
      <c r="Q193" s="84"/>
      <c r="R193" s="84"/>
      <c r="S193" s="84"/>
    </row>
    <row r="194" spans="1:23" ht="15" customHeight="1" x14ac:dyDescent="0.15">
      <c r="B194" s="34" t="s">
        <v>541</v>
      </c>
      <c r="C194" s="307"/>
      <c r="D194" s="307"/>
      <c r="F194" s="18">
        <v>351</v>
      </c>
      <c r="G194" s="18">
        <v>71</v>
      </c>
      <c r="H194" s="18">
        <v>159</v>
      </c>
      <c r="I194" s="18">
        <v>16</v>
      </c>
      <c r="J194" s="71">
        <v>105</v>
      </c>
      <c r="K194" s="118">
        <f t="shared" si="55"/>
        <v>15.234375</v>
      </c>
      <c r="L194" s="4">
        <f t="shared" si="55"/>
        <v>13.099630996309964</v>
      </c>
      <c r="M194" s="4">
        <f t="shared" si="55"/>
        <v>16.076845298281093</v>
      </c>
      <c r="N194" s="4">
        <f t="shared" si="55"/>
        <v>22.857142857142858</v>
      </c>
      <c r="O194" s="4">
        <f t="shared" si="55"/>
        <v>14.935988620199147</v>
      </c>
      <c r="P194" s="84"/>
      <c r="Q194" s="84"/>
      <c r="R194" s="84"/>
      <c r="S194" s="84"/>
    </row>
    <row r="195" spans="1:23" ht="15" customHeight="1" x14ac:dyDescent="0.15">
      <c r="B195" s="34" t="s">
        <v>542</v>
      </c>
      <c r="C195" s="307"/>
      <c r="D195" s="307"/>
      <c r="F195" s="18">
        <v>209</v>
      </c>
      <c r="G195" s="18">
        <v>51</v>
      </c>
      <c r="H195" s="18">
        <v>73</v>
      </c>
      <c r="I195" s="18">
        <v>14</v>
      </c>
      <c r="J195" s="71">
        <v>71</v>
      </c>
      <c r="K195" s="118">
        <f t="shared" si="55"/>
        <v>9.0711805555555554</v>
      </c>
      <c r="L195" s="4">
        <f t="shared" si="55"/>
        <v>9.4095940959409603</v>
      </c>
      <c r="M195" s="4">
        <f t="shared" si="55"/>
        <v>7.3811931243680489</v>
      </c>
      <c r="N195" s="4">
        <f t="shared" si="55"/>
        <v>20</v>
      </c>
      <c r="O195" s="4">
        <f t="shared" si="55"/>
        <v>10.099573257467995</v>
      </c>
      <c r="P195" s="84"/>
      <c r="Q195" s="84"/>
      <c r="R195" s="84"/>
      <c r="S195" s="84"/>
    </row>
    <row r="196" spans="1:23" ht="15" customHeight="1" x14ac:dyDescent="0.15">
      <c r="B196" s="34" t="s">
        <v>543</v>
      </c>
      <c r="C196" s="307"/>
      <c r="D196" s="307"/>
      <c r="F196" s="18">
        <v>192</v>
      </c>
      <c r="G196" s="18">
        <v>68</v>
      </c>
      <c r="H196" s="18">
        <v>55</v>
      </c>
      <c r="I196" s="18">
        <v>5</v>
      </c>
      <c r="J196" s="71">
        <v>64</v>
      </c>
      <c r="K196" s="118">
        <f t="shared" si="55"/>
        <v>8.3333333333333321</v>
      </c>
      <c r="L196" s="4">
        <f t="shared" si="55"/>
        <v>12.546125461254611</v>
      </c>
      <c r="M196" s="4">
        <f t="shared" si="55"/>
        <v>5.5611729019211324</v>
      </c>
      <c r="N196" s="4">
        <f t="shared" si="55"/>
        <v>7.1428571428571423</v>
      </c>
      <c r="O196" s="4">
        <f t="shared" si="55"/>
        <v>9.1038406827880518</v>
      </c>
      <c r="P196" s="84"/>
      <c r="Q196" s="84"/>
      <c r="R196" s="84"/>
      <c r="S196" s="84"/>
    </row>
    <row r="197" spans="1:23" ht="15" customHeight="1" x14ac:dyDescent="0.15">
      <c r="B197" s="34" t="s">
        <v>80</v>
      </c>
      <c r="C197" s="307"/>
      <c r="D197" s="307"/>
      <c r="F197" s="18">
        <v>109</v>
      </c>
      <c r="G197" s="18">
        <v>45</v>
      </c>
      <c r="H197" s="18">
        <v>18</v>
      </c>
      <c r="I197" s="18">
        <v>8</v>
      </c>
      <c r="J197" s="71">
        <v>38</v>
      </c>
      <c r="K197" s="118">
        <f t="shared" si="55"/>
        <v>4.7309027777777777</v>
      </c>
      <c r="L197" s="4">
        <f t="shared" si="55"/>
        <v>8.3025830258302591</v>
      </c>
      <c r="M197" s="4">
        <f t="shared" si="55"/>
        <v>1.820020222446916</v>
      </c>
      <c r="N197" s="4">
        <f t="shared" si="55"/>
        <v>11.428571428571429</v>
      </c>
      <c r="O197" s="4">
        <f t="shared" si="55"/>
        <v>5.4054054054054053</v>
      </c>
      <c r="P197" s="84"/>
      <c r="Q197" s="84"/>
      <c r="R197" s="84"/>
      <c r="S197" s="84"/>
    </row>
    <row r="198" spans="1:23" ht="15" customHeight="1" x14ac:dyDescent="0.15">
      <c r="B198" s="35" t="s">
        <v>0</v>
      </c>
      <c r="C198" s="93"/>
      <c r="D198" s="93"/>
      <c r="E198" s="36"/>
      <c r="F198" s="19">
        <v>62</v>
      </c>
      <c r="G198" s="19">
        <v>23</v>
      </c>
      <c r="H198" s="19">
        <v>24</v>
      </c>
      <c r="I198" s="19">
        <v>0</v>
      </c>
      <c r="J198" s="76">
        <v>15</v>
      </c>
      <c r="K198" s="129">
        <f t="shared" si="55"/>
        <v>2.6909722222222223</v>
      </c>
      <c r="L198" s="5">
        <f t="shared" si="55"/>
        <v>4.2435424354243541</v>
      </c>
      <c r="M198" s="5">
        <f t="shared" si="55"/>
        <v>2.4266936299292214</v>
      </c>
      <c r="N198" s="5">
        <f t="shared" si="55"/>
        <v>0</v>
      </c>
      <c r="O198" s="5">
        <f t="shared" si="55"/>
        <v>2.1337126600284493</v>
      </c>
      <c r="P198" s="23"/>
      <c r="Q198" s="23"/>
      <c r="R198" s="23"/>
      <c r="S198" s="23"/>
    </row>
    <row r="199" spans="1:23" ht="15" customHeight="1" x14ac:dyDescent="0.15">
      <c r="B199" s="39" t="s">
        <v>1</v>
      </c>
      <c r="C199" s="82"/>
      <c r="D199" s="82"/>
      <c r="E199" s="28"/>
      <c r="F199" s="40">
        <f>SUM(F191:F198)</f>
        <v>2304</v>
      </c>
      <c r="G199" s="40">
        <f>SUM(G191:G198)</f>
        <v>542</v>
      </c>
      <c r="H199" s="40">
        <f>SUM(H191:H198)</f>
        <v>989</v>
      </c>
      <c r="I199" s="40">
        <f>SUM(I191:I198)</f>
        <v>70</v>
      </c>
      <c r="J199" s="72">
        <f>SUM(J191:J198)</f>
        <v>703</v>
      </c>
      <c r="K199" s="119">
        <f>IF(SUM(K191:K198)&gt;100,"－",SUM(K191:K198))</f>
        <v>100</v>
      </c>
      <c r="L199" s="6">
        <f>IF(SUM(L191:L198)&gt;100,"－",SUM(L191:L198))</f>
        <v>100.00000000000001</v>
      </c>
      <c r="M199" s="6">
        <f>IF(SUM(M191:M198)&gt;100,"－",SUM(M191:M198))</f>
        <v>100</v>
      </c>
      <c r="N199" s="6">
        <f>IF(SUM(N191:N198)&gt;100,"－",SUM(N191:N198))</f>
        <v>100</v>
      </c>
      <c r="O199" s="6">
        <f>IF(SUM(O191:O198)&gt;100,"－",SUM(O191:O198))</f>
        <v>100</v>
      </c>
      <c r="P199" s="23"/>
      <c r="Q199" s="23"/>
      <c r="R199" s="23"/>
      <c r="S199" s="23"/>
    </row>
    <row r="200" spans="1:23" ht="15" customHeight="1" x14ac:dyDescent="0.15">
      <c r="B200" s="39" t="s">
        <v>109</v>
      </c>
      <c r="C200" s="82"/>
      <c r="D200" s="82"/>
      <c r="E200" s="29"/>
      <c r="F200" s="42">
        <v>5.2194469223907225</v>
      </c>
      <c r="G200" s="75">
        <v>7.333333333333333</v>
      </c>
      <c r="H200" s="75">
        <v>3.850777202072539</v>
      </c>
      <c r="I200" s="75">
        <v>7.3285714285714283</v>
      </c>
      <c r="J200" s="75">
        <v>5.3299418604651159</v>
      </c>
      <c r="K200" s="14"/>
      <c r="L200" s="14"/>
      <c r="M200" s="14"/>
      <c r="N200" s="14"/>
      <c r="O200" s="14"/>
      <c r="P200" s="14"/>
      <c r="Q200" s="14"/>
      <c r="R200" s="14"/>
      <c r="S200" s="14"/>
    </row>
    <row r="201" spans="1:23" ht="15" customHeight="1" x14ac:dyDescent="0.15">
      <c r="B201" s="39" t="s">
        <v>110</v>
      </c>
      <c r="C201" s="82"/>
      <c r="D201" s="82"/>
      <c r="E201" s="29"/>
      <c r="F201" s="227">
        <v>115</v>
      </c>
      <c r="G201" s="48">
        <v>115</v>
      </c>
      <c r="H201" s="48">
        <v>63</v>
      </c>
      <c r="I201" s="48">
        <v>37</v>
      </c>
      <c r="J201" s="48">
        <v>64</v>
      </c>
      <c r="K201" s="14"/>
      <c r="L201" s="14"/>
      <c r="M201" s="14"/>
      <c r="N201" s="14"/>
      <c r="O201" s="14"/>
      <c r="P201" s="14"/>
      <c r="Q201" s="14"/>
      <c r="R201" s="14"/>
      <c r="S201" s="14"/>
    </row>
    <row r="202" spans="1:23" ht="15" customHeight="1" x14ac:dyDescent="0.15">
      <c r="B202" s="66"/>
      <c r="C202" s="66"/>
      <c r="D202" s="66"/>
      <c r="E202" s="46"/>
      <c r="F202" s="127"/>
      <c r="G202" s="127"/>
      <c r="H202" s="127"/>
      <c r="I202" s="127"/>
      <c r="J202" s="127"/>
      <c r="K202" s="14"/>
      <c r="L202" s="14"/>
      <c r="M202" s="14"/>
      <c r="N202" s="14"/>
      <c r="O202" s="14"/>
      <c r="P202" s="14"/>
      <c r="Q202" s="14"/>
      <c r="R202" s="14"/>
      <c r="S202" s="14"/>
    </row>
    <row r="203" spans="1:23" ht="15" customHeight="1" x14ac:dyDescent="0.15">
      <c r="A203" s="77" t="s">
        <v>794</v>
      </c>
      <c r="B203" s="66"/>
      <c r="C203" s="66"/>
      <c r="D203" s="46"/>
      <c r="E203" s="96"/>
      <c r="F203" s="96"/>
      <c r="G203" s="96"/>
      <c r="H203" s="56"/>
      <c r="I203" s="23"/>
    </row>
    <row r="204" spans="1:23" ht="15" customHeight="1" x14ac:dyDescent="0.15">
      <c r="A204" s="1" t="s">
        <v>544</v>
      </c>
      <c r="B204" s="66"/>
      <c r="C204" s="66"/>
      <c r="D204" s="46"/>
      <c r="E204" s="96"/>
      <c r="F204" s="96"/>
      <c r="G204" s="96"/>
      <c r="H204" s="56"/>
      <c r="I204" s="23"/>
    </row>
    <row r="205" spans="1:23" ht="13.5" customHeight="1" x14ac:dyDescent="0.15">
      <c r="B205" s="68"/>
      <c r="C205" s="33"/>
      <c r="D205" s="83"/>
      <c r="E205" s="91"/>
      <c r="F205" s="88" t="s">
        <v>182</v>
      </c>
      <c r="G205" s="91"/>
      <c r="H205" s="91"/>
      <c r="I205" s="111"/>
      <c r="J205" s="91"/>
      <c r="K205" s="88" t="s">
        <v>3</v>
      </c>
      <c r="L205" s="91"/>
      <c r="M205" s="105"/>
      <c r="N205" s="91"/>
      <c r="O205" s="91"/>
      <c r="P205" s="148" t="s">
        <v>384</v>
      </c>
      <c r="Q205" s="91"/>
      <c r="R205" s="89"/>
    </row>
    <row r="206" spans="1:23" ht="20" x14ac:dyDescent="0.15">
      <c r="B206" s="98"/>
      <c r="C206" s="46"/>
      <c r="D206" s="102" t="s">
        <v>4</v>
      </c>
      <c r="E206" s="102" t="s">
        <v>254</v>
      </c>
      <c r="F206" s="102" t="s">
        <v>255</v>
      </c>
      <c r="G206" s="102" t="s">
        <v>256</v>
      </c>
      <c r="H206" s="109" t="s">
        <v>257</v>
      </c>
      <c r="I206" s="112" t="s">
        <v>4</v>
      </c>
      <c r="J206" s="102" t="s">
        <v>254</v>
      </c>
      <c r="K206" s="102" t="s">
        <v>255</v>
      </c>
      <c r="L206" s="102" t="s">
        <v>256</v>
      </c>
      <c r="M206" s="106" t="s">
        <v>257</v>
      </c>
      <c r="N206" s="103" t="s">
        <v>4</v>
      </c>
      <c r="O206" s="102" t="s">
        <v>254</v>
      </c>
      <c r="P206" s="102" t="s">
        <v>255</v>
      </c>
      <c r="Q206" s="102" t="s">
        <v>256</v>
      </c>
      <c r="R206" s="147" t="s">
        <v>257</v>
      </c>
    </row>
    <row r="207" spans="1:23" ht="12" customHeight="1" x14ac:dyDescent="0.15">
      <c r="B207" s="69"/>
      <c r="C207" s="36"/>
      <c r="D207" s="37"/>
      <c r="E207" s="37"/>
      <c r="F207" s="37"/>
      <c r="G207" s="37"/>
      <c r="H207" s="70"/>
      <c r="I207" s="266">
        <f>D214</f>
        <v>11091</v>
      </c>
      <c r="J207" s="261">
        <f t="shared" ref="J207:M207" si="56">E214</f>
        <v>5169</v>
      </c>
      <c r="K207" s="261">
        <f t="shared" si="56"/>
        <v>3445</v>
      </c>
      <c r="L207" s="261">
        <f t="shared" si="56"/>
        <v>290</v>
      </c>
      <c r="M207" s="262">
        <f t="shared" si="56"/>
        <v>2186</v>
      </c>
      <c r="N207" s="149"/>
      <c r="O207" s="37"/>
      <c r="P207" s="37"/>
      <c r="Q207" s="37"/>
      <c r="R207" s="37"/>
    </row>
    <row r="208" spans="1:23" ht="24" customHeight="1" x14ac:dyDescent="0.15">
      <c r="B208" s="448" t="s">
        <v>72</v>
      </c>
      <c r="C208" s="457"/>
      <c r="D208" s="267">
        <v>5741</v>
      </c>
      <c r="E208" s="17">
        <v>2734</v>
      </c>
      <c r="F208" s="152">
        <v>1760</v>
      </c>
      <c r="G208" s="8">
        <v>144</v>
      </c>
      <c r="H208" s="152">
        <v>1102</v>
      </c>
      <c r="I208" s="156">
        <f>D208/I$207*100</f>
        <v>51.762690469750247</v>
      </c>
      <c r="J208" s="3">
        <f t="shared" ref="J208:J213" si="57">E208/J$207*100</f>
        <v>52.892242213194038</v>
      </c>
      <c r="K208" s="209">
        <f t="shared" ref="K208:K213" si="58">F208/K$207*100</f>
        <v>51.088534107402026</v>
      </c>
      <c r="L208" s="11">
        <f t="shared" ref="L208:L213" si="59">G208/L$207*100</f>
        <v>49.655172413793103</v>
      </c>
      <c r="M208" s="150">
        <f t="shared" ref="M208:M213" si="60">H208/M$207*100</f>
        <v>50.411710887465688</v>
      </c>
      <c r="N208" s="84">
        <v>1.7262888066078041</v>
      </c>
      <c r="O208" s="3">
        <v>2.2726517040731506</v>
      </c>
      <c r="P208" s="209">
        <v>1.337386018237082</v>
      </c>
      <c r="Q208" s="11">
        <v>1.6941176470588235</v>
      </c>
      <c r="R208" s="15">
        <v>1.1965255157437569</v>
      </c>
      <c r="S208" s="232"/>
      <c r="T208" s="232"/>
      <c r="U208" s="232"/>
      <c r="V208" s="232"/>
      <c r="W208" s="232"/>
    </row>
    <row r="209" spans="1:23" ht="24" customHeight="1" x14ac:dyDescent="0.15">
      <c r="B209" s="450" t="s">
        <v>73</v>
      </c>
      <c r="C209" s="454"/>
      <c r="D209" s="131">
        <v>120</v>
      </c>
      <c r="E209" s="18">
        <v>80</v>
      </c>
      <c r="F209" s="159">
        <v>33</v>
      </c>
      <c r="G209" s="9">
        <v>3</v>
      </c>
      <c r="H209" s="159">
        <v>4</v>
      </c>
      <c r="I209" s="156">
        <f t="shared" ref="I209:I213" si="61">D209/I$207*100</f>
        <v>1.0819583446037329</v>
      </c>
      <c r="J209" s="4">
        <f t="shared" si="57"/>
        <v>1.5476881408396208</v>
      </c>
      <c r="K209" s="210">
        <f t="shared" si="58"/>
        <v>0.9579100145137881</v>
      </c>
      <c r="L209" s="12">
        <f t="shared" si="59"/>
        <v>1.0344827586206897</v>
      </c>
      <c r="M209" s="160">
        <f t="shared" si="60"/>
        <v>0.18298261665141813</v>
      </c>
      <c r="N209" s="84">
        <v>0.21428571428571427</v>
      </c>
      <c r="O209" s="4">
        <v>6.6500415627597675E-2</v>
      </c>
      <c r="P209" s="210">
        <v>2.5075987841945289E-2</v>
      </c>
      <c r="Q209" s="12">
        <v>3.5294117647058823E-2</v>
      </c>
      <c r="R209" s="16">
        <v>4.3431053203040176E-3</v>
      </c>
      <c r="S209" s="232"/>
      <c r="T209" s="232"/>
      <c r="U209" s="232"/>
      <c r="V209" s="232"/>
      <c r="W209" s="232"/>
    </row>
    <row r="210" spans="1:23" ht="24" customHeight="1" x14ac:dyDescent="0.15">
      <c r="B210" s="450" t="s">
        <v>74</v>
      </c>
      <c r="C210" s="454"/>
      <c r="D210" s="131">
        <v>83</v>
      </c>
      <c r="E210" s="18">
        <v>45</v>
      </c>
      <c r="F210" s="159">
        <v>13</v>
      </c>
      <c r="G210" s="9">
        <v>0</v>
      </c>
      <c r="H210" s="159">
        <v>25</v>
      </c>
      <c r="I210" s="156">
        <f t="shared" si="61"/>
        <v>0.74835452168424854</v>
      </c>
      <c r="J210" s="4">
        <f t="shared" si="57"/>
        <v>0.87057457922228665</v>
      </c>
      <c r="K210" s="210">
        <f t="shared" si="58"/>
        <v>0.37735849056603776</v>
      </c>
      <c r="L210" s="12">
        <f t="shared" si="59"/>
        <v>0</v>
      </c>
      <c r="M210" s="160">
        <f t="shared" si="60"/>
        <v>1.1436413540713632</v>
      </c>
      <c r="N210" s="84">
        <v>0.17700626067159933</v>
      </c>
      <c r="O210" s="4">
        <v>3.7406483790523692E-2</v>
      </c>
      <c r="P210" s="210">
        <v>9.8784194528875376E-3</v>
      </c>
      <c r="Q210" s="12">
        <v>0</v>
      </c>
      <c r="R210" s="16">
        <v>2.714440825190011E-2</v>
      </c>
      <c r="S210" s="232"/>
      <c r="T210" s="232"/>
      <c r="U210" s="232"/>
      <c r="V210" s="232"/>
      <c r="W210" s="232"/>
    </row>
    <row r="211" spans="1:23" ht="24" customHeight="1" x14ac:dyDescent="0.15">
      <c r="B211" s="450" t="s">
        <v>412</v>
      </c>
      <c r="C211" s="454"/>
      <c r="D211" s="131">
        <v>1672</v>
      </c>
      <c r="E211" s="18">
        <v>955</v>
      </c>
      <c r="F211" s="159">
        <v>420</v>
      </c>
      <c r="G211" s="9">
        <v>39</v>
      </c>
      <c r="H211" s="159">
        <v>258</v>
      </c>
      <c r="I211" s="156">
        <f t="shared" si="61"/>
        <v>15.075286268145344</v>
      </c>
      <c r="J211" s="4">
        <f t="shared" si="57"/>
        <v>18.475527181272973</v>
      </c>
      <c r="K211" s="210">
        <f t="shared" si="58"/>
        <v>12.191582002902758</v>
      </c>
      <c r="L211" s="12">
        <f t="shared" si="59"/>
        <v>13.448275862068964</v>
      </c>
      <c r="M211" s="160">
        <f t="shared" si="60"/>
        <v>11.802378774016468</v>
      </c>
      <c r="N211" s="84">
        <v>0.82716400911161736</v>
      </c>
      <c r="O211" s="4">
        <v>0.79384871155444725</v>
      </c>
      <c r="P211" s="210">
        <v>0.31914893617021278</v>
      </c>
      <c r="Q211" s="12">
        <v>0.45882352941176469</v>
      </c>
      <c r="R211" s="16">
        <v>0.28013029315960913</v>
      </c>
      <c r="S211" s="232"/>
      <c r="T211" s="232"/>
      <c r="U211" s="232"/>
      <c r="V211" s="232"/>
      <c r="W211" s="232"/>
    </row>
    <row r="212" spans="1:23" ht="24" customHeight="1" x14ac:dyDescent="0.15">
      <c r="B212" s="450" t="s">
        <v>413</v>
      </c>
      <c r="C212" s="454"/>
      <c r="D212" s="131">
        <v>3249</v>
      </c>
      <c r="E212" s="18">
        <v>1271</v>
      </c>
      <c r="F212" s="159">
        <v>1149</v>
      </c>
      <c r="G212" s="9">
        <v>101</v>
      </c>
      <c r="H212" s="159">
        <v>728</v>
      </c>
      <c r="I212" s="156">
        <f t="shared" si="61"/>
        <v>29.294022180146062</v>
      </c>
      <c r="J212" s="4">
        <f t="shared" si="57"/>
        <v>24.588895337589474</v>
      </c>
      <c r="K212" s="210">
        <f t="shared" si="58"/>
        <v>33.352685050798257</v>
      </c>
      <c r="L212" s="12">
        <f t="shared" si="59"/>
        <v>34.827586206896548</v>
      </c>
      <c r="M212" s="160">
        <f t="shared" si="60"/>
        <v>33.3028362305581</v>
      </c>
      <c r="N212" s="84">
        <v>1.0202221589290801</v>
      </c>
      <c r="O212" s="4">
        <v>1.056525353283458</v>
      </c>
      <c r="P212" s="210">
        <v>0.87310030395136773</v>
      </c>
      <c r="Q212" s="12">
        <v>1.1882352941176471</v>
      </c>
      <c r="R212" s="16">
        <v>0.79044516829533118</v>
      </c>
      <c r="S212" s="232"/>
      <c r="T212" s="232"/>
      <c r="U212" s="232"/>
      <c r="V212" s="232"/>
      <c r="W212" s="232"/>
    </row>
    <row r="213" spans="1:23" ht="24" customHeight="1" x14ac:dyDescent="0.15">
      <c r="B213" s="455" t="s">
        <v>52</v>
      </c>
      <c r="C213" s="456"/>
      <c r="D213" s="271">
        <v>226</v>
      </c>
      <c r="E213" s="18">
        <v>84</v>
      </c>
      <c r="F213" s="71">
        <v>70</v>
      </c>
      <c r="G213" s="18">
        <v>3</v>
      </c>
      <c r="H213" s="71">
        <v>69</v>
      </c>
      <c r="I213" s="156">
        <f t="shared" si="61"/>
        <v>2.0376882156703635</v>
      </c>
      <c r="J213" s="4">
        <f t="shared" si="57"/>
        <v>1.6250725478816019</v>
      </c>
      <c r="K213" s="211">
        <f t="shared" si="58"/>
        <v>2.0319303338171264</v>
      </c>
      <c r="L213" s="4">
        <f t="shared" si="59"/>
        <v>1.0344827586206897</v>
      </c>
      <c r="M213" s="151">
        <f t="shared" si="60"/>
        <v>3.1564501372369622</v>
      </c>
      <c r="N213" s="84">
        <v>0.33494593056346045</v>
      </c>
      <c r="O213" s="4">
        <v>6.9825436408977551E-2</v>
      </c>
      <c r="P213" s="211">
        <v>5.3191489361702128E-2</v>
      </c>
      <c r="Q213" s="4">
        <v>3.5294117647058823E-2</v>
      </c>
      <c r="R213" s="4">
        <v>7.4918566775244305E-2</v>
      </c>
      <c r="S213" s="232"/>
      <c r="T213" s="232"/>
      <c r="U213" s="232"/>
      <c r="V213" s="232"/>
      <c r="W213" s="232"/>
    </row>
    <row r="214" spans="1:23" ht="15" customHeight="1" x14ac:dyDescent="0.15">
      <c r="B214" s="452" t="s">
        <v>1</v>
      </c>
      <c r="C214" s="453"/>
      <c r="D214" s="153">
        <f>SUM(D208:D213)</f>
        <v>11091</v>
      </c>
      <c r="E214" s="48">
        <f t="shared" ref="E214:M214" si="62">SUM(E208:E213)</f>
        <v>5169</v>
      </c>
      <c r="F214" s="154">
        <f t="shared" si="62"/>
        <v>3445</v>
      </c>
      <c r="G214" s="48">
        <f t="shared" si="62"/>
        <v>290</v>
      </c>
      <c r="H214" s="154">
        <f t="shared" si="62"/>
        <v>2186</v>
      </c>
      <c r="I214" s="157">
        <f t="shared" si="62"/>
        <v>99.999999999999986</v>
      </c>
      <c r="J214" s="75">
        <f t="shared" si="62"/>
        <v>100</v>
      </c>
      <c r="K214" s="239">
        <f t="shared" si="62"/>
        <v>100</v>
      </c>
      <c r="L214" s="75">
        <f t="shared" si="62"/>
        <v>99.999999999999986</v>
      </c>
      <c r="M214" s="155">
        <f t="shared" si="62"/>
        <v>100</v>
      </c>
      <c r="N214" s="158">
        <f>SUM(N208:N213)</f>
        <v>4.2999128801692761</v>
      </c>
      <c r="O214" s="75">
        <f t="shared" ref="O214:R214" si="63">SUM(O208:O213)</f>
        <v>4.2967581047381547</v>
      </c>
      <c r="P214" s="239">
        <f t="shared" si="63"/>
        <v>2.6177811550151975</v>
      </c>
      <c r="Q214" s="75">
        <f t="shared" si="63"/>
        <v>3.4117647058823533</v>
      </c>
      <c r="R214" s="75">
        <f t="shared" si="63"/>
        <v>2.3735070575461457</v>
      </c>
      <c r="S214" s="233"/>
    </row>
    <row r="215" spans="1:23" ht="15" customHeight="1" x14ac:dyDescent="0.15">
      <c r="B215" s="386"/>
      <c r="C215" s="386"/>
      <c r="D215" s="127"/>
      <c r="E215" s="127"/>
      <c r="F215" s="127"/>
      <c r="G215" s="127"/>
      <c r="H215" s="127"/>
      <c r="I215" s="14"/>
      <c r="J215" s="14"/>
      <c r="K215" s="14"/>
      <c r="L215" s="14"/>
      <c r="M215" s="14"/>
      <c r="N215" s="14"/>
      <c r="O215" s="14"/>
      <c r="P215" s="14"/>
      <c r="Q215" s="14"/>
      <c r="R215" s="14"/>
    </row>
    <row r="216" spans="1:23" ht="15" customHeight="1" x14ac:dyDescent="0.15">
      <c r="A216" s="77" t="s">
        <v>795</v>
      </c>
      <c r="B216" s="255"/>
      <c r="C216" s="255"/>
      <c r="D216" s="128"/>
      <c r="E216" s="128"/>
      <c r="F216" s="128"/>
      <c r="G216" s="128"/>
      <c r="H216" s="128"/>
      <c r="I216" s="77"/>
      <c r="J216" s="77"/>
      <c r="K216" s="128"/>
      <c r="L216" s="77"/>
      <c r="M216" s="77"/>
      <c r="N216" s="77"/>
      <c r="O216" s="77"/>
      <c r="P216" s="77"/>
      <c r="Q216" s="77"/>
      <c r="R216" s="14"/>
    </row>
    <row r="217" spans="1:23" ht="15" customHeight="1" x14ac:dyDescent="0.15">
      <c r="A217" s="77" t="s">
        <v>888</v>
      </c>
      <c r="B217" s="77"/>
      <c r="C217" s="77"/>
      <c r="D217" s="128"/>
      <c r="E217" s="128"/>
      <c r="F217" s="128"/>
      <c r="G217" s="128"/>
      <c r="H217" s="128"/>
      <c r="I217" s="77"/>
      <c r="J217" s="443"/>
      <c r="K217" s="77"/>
      <c r="L217" s="77"/>
      <c r="M217" s="77"/>
      <c r="N217" s="77"/>
      <c r="O217" s="77"/>
      <c r="P217" s="77"/>
      <c r="Q217" s="77"/>
      <c r="R217" s="14"/>
    </row>
    <row r="218" spans="1:23" ht="15" customHeight="1" x14ac:dyDescent="0.15">
      <c r="A218" s="387"/>
      <c r="B218" s="388"/>
      <c r="C218" s="429"/>
      <c r="D218" s="389"/>
      <c r="E218" s="390"/>
      <c r="F218" s="391" t="s">
        <v>182</v>
      </c>
      <c r="G218" s="390"/>
      <c r="H218" s="390"/>
      <c r="I218" s="392"/>
      <c r="J218" s="390"/>
      <c r="K218" s="391" t="s">
        <v>3</v>
      </c>
      <c r="L218" s="390"/>
      <c r="M218" s="393"/>
      <c r="N218" s="390"/>
      <c r="O218" s="390"/>
      <c r="P218" s="391" t="s">
        <v>384</v>
      </c>
      <c r="Q218" s="390"/>
      <c r="R218" s="394"/>
      <c r="S218" s="14"/>
    </row>
    <row r="219" spans="1:23" ht="20" x14ac:dyDescent="0.15">
      <c r="A219" s="387"/>
      <c r="B219" s="395" t="s">
        <v>889</v>
      </c>
      <c r="C219" s="430"/>
      <c r="D219" s="102" t="s">
        <v>4</v>
      </c>
      <c r="E219" s="102" t="s">
        <v>254</v>
      </c>
      <c r="F219" s="102" t="s">
        <v>255</v>
      </c>
      <c r="G219" s="102" t="s">
        <v>256</v>
      </c>
      <c r="H219" s="109" t="s">
        <v>257</v>
      </c>
      <c r="I219" s="112" t="s">
        <v>4</v>
      </c>
      <c r="J219" s="102" t="s">
        <v>254</v>
      </c>
      <c r="K219" s="102" t="s">
        <v>255</v>
      </c>
      <c r="L219" s="102" t="s">
        <v>256</v>
      </c>
      <c r="M219" s="106" t="s">
        <v>257</v>
      </c>
      <c r="N219" s="103" t="s">
        <v>4</v>
      </c>
      <c r="O219" s="102" t="s">
        <v>254</v>
      </c>
      <c r="P219" s="102" t="s">
        <v>255</v>
      </c>
      <c r="Q219" s="102" t="s">
        <v>256</v>
      </c>
      <c r="R219" s="147" t="s">
        <v>257</v>
      </c>
      <c r="S219" s="14"/>
    </row>
    <row r="220" spans="1:23" ht="15" customHeight="1" x14ac:dyDescent="0.15">
      <c r="A220" s="387"/>
      <c r="B220" s="396"/>
      <c r="C220" s="431"/>
      <c r="D220" s="397"/>
      <c r="E220" s="397"/>
      <c r="F220" s="397"/>
      <c r="G220" s="397"/>
      <c r="H220" s="398"/>
      <c r="I220" s="399">
        <v>11091</v>
      </c>
      <c r="J220" s="400">
        <v>5169</v>
      </c>
      <c r="K220" s="400">
        <v>3445</v>
      </c>
      <c r="L220" s="400">
        <v>290</v>
      </c>
      <c r="M220" s="401">
        <v>2186</v>
      </c>
      <c r="N220" s="402"/>
      <c r="O220" s="397"/>
      <c r="P220" s="397"/>
      <c r="Q220" s="397"/>
      <c r="R220" s="397"/>
      <c r="S220" s="14"/>
    </row>
    <row r="221" spans="1:23" ht="15" customHeight="1" x14ac:dyDescent="0.15">
      <c r="A221" s="387"/>
      <c r="B221" s="428" t="s">
        <v>890</v>
      </c>
      <c r="C221" s="432"/>
      <c r="D221" s="349">
        <v>1091</v>
      </c>
      <c r="E221" s="349">
        <v>1049</v>
      </c>
      <c r="F221" s="403">
        <v>0</v>
      </c>
      <c r="G221" s="404">
        <v>42</v>
      </c>
      <c r="H221" s="405">
        <v>0</v>
      </c>
      <c r="I221" s="406">
        <f>D221/I$220*100</f>
        <v>9.8368046163556038</v>
      </c>
      <c r="J221" s="407">
        <f>E221/E$224*100</f>
        <v>20.294060746759531</v>
      </c>
      <c r="K221" s="409">
        <v>0</v>
      </c>
      <c r="L221" s="410">
        <f t="shared" ref="L221:M223" si="64">G221/G$224*100</f>
        <v>14.482758620689657</v>
      </c>
      <c r="M221" s="433">
        <f t="shared" si="64"/>
        <v>0</v>
      </c>
      <c r="N221" s="408">
        <v>5.1569294762715066E-2</v>
      </c>
      <c r="O221" s="351">
        <v>0.14533111665281243</v>
      </c>
      <c r="P221" s="409" t="s">
        <v>908</v>
      </c>
      <c r="Q221" s="410">
        <v>8.2352941176470587E-2</v>
      </c>
      <c r="R221" s="409" t="s">
        <v>908</v>
      </c>
      <c r="S221" s="14"/>
    </row>
    <row r="222" spans="1:23" ht="15" customHeight="1" x14ac:dyDescent="0.15">
      <c r="A222" s="387"/>
      <c r="B222" s="428" t="s">
        <v>891</v>
      </c>
      <c r="C222" s="432"/>
      <c r="D222" s="352">
        <v>3900</v>
      </c>
      <c r="E222" s="352">
        <v>1356</v>
      </c>
      <c r="F222" s="411">
        <v>1618</v>
      </c>
      <c r="G222" s="412">
        <v>91</v>
      </c>
      <c r="H222" s="356">
        <v>834</v>
      </c>
      <c r="I222" s="406">
        <f t="shared" ref="I222:I223" si="65">D222/I$220*100</f>
        <v>35.163646199621311</v>
      </c>
      <c r="J222" s="413">
        <f>E222/E$224*100</f>
        <v>26.233313987231572</v>
      </c>
      <c r="K222" s="414">
        <f>F222/F$224*100</f>
        <v>46.966618287373002</v>
      </c>
      <c r="L222" s="415">
        <f t="shared" si="64"/>
        <v>31.379310344827587</v>
      </c>
      <c r="M222" s="416">
        <f t="shared" si="64"/>
        <v>38.151875571820675</v>
      </c>
      <c r="N222" s="408">
        <v>0.184344866704481</v>
      </c>
      <c r="O222" s="355">
        <v>0.18786367414796343</v>
      </c>
      <c r="P222" s="417">
        <v>0.20491388044579534</v>
      </c>
      <c r="Q222" s="418">
        <v>0.17843137254901961</v>
      </c>
      <c r="R222" s="360">
        <v>0.15092290988056462</v>
      </c>
      <c r="S222" s="14"/>
    </row>
    <row r="223" spans="1:23" ht="15" customHeight="1" x14ac:dyDescent="0.15">
      <c r="A223" s="387"/>
      <c r="B223" s="428" t="s">
        <v>892</v>
      </c>
      <c r="C223" s="432"/>
      <c r="D223" s="352">
        <f>I220-SUM(D221:D222)</f>
        <v>6100</v>
      </c>
      <c r="E223" s="352">
        <f t="shared" ref="E223:H223" si="66">J220-SUM(E221:E222)</f>
        <v>2764</v>
      </c>
      <c r="F223" s="411">
        <f t="shared" si="66"/>
        <v>1827</v>
      </c>
      <c r="G223" s="412">
        <f t="shared" si="66"/>
        <v>157</v>
      </c>
      <c r="H223" s="356">
        <f t="shared" si="66"/>
        <v>1352</v>
      </c>
      <c r="I223" s="406">
        <f t="shared" si="65"/>
        <v>54.999549184023081</v>
      </c>
      <c r="J223" s="413">
        <f>E223/E$224*100</f>
        <v>53.472625266008897</v>
      </c>
      <c r="K223" s="414">
        <f>F223/F$224*100</f>
        <v>53.033381712626991</v>
      </c>
      <c r="L223" s="415">
        <f t="shared" si="64"/>
        <v>54.137931034482754</v>
      </c>
      <c r="M223" s="416">
        <f t="shared" si="64"/>
        <v>61.848124428179318</v>
      </c>
      <c r="N223" s="408">
        <v>0.28833427869162415</v>
      </c>
      <c r="O223" s="355">
        <v>0.38293155998891659</v>
      </c>
      <c r="P223" s="417">
        <v>0.23138297872340424</v>
      </c>
      <c r="Q223" s="418">
        <v>0.30784313725490198</v>
      </c>
      <c r="R223" s="360">
        <v>0.24466159971045964</v>
      </c>
      <c r="S223" s="14"/>
    </row>
    <row r="224" spans="1:23" ht="15" customHeight="1" x14ac:dyDescent="0.15">
      <c r="A224" s="387"/>
      <c r="B224" s="452" t="s">
        <v>1</v>
      </c>
      <c r="C224" s="453"/>
      <c r="D224" s="419">
        <f t="shared" ref="D224:R224" si="67">SUM(D221:D223)</f>
        <v>11091</v>
      </c>
      <c r="E224" s="420">
        <f t="shared" si="67"/>
        <v>5169</v>
      </c>
      <c r="F224" s="421">
        <f t="shared" si="67"/>
        <v>3445</v>
      </c>
      <c r="G224" s="420">
        <f t="shared" si="67"/>
        <v>290</v>
      </c>
      <c r="H224" s="422">
        <f t="shared" si="67"/>
        <v>2186</v>
      </c>
      <c r="I224" s="423">
        <f t="shared" si="67"/>
        <v>100</v>
      </c>
      <c r="J224" s="424">
        <f t="shared" si="67"/>
        <v>100</v>
      </c>
      <c r="K224" s="425">
        <f t="shared" si="67"/>
        <v>100</v>
      </c>
      <c r="L224" s="424">
        <f t="shared" si="67"/>
        <v>100</v>
      </c>
      <c r="M224" s="426">
        <f t="shared" si="67"/>
        <v>100</v>
      </c>
      <c r="N224" s="427">
        <f t="shared" si="67"/>
        <v>0.52424844015882022</v>
      </c>
      <c r="O224" s="424">
        <f t="shared" si="67"/>
        <v>0.71612635078969245</v>
      </c>
      <c r="P224" s="424">
        <f t="shared" si="67"/>
        <v>0.43629685916919958</v>
      </c>
      <c r="Q224" s="424">
        <f t="shared" si="67"/>
        <v>0.56862745098039214</v>
      </c>
      <c r="R224" s="424">
        <f t="shared" si="67"/>
        <v>0.39558450959102426</v>
      </c>
      <c r="S224" s="14"/>
    </row>
    <row r="225" spans="1:19" ht="15" customHeight="1" x14ac:dyDescent="0.15">
      <c r="B225" s="386"/>
      <c r="C225" s="386"/>
      <c r="D225" s="127"/>
      <c r="E225" s="127"/>
      <c r="F225" s="127"/>
      <c r="G225" s="127"/>
      <c r="H225" s="127"/>
      <c r="I225" s="14"/>
      <c r="J225" s="14"/>
      <c r="K225" s="14"/>
      <c r="L225" s="14"/>
      <c r="M225" s="14"/>
      <c r="N225" s="14"/>
      <c r="O225" s="14"/>
      <c r="P225" s="14"/>
      <c r="Q225" s="14"/>
      <c r="R225" s="14"/>
    </row>
    <row r="226" spans="1:19" ht="15" customHeight="1" x14ac:dyDescent="0.15">
      <c r="A226" s="387"/>
      <c r="B226" s="388"/>
      <c r="C226" s="429"/>
      <c r="D226" s="389"/>
      <c r="E226" s="390"/>
      <c r="F226" s="391" t="s">
        <v>182</v>
      </c>
      <c r="G226" s="390"/>
      <c r="H226" s="390"/>
      <c r="I226" s="392"/>
      <c r="J226" s="390"/>
      <c r="K226" s="391" t="s">
        <v>3</v>
      </c>
      <c r="L226" s="390"/>
      <c r="M226" s="393"/>
      <c r="N226" s="390"/>
      <c r="O226" s="390"/>
      <c r="P226" s="391" t="s">
        <v>384</v>
      </c>
      <c r="Q226" s="390"/>
      <c r="R226" s="394"/>
      <c r="S226" s="14"/>
    </row>
    <row r="227" spans="1:19" ht="20" x14ac:dyDescent="0.15">
      <c r="A227" s="387"/>
      <c r="B227" s="395" t="s">
        <v>893</v>
      </c>
      <c r="C227" s="430"/>
      <c r="D227" s="102" t="s">
        <v>4</v>
      </c>
      <c r="E227" s="102" t="s">
        <v>254</v>
      </c>
      <c r="F227" s="102" t="s">
        <v>255</v>
      </c>
      <c r="G227" s="102" t="s">
        <v>256</v>
      </c>
      <c r="H227" s="109" t="s">
        <v>257</v>
      </c>
      <c r="I227" s="112" t="s">
        <v>4</v>
      </c>
      <c r="J227" s="102" t="s">
        <v>254</v>
      </c>
      <c r="K227" s="102" t="s">
        <v>255</v>
      </c>
      <c r="L227" s="102" t="s">
        <v>256</v>
      </c>
      <c r="M227" s="106" t="s">
        <v>257</v>
      </c>
      <c r="N227" s="103" t="s">
        <v>4</v>
      </c>
      <c r="O227" s="102" t="s">
        <v>254</v>
      </c>
      <c r="P227" s="102" t="s">
        <v>255</v>
      </c>
      <c r="Q227" s="102" t="s">
        <v>256</v>
      </c>
      <c r="R227" s="147" t="s">
        <v>257</v>
      </c>
      <c r="S227" s="14"/>
    </row>
    <row r="228" spans="1:19" ht="15" customHeight="1" x14ac:dyDescent="0.15">
      <c r="A228" s="387"/>
      <c r="B228" s="396"/>
      <c r="C228" s="431"/>
      <c r="D228" s="397"/>
      <c r="E228" s="397"/>
      <c r="F228" s="397"/>
      <c r="G228" s="397"/>
      <c r="H228" s="398"/>
      <c r="I228" s="399">
        <v>5861</v>
      </c>
      <c r="J228" s="400">
        <v>2814</v>
      </c>
      <c r="K228" s="400">
        <v>1793</v>
      </c>
      <c r="L228" s="400">
        <v>147</v>
      </c>
      <c r="M228" s="401">
        <v>1106</v>
      </c>
      <c r="N228" s="402"/>
      <c r="O228" s="397"/>
      <c r="P228" s="397"/>
      <c r="Q228" s="397"/>
      <c r="R228" s="397"/>
      <c r="S228" s="14"/>
    </row>
    <row r="229" spans="1:19" ht="15" customHeight="1" x14ac:dyDescent="0.15">
      <c r="A229" s="387"/>
      <c r="B229" s="428" t="s">
        <v>890</v>
      </c>
      <c r="C229" s="432"/>
      <c r="D229" s="349">
        <v>1069</v>
      </c>
      <c r="E229" s="349">
        <v>1027</v>
      </c>
      <c r="F229" s="403">
        <v>0</v>
      </c>
      <c r="G229" s="404">
        <v>42</v>
      </c>
      <c r="H229" s="405">
        <v>0</v>
      </c>
      <c r="I229" s="406">
        <f>D229/I$228*100</f>
        <v>18.239208326224194</v>
      </c>
      <c r="J229" s="407">
        <f t="shared" ref="J229:J231" si="68">E229/J$228*100</f>
        <v>36.496090973702913</v>
      </c>
      <c r="K229" s="409">
        <f t="shared" ref="K229:K231" si="69">F229/K$228*100</f>
        <v>0</v>
      </c>
      <c r="L229" s="410">
        <f t="shared" ref="L229:L231" si="70">G229/L$228*100</f>
        <v>28.571428571428569</v>
      </c>
      <c r="M229" s="433">
        <f t="shared" ref="M229:M231" si="71">H229/M$228*100</f>
        <v>0</v>
      </c>
      <c r="N229" s="408">
        <v>0.15158820192853092</v>
      </c>
      <c r="O229" s="351">
        <v>0.42684954280964255</v>
      </c>
      <c r="P229" s="409" t="s">
        <v>908</v>
      </c>
      <c r="Q229" s="410">
        <v>0.24705882352941178</v>
      </c>
      <c r="R229" s="409" t="s">
        <v>908</v>
      </c>
      <c r="S229" s="14"/>
    </row>
    <row r="230" spans="1:19" ht="15" customHeight="1" x14ac:dyDescent="0.15">
      <c r="A230" s="387"/>
      <c r="B230" s="428" t="s">
        <v>891</v>
      </c>
      <c r="C230" s="432"/>
      <c r="D230" s="352">
        <v>3520</v>
      </c>
      <c r="E230" s="352">
        <v>1220</v>
      </c>
      <c r="F230" s="411">
        <v>1496</v>
      </c>
      <c r="G230" s="412">
        <v>85</v>
      </c>
      <c r="H230" s="356">
        <v>718</v>
      </c>
      <c r="I230" s="406">
        <f t="shared" ref="I230:I231" si="72">D230/I$228*100</f>
        <v>60.058010578399589</v>
      </c>
      <c r="J230" s="413">
        <f t="shared" si="68"/>
        <v>43.354655294953801</v>
      </c>
      <c r="K230" s="414">
        <f t="shared" si="69"/>
        <v>83.435582822085891</v>
      </c>
      <c r="L230" s="415">
        <f t="shared" si="70"/>
        <v>57.823129251700678</v>
      </c>
      <c r="M230" s="416">
        <f t="shared" si="71"/>
        <v>64.918625678119341</v>
      </c>
      <c r="N230" s="408">
        <v>0.49914917753828703</v>
      </c>
      <c r="O230" s="355">
        <v>0.50706566916043228</v>
      </c>
      <c r="P230" s="417">
        <v>0.56838905775075987</v>
      </c>
      <c r="Q230" s="418">
        <v>0.5</v>
      </c>
      <c r="R230" s="360">
        <v>0.38979370249728557</v>
      </c>
      <c r="S230" s="14"/>
    </row>
    <row r="231" spans="1:19" ht="15" customHeight="1" x14ac:dyDescent="0.15">
      <c r="A231" s="387"/>
      <c r="B231" s="428" t="s">
        <v>892</v>
      </c>
      <c r="C231" s="432"/>
      <c r="D231" s="352">
        <f>I228-SUM(D229:D230)</f>
        <v>1272</v>
      </c>
      <c r="E231" s="352">
        <f t="shared" ref="E231:H231" si="73">J228-SUM(E229:E230)</f>
        <v>567</v>
      </c>
      <c r="F231" s="411">
        <f t="shared" si="73"/>
        <v>297</v>
      </c>
      <c r="G231" s="412">
        <f t="shared" si="73"/>
        <v>20</v>
      </c>
      <c r="H231" s="356">
        <f t="shared" si="73"/>
        <v>388</v>
      </c>
      <c r="I231" s="406">
        <f t="shared" si="72"/>
        <v>21.702781095376217</v>
      </c>
      <c r="J231" s="413">
        <f t="shared" si="68"/>
        <v>20.149253731343283</v>
      </c>
      <c r="K231" s="414">
        <f t="shared" si="69"/>
        <v>16.564417177914109</v>
      </c>
      <c r="L231" s="415">
        <f t="shared" si="70"/>
        <v>13.605442176870749</v>
      </c>
      <c r="M231" s="416">
        <f t="shared" si="71"/>
        <v>35.081374321880645</v>
      </c>
      <c r="N231" s="408">
        <v>0.18037436188315373</v>
      </c>
      <c r="O231" s="355">
        <v>0.23566084788029926</v>
      </c>
      <c r="P231" s="417">
        <v>0.1128419452887538</v>
      </c>
      <c r="Q231" s="418">
        <v>0.11764705882352941</v>
      </c>
      <c r="R231" s="360">
        <v>0.21064060803474485</v>
      </c>
      <c r="S231" s="14"/>
    </row>
    <row r="232" spans="1:19" ht="15" customHeight="1" x14ac:dyDescent="0.15">
      <c r="A232" s="387"/>
      <c r="B232" s="452" t="s">
        <v>1</v>
      </c>
      <c r="C232" s="453"/>
      <c r="D232" s="419">
        <f t="shared" ref="D232:R232" si="74">SUM(D229:D231)</f>
        <v>5861</v>
      </c>
      <c r="E232" s="420">
        <f t="shared" si="74"/>
        <v>2814</v>
      </c>
      <c r="F232" s="421">
        <f t="shared" si="74"/>
        <v>1793</v>
      </c>
      <c r="G232" s="420">
        <f t="shared" si="74"/>
        <v>147</v>
      </c>
      <c r="H232" s="422">
        <f t="shared" si="74"/>
        <v>1106</v>
      </c>
      <c r="I232" s="423">
        <f t="shared" si="74"/>
        <v>100</v>
      </c>
      <c r="J232" s="424">
        <f t="shared" si="74"/>
        <v>99.999999999999986</v>
      </c>
      <c r="K232" s="425">
        <f t="shared" si="74"/>
        <v>100</v>
      </c>
      <c r="L232" s="424">
        <f t="shared" si="74"/>
        <v>100</v>
      </c>
      <c r="M232" s="426">
        <f t="shared" si="74"/>
        <v>99.999999999999986</v>
      </c>
      <c r="N232" s="427">
        <f t="shared" si="74"/>
        <v>0.83111174134997168</v>
      </c>
      <c r="O232" s="424">
        <f t="shared" si="74"/>
        <v>1.1695760598503742</v>
      </c>
      <c r="P232" s="424">
        <f t="shared" si="74"/>
        <v>0.68123100303951367</v>
      </c>
      <c r="Q232" s="424">
        <f t="shared" si="74"/>
        <v>0.86470588235294121</v>
      </c>
      <c r="R232" s="424">
        <f t="shared" si="74"/>
        <v>0.60043431053203045</v>
      </c>
      <c r="S232" s="14"/>
    </row>
    <row r="233" spans="1:19" ht="15" customHeight="1" x14ac:dyDescent="0.15">
      <c r="B233" s="386"/>
      <c r="C233" s="386"/>
      <c r="D233" s="127"/>
      <c r="E233" s="127"/>
      <c r="F233" s="127"/>
      <c r="G233" s="127"/>
      <c r="H233" s="127"/>
      <c r="I233" s="14"/>
      <c r="J233" s="14"/>
      <c r="K233" s="14"/>
      <c r="L233" s="14"/>
      <c r="M233" s="14"/>
      <c r="N233" s="14"/>
      <c r="O233" s="14"/>
      <c r="P233" s="14"/>
      <c r="Q233" s="14"/>
      <c r="R233" s="14"/>
    </row>
    <row r="234" spans="1:19" ht="12.85" customHeight="1" x14ac:dyDescent="0.15">
      <c r="A234" s="77" t="s">
        <v>795</v>
      </c>
      <c r="B234" s="22"/>
      <c r="C234" s="22"/>
      <c r="D234" s="22"/>
      <c r="G234" s="7"/>
      <c r="H234" s="7"/>
      <c r="I234" s="7"/>
      <c r="L234" s="7"/>
    </row>
    <row r="235" spans="1:19" ht="12.85" customHeight="1" x14ac:dyDescent="0.15">
      <c r="A235" s="1" t="s">
        <v>545</v>
      </c>
      <c r="C235" s="1"/>
      <c r="D235" s="1"/>
      <c r="G235" s="7"/>
      <c r="H235" s="7"/>
      <c r="I235" s="7"/>
    </row>
    <row r="236" spans="1:19" ht="13.5" customHeight="1" x14ac:dyDescent="0.15">
      <c r="B236" s="68"/>
      <c r="C236" s="33"/>
      <c r="D236" s="83"/>
      <c r="E236" s="91"/>
      <c r="F236" s="88" t="s">
        <v>182</v>
      </c>
      <c r="G236" s="91"/>
      <c r="H236" s="91"/>
      <c r="I236" s="111"/>
      <c r="J236" s="91"/>
      <c r="K236" s="88" t="s">
        <v>3</v>
      </c>
      <c r="L236" s="91"/>
      <c r="M236" s="105"/>
      <c r="N236" s="91"/>
      <c r="O236" s="91"/>
      <c r="P236" s="148" t="s">
        <v>384</v>
      </c>
      <c r="Q236" s="91"/>
      <c r="R236" s="89"/>
    </row>
    <row r="237" spans="1:19" ht="20" x14ac:dyDescent="0.15">
      <c r="B237" s="98"/>
      <c r="C237" s="46"/>
      <c r="D237" s="102" t="s">
        <v>4</v>
      </c>
      <c r="E237" s="102" t="s">
        <v>254</v>
      </c>
      <c r="F237" s="102" t="s">
        <v>255</v>
      </c>
      <c r="G237" s="102" t="s">
        <v>256</v>
      </c>
      <c r="H237" s="109" t="s">
        <v>257</v>
      </c>
      <c r="I237" s="112" t="s">
        <v>4</v>
      </c>
      <c r="J237" s="102" t="s">
        <v>254</v>
      </c>
      <c r="K237" s="102" t="s">
        <v>255</v>
      </c>
      <c r="L237" s="102" t="s">
        <v>256</v>
      </c>
      <c r="M237" s="106" t="s">
        <v>257</v>
      </c>
      <c r="N237" s="103" t="s">
        <v>4</v>
      </c>
      <c r="O237" s="102" t="s">
        <v>254</v>
      </c>
      <c r="P237" s="102" t="s">
        <v>255</v>
      </c>
      <c r="Q237" s="102" t="s">
        <v>256</v>
      </c>
      <c r="R237" s="147" t="s">
        <v>257</v>
      </c>
    </row>
    <row r="238" spans="1:19" ht="12" customHeight="1" x14ac:dyDescent="0.15">
      <c r="B238" s="69"/>
      <c r="C238" s="36"/>
      <c r="D238" s="37"/>
      <c r="E238" s="37"/>
      <c r="F238" s="37"/>
      <c r="G238" s="37"/>
      <c r="H238" s="70"/>
      <c r="I238" s="266">
        <f>D245</f>
        <v>4991</v>
      </c>
      <c r="J238" s="261">
        <f t="shared" ref="J238:M238" si="75">E245</f>
        <v>2405</v>
      </c>
      <c r="K238" s="261">
        <f t="shared" si="75"/>
        <v>1611</v>
      </c>
      <c r="L238" s="261">
        <f t="shared" si="75"/>
        <v>133</v>
      </c>
      <c r="M238" s="262">
        <f t="shared" si="75"/>
        <v>841</v>
      </c>
      <c r="N238" s="149"/>
      <c r="O238" s="37"/>
      <c r="P238" s="37"/>
      <c r="Q238" s="37"/>
      <c r="R238" s="37"/>
    </row>
    <row r="239" spans="1:19" ht="24" customHeight="1" x14ac:dyDescent="0.15">
      <c r="B239" s="448" t="s">
        <v>72</v>
      </c>
      <c r="C239" s="457"/>
      <c r="D239" s="17">
        <v>4483</v>
      </c>
      <c r="E239" s="17">
        <v>2175</v>
      </c>
      <c r="F239" s="152">
        <v>1462</v>
      </c>
      <c r="G239" s="8">
        <v>124</v>
      </c>
      <c r="H239" s="152">
        <v>721</v>
      </c>
      <c r="I239" s="156">
        <f>D239/I$238*100</f>
        <v>89.821679022240033</v>
      </c>
      <c r="J239" s="3">
        <f t="shared" ref="J239:M244" si="76">E239/J$238*100</f>
        <v>90.436590436590436</v>
      </c>
      <c r="K239" s="209">
        <f t="shared" si="76"/>
        <v>90.751086281812547</v>
      </c>
      <c r="L239" s="11">
        <f t="shared" si="76"/>
        <v>93.233082706766908</v>
      </c>
      <c r="M239" s="150">
        <f t="shared" si="76"/>
        <v>85.731272294887034</v>
      </c>
      <c r="N239" s="84">
        <v>2.3084449021627189</v>
      </c>
      <c r="O239" s="3">
        <v>2.7848911651728554</v>
      </c>
      <c r="P239" s="209">
        <v>2.0562587904360057</v>
      </c>
      <c r="Q239" s="11">
        <v>2.2962962962962963</v>
      </c>
      <c r="R239" s="15">
        <v>1.8253164556962025</v>
      </c>
    </row>
    <row r="240" spans="1:19" ht="24" customHeight="1" x14ac:dyDescent="0.15">
      <c r="B240" s="450" t="s">
        <v>73</v>
      </c>
      <c r="C240" s="454"/>
      <c r="D240" s="18">
        <v>106</v>
      </c>
      <c r="E240" s="18">
        <v>72</v>
      </c>
      <c r="F240" s="159">
        <v>28</v>
      </c>
      <c r="G240" s="9">
        <v>3</v>
      </c>
      <c r="H240" s="159">
        <v>3</v>
      </c>
      <c r="I240" s="156">
        <f t="shared" ref="I240:I244" si="77">D240/I$238*100</f>
        <v>2.1238228811861348</v>
      </c>
      <c r="J240" s="4">
        <f t="shared" si="76"/>
        <v>2.9937629937629939</v>
      </c>
      <c r="K240" s="210">
        <f t="shared" si="76"/>
        <v>1.7380509000620732</v>
      </c>
      <c r="L240" s="12">
        <f t="shared" si="76"/>
        <v>2.2556390977443606</v>
      </c>
      <c r="M240" s="160">
        <f t="shared" si="76"/>
        <v>0.356718192627824</v>
      </c>
      <c r="N240" s="84">
        <v>2.4651162790697674</v>
      </c>
      <c r="O240" s="4">
        <v>2.7692307692307692</v>
      </c>
      <c r="P240" s="210">
        <v>2</v>
      </c>
      <c r="Q240" s="12">
        <v>3</v>
      </c>
      <c r="R240" s="16">
        <v>1.5</v>
      </c>
    </row>
    <row r="241" spans="1:18" ht="24" customHeight="1" x14ac:dyDescent="0.15">
      <c r="B241" s="450" t="s">
        <v>74</v>
      </c>
      <c r="C241" s="454"/>
      <c r="D241" s="18">
        <v>39</v>
      </c>
      <c r="E241" s="18">
        <v>21</v>
      </c>
      <c r="F241" s="159">
        <v>2</v>
      </c>
      <c r="G241" s="9">
        <v>0</v>
      </c>
      <c r="H241" s="159">
        <v>16</v>
      </c>
      <c r="I241" s="156">
        <f t="shared" si="77"/>
        <v>0.7814065317571629</v>
      </c>
      <c r="J241" s="4">
        <f t="shared" si="76"/>
        <v>0.87318087318087323</v>
      </c>
      <c r="K241" s="210">
        <f t="shared" si="76"/>
        <v>0.12414649286157665</v>
      </c>
      <c r="L241" s="12">
        <f t="shared" si="76"/>
        <v>0</v>
      </c>
      <c r="M241" s="160">
        <f t="shared" si="76"/>
        <v>1.9024970273483945</v>
      </c>
      <c r="N241" s="84">
        <v>2.4375</v>
      </c>
      <c r="O241" s="4">
        <v>3.5</v>
      </c>
      <c r="P241" s="210">
        <v>0.5</v>
      </c>
      <c r="Q241" s="16" t="s">
        <v>5</v>
      </c>
      <c r="R241" s="16">
        <v>2.6666666666666665</v>
      </c>
    </row>
    <row r="242" spans="1:18" ht="24" customHeight="1" x14ac:dyDescent="0.15">
      <c r="B242" s="450" t="s">
        <v>412</v>
      </c>
      <c r="C242" s="454"/>
      <c r="D242" s="18">
        <v>97</v>
      </c>
      <c r="E242" s="18">
        <v>37</v>
      </c>
      <c r="F242" s="159">
        <v>38</v>
      </c>
      <c r="G242" s="9">
        <v>3</v>
      </c>
      <c r="H242" s="159">
        <v>19</v>
      </c>
      <c r="I242" s="156">
        <f t="shared" si="77"/>
        <v>1.9434982969344821</v>
      </c>
      <c r="J242" s="4">
        <f t="shared" si="76"/>
        <v>1.5384615384615385</v>
      </c>
      <c r="K242" s="210">
        <f t="shared" si="76"/>
        <v>2.3587833643699563</v>
      </c>
      <c r="L242" s="12">
        <f t="shared" si="76"/>
        <v>2.2556390977443606</v>
      </c>
      <c r="M242" s="160">
        <f t="shared" si="76"/>
        <v>2.2592152199762188</v>
      </c>
      <c r="N242" s="84">
        <v>0.189453125</v>
      </c>
      <c r="O242" s="4">
        <v>0.14015151515151514</v>
      </c>
      <c r="P242" s="210">
        <v>0.27536231884057971</v>
      </c>
      <c r="Q242" s="12">
        <v>0.15789473684210525</v>
      </c>
      <c r="R242" s="16">
        <v>0.2087912087912088</v>
      </c>
    </row>
    <row r="243" spans="1:18" ht="24" customHeight="1" x14ac:dyDescent="0.15">
      <c r="B243" s="450" t="s">
        <v>413</v>
      </c>
      <c r="C243" s="454"/>
      <c r="D243" s="18">
        <v>226</v>
      </c>
      <c r="E243" s="18">
        <v>98</v>
      </c>
      <c r="F243" s="159">
        <v>75</v>
      </c>
      <c r="G243" s="9">
        <v>3</v>
      </c>
      <c r="H243" s="159">
        <v>50</v>
      </c>
      <c r="I243" s="156">
        <f t="shared" si="77"/>
        <v>4.5281506712081745</v>
      </c>
      <c r="J243" s="4">
        <f t="shared" si="76"/>
        <v>4.0748440748440746</v>
      </c>
      <c r="K243" s="210">
        <f t="shared" si="76"/>
        <v>4.655493482309125</v>
      </c>
      <c r="L243" s="12">
        <f t="shared" si="76"/>
        <v>2.2556390977443606</v>
      </c>
      <c r="M243" s="160">
        <f t="shared" si="76"/>
        <v>5.9453032104637336</v>
      </c>
      <c r="N243" s="84">
        <v>0.26713947990543735</v>
      </c>
      <c r="O243" s="4">
        <v>0.28994082840236685</v>
      </c>
      <c r="P243" s="210">
        <v>0.2808988764044944</v>
      </c>
      <c r="Q243" s="12">
        <v>9.6774193548387094E-2</v>
      </c>
      <c r="R243" s="16">
        <v>0.23809523809523808</v>
      </c>
    </row>
    <row r="244" spans="1:18" ht="24" customHeight="1" x14ac:dyDescent="0.15">
      <c r="B244" s="455" t="s">
        <v>52</v>
      </c>
      <c r="C244" s="456"/>
      <c r="D244" s="19">
        <v>40</v>
      </c>
      <c r="E244" s="18">
        <v>2</v>
      </c>
      <c r="F244" s="71">
        <v>6</v>
      </c>
      <c r="G244" s="18">
        <v>0</v>
      </c>
      <c r="H244" s="71">
        <v>32</v>
      </c>
      <c r="I244" s="156">
        <f t="shared" si="77"/>
        <v>0.8014425966740133</v>
      </c>
      <c r="J244" s="4">
        <f t="shared" si="76"/>
        <v>8.3160083160083165E-2</v>
      </c>
      <c r="K244" s="211">
        <f t="shared" si="76"/>
        <v>0.37243947858472998</v>
      </c>
      <c r="L244" s="4">
        <f t="shared" si="76"/>
        <v>0</v>
      </c>
      <c r="M244" s="151">
        <f t="shared" si="76"/>
        <v>3.8049940546967891</v>
      </c>
      <c r="N244" s="84">
        <v>0.72727272727272729</v>
      </c>
      <c r="O244" s="4">
        <v>0.22222222222222221</v>
      </c>
      <c r="P244" s="211">
        <v>0.6</v>
      </c>
      <c r="Q244" s="4">
        <v>0</v>
      </c>
      <c r="R244" s="4">
        <v>0.94117647058823528</v>
      </c>
    </row>
    <row r="245" spans="1:18" ht="15" customHeight="1" x14ac:dyDescent="0.15">
      <c r="B245" s="452" t="s">
        <v>1</v>
      </c>
      <c r="C245" s="453"/>
      <c r="D245" s="153">
        <f t="shared" ref="D245:M245" si="78">SUM(D239:D244)</f>
        <v>4991</v>
      </c>
      <c r="E245" s="48">
        <f t="shared" si="78"/>
        <v>2405</v>
      </c>
      <c r="F245" s="154">
        <f t="shared" si="78"/>
        <v>1611</v>
      </c>
      <c r="G245" s="48">
        <f t="shared" si="78"/>
        <v>133</v>
      </c>
      <c r="H245" s="154">
        <f t="shared" si="78"/>
        <v>841</v>
      </c>
      <c r="I245" s="157">
        <f t="shared" si="78"/>
        <v>99.999999999999986</v>
      </c>
      <c r="J245" s="75">
        <f t="shared" si="78"/>
        <v>100</v>
      </c>
      <c r="K245" s="239">
        <f t="shared" si="78"/>
        <v>100</v>
      </c>
      <c r="L245" s="75">
        <f t="shared" si="78"/>
        <v>100</v>
      </c>
      <c r="M245" s="155">
        <f t="shared" si="78"/>
        <v>99.999999999999986</v>
      </c>
      <c r="N245" s="158">
        <f>SUM(N239:N244)</f>
        <v>8.3949265134106508</v>
      </c>
      <c r="O245" s="75">
        <f t="shared" ref="O245:R245" si="79">SUM(O239:O244)</f>
        <v>9.7064365001797288</v>
      </c>
      <c r="P245" s="239">
        <f t="shared" si="79"/>
        <v>5.7125199856810802</v>
      </c>
      <c r="Q245" s="75">
        <f t="shared" si="79"/>
        <v>5.5509652266867882</v>
      </c>
      <c r="R245" s="75">
        <f t="shared" si="79"/>
        <v>7.380046039837552</v>
      </c>
    </row>
    <row r="246" spans="1:18" ht="15" customHeight="1" x14ac:dyDescent="0.15">
      <c r="B246" s="66"/>
      <c r="C246" s="66"/>
      <c r="D246" s="66"/>
      <c r="E246" s="46"/>
      <c r="F246" s="96"/>
      <c r="G246" s="96"/>
      <c r="H246" s="96"/>
      <c r="I246" s="56"/>
      <c r="J246" s="23"/>
    </row>
    <row r="247" spans="1:18" ht="12.85" customHeight="1" x14ac:dyDescent="0.15">
      <c r="A247" s="77" t="s">
        <v>796</v>
      </c>
      <c r="B247" s="22"/>
      <c r="C247" s="22"/>
      <c r="D247" s="22"/>
      <c r="G247" s="7"/>
      <c r="H247" s="7"/>
      <c r="I247" s="7"/>
      <c r="L247" s="7"/>
    </row>
    <row r="248" spans="1:18" ht="12.85" customHeight="1" x14ac:dyDescent="0.15">
      <c r="A248" s="1" t="s">
        <v>546</v>
      </c>
      <c r="C248" s="1"/>
      <c r="D248" s="1"/>
      <c r="G248" s="7"/>
      <c r="H248" s="7"/>
      <c r="I248" s="7"/>
    </row>
    <row r="249" spans="1:18" ht="13.5" customHeight="1" x14ac:dyDescent="0.15">
      <c r="B249" s="68"/>
      <c r="C249" s="33"/>
      <c r="D249" s="83"/>
      <c r="E249" s="91"/>
      <c r="F249" s="88" t="s">
        <v>182</v>
      </c>
      <c r="G249" s="91"/>
      <c r="H249" s="91"/>
      <c r="I249" s="111"/>
      <c r="J249" s="91"/>
      <c r="K249" s="88" t="s">
        <v>3</v>
      </c>
      <c r="L249" s="91"/>
      <c r="M249" s="105"/>
      <c r="N249" s="91"/>
      <c r="O249" s="91"/>
      <c r="P249" s="148" t="s">
        <v>384</v>
      </c>
      <c r="Q249" s="91"/>
      <c r="R249" s="89"/>
    </row>
    <row r="250" spans="1:18" ht="20" x14ac:dyDescent="0.15">
      <c r="B250" s="98"/>
      <c r="C250" s="46"/>
      <c r="D250" s="102" t="s">
        <v>4</v>
      </c>
      <c r="E250" s="102" t="s">
        <v>254</v>
      </c>
      <c r="F250" s="102" t="s">
        <v>255</v>
      </c>
      <c r="G250" s="102" t="s">
        <v>256</v>
      </c>
      <c r="H250" s="109" t="s">
        <v>257</v>
      </c>
      <c r="I250" s="112" t="s">
        <v>4</v>
      </c>
      <c r="J250" s="102" t="s">
        <v>254</v>
      </c>
      <c r="K250" s="102" t="s">
        <v>255</v>
      </c>
      <c r="L250" s="102" t="s">
        <v>256</v>
      </c>
      <c r="M250" s="106" t="s">
        <v>257</v>
      </c>
      <c r="N250" s="103" t="s">
        <v>4</v>
      </c>
      <c r="O250" s="102" t="s">
        <v>254</v>
      </c>
      <c r="P250" s="102" t="s">
        <v>255</v>
      </c>
      <c r="Q250" s="102" t="s">
        <v>256</v>
      </c>
      <c r="R250" s="147" t="s">
        <v>257</v>
      </c>
    </row>
    <row r="251" spans="1:18" ht="12" customHeight="1" x14ac:dyDescent="0.15">
      <c r="B251" s="69"/>
      <c r="C251" s="36"/>
      <c r="D251" s="37"/>
      <c r="E251" s="37"/>
      <c r="F251" s="37"/>
      <c r="G251" s="37"/>
      <c r="H251" s="70"/>
      <c r="I251" s="266">
        <f>D258</f>
        <v>1091</v>
      </c>
      <c r="J251" s="261">
        <f t="shared" ref="J251" si="80">E258</f>
        <v>1049</v>
      </c>
      <c r="K251" s="261">
        <f t="shared" ref="K251" si="81">F258</f>
        <v>0</v>
      </c>
      <c r="L251" s="261">
        <f t="shared" ref="L251" si="82">G258</f>
        <v>42</v>
      </c>
      <c r="M251" s="262">
        <f t="shared" ref="M251" si="83">H258</f>
        <v>0</v>
      </c>
      <c r="N251" s="149"/>
      <c r="O251" s="37"/>
      <c r="P251" s="37"/>
      <c r="Q251" s="37"/>
      <c r="R251" s="37"/>
    </row>
    <row r="252" spans="1:18" ht="24" customHeight="1" x14ac:dyDescent="0.15">
      <c r="B252" s="448" t="s">
        <v>72</v>
      </c>
      <c r="C252" s="457"/>
      <c r="D252" s="17">
        <v>1024</v>
      </c>
      <c r="E252" s="17">
        <v>985</v>
      </c>
      <c r="F252" s="152">
        <v>0</v>
      </c>
      <c r="G252" s="8">
        <v>39</v>
      </c>
      <c r="H252" s="152">
        <v>0</v>
      </c>
      <c r="I252" s="156">
        <f t="shared" ref="I252:L257" si="84">D252/I$251*100</f>
        <v>93.858845096241978</v>
      </c>
      <c r="J252" s="3">
        <f t="shared" si="84"/>
        <v>93.89895138226882</v>
      </c>
      <c r="K252" s="209" t="s">
        <v>797</v>
      </c>
      <c r="L252" s="11">
        <f t="shared" si="84"/>
        <v>92.857142857142861</v>
      </c>
      <c r="M252" s="150" t="s">
        <v>5</v>
      </c>
      <c r="N252" s="84">
        <v>1.4649499284692418</v>
      </c>
      <c r="O252" s="3">
        <v>1.5038167938931297</v>
      </c>
      <c r="P252" s="209" t="s">
        <v>797</v>
      </c>
      <c r="Q252" s="11">
        <v>0.88636363636363635</v>
      </c>
      <c r="R252" s="15" t="s">
        <v>797</v>
      </c>
    </row>
    <row r="253" spans="1:18" ht="24" customHeight="1" x14ac:dyDescent="0.15">
      <c r="B253" s="450" t="s">
        <v>73</v>
      </c>
      <c r="C253" s="454"/>
      <c r="D253" s="18">
        <v>45</v>
      </c>
      <c r="E253" s="18">
        <v>42</v>
      </c>
      <c r="F253" s="159">
        <v>0</v>
      </c>
      <c r="G253" s="9">
        <v>3</v>
      </c>
      <c r="H253" s="159">
        <v>0</v>
      </c>
      <c r="I253" s="156">
        <f t="shared" si="84"/>
        <v>4.1246562786434469</v>
      </c>
      <c r="J253" s="4">
        <f t="shared" si="84"/>
        <v>4.0038131553860818</v>
      </c>
      <c r="K253" s="210" t="s">
        <v>5</v>
      </c>
      <c r="L253" s="12">
        <f t="shared" si="84"/>
        <v>7.1428571428571423</v>
      </c>
      <c r="M253" s="160" t="s">
        <v>5</v>
      </c>
      <c r="N253" s="84">
        <v>1.875</v>
      </c>
      <c r="O253" s="4">
        <v>1.826086956521739</v>
      </c>
      <c r="P253" s="210" t="s">
        <v>5</v>
      </c>
      <c r="Q253" s="12">
        <v>3</v>
      </c>
      <c r="R253" s="16" t="s">
        <v>5</v>
      </c>
    </row>
    <row r="254" spans="1:18" ht="24" customHeight="1" x14ac:dyDescent="0.15">
      <c r="B254" s="450" t="s">
        <v>74</v>
      </c>
      <c r="C254" s="454"/>
      <c r="D254" s="18">
        <v>1</v>
      </c>
      <c r="E254" s="18">
        <v>1</v>
      </c>
      <c r="F254" s="159">
        <v>0</v>
      </c>
      <c r="G254" s="9">
        <v>0</v>
      </c>
      <c r="H254" s="159">
        <v>0</v>
      </c>
      <c r="I254" s="156">
        <f t="shared" si="84"/>
        <v>9.1659028414298807E-2</v>
      </c>
      <c r="J254" s="4">
        <f t="shared" si="84"/>
        <v>9.532888465204957E-2</v>
      </c>
      <c r="K254" s="210" t="s">
        <v>5</v>
      </c>
      <c r="L254" s="12">
        <f t="shared" si="84"/>
        <v>0</v>
      </c>
      <c r="M254" s="160" t="s">
        <v>5</v>
      </c>
      <c r="N254" s="84">
        <v>0.33333333333333331</v>
      </c>
      <c r="O254" s="4">
        <v>0.33333333333333331</v>
      </c>
      <c r="P254" s="210" t="s">
        <v>5</v>
      </c>
      <c r="Q254" s="16" t="s">
        <v>5</v>
      </c>
      <c r="R254" s="16" t="s">
        <v>5</v>
      </c>
    </row>
    <row r="255" spans="1:18" ht="24" customHeight="1" x14ac:dyDescent="0.15">
      <c r="B255" s="450" t="s">
        <v>412</v>
      </c>
      <c r="C255" s="454"/>
      <c r="D255" s="18">
        <v>5</v>
      </c>
      <c r="E255" s="18">
        <v>5</v>
      </c>
      <c r="F255" s="159">
        <v>0</v>
      </c>
      <c r="G255" s="9">
        <v>0</v>
      </c>
      <c r="H255" s="159">
        <v>0</v>
      </c>
      <c r="I255" s="156">
        <f t="shared" si="84"/>
        <v>0.45829514207149402</v>
      </c>
      <c r="J255" s="4">
        <f t="shared" si="84"/>
        <v>0.47664442326024786</v>
      </c>
      <c r="K255" s="210" t="s">
        <v>5</v>
      </c>
      <c r="L255" s="12">
        <f t="shared" si="84"/>
        <v>0</v>
      </c>
      <c r="M255" s="160" t="s">
        <v>5</v>
      </c>
      <c r="N255" s="84">
        <v>0.27777777777777779</v>
      </c>
      <c r="O255" s="4">
        <v>0.27777777777777779</v>
      </c>
      <c r="P255" s="210" t="s">
        <v>5</v>
      </c>
      <c r="Q255" s="16" t="s">
        <v>5</v>
      </c>
      <c r="R255" s="16" t="s">
        <v>5</v>
      </c>
    </row>
    <row r="256" spans="1:18" ht="24" customHeight="1" x14ac:dyDescent="0.15">
      <c r="B256" s="450" t="s">
        <v>413</v>
      </c>
      <c r="C256" s="454"/>
      <c r="D256" s="18">
        <v>16</v>
      </c>
      <c r="E256" s="18">
        <v>16</v>
      </c>
      <c r="F256" s="159">
        <v>0</v>
      </c>
      <c r="G256" s="9">
        <v>0</v>
      </c>
      <c r="H256" s="159">
        <v>0</v>
      </c>
      <c r="I256" s="156">
        <f t="shared" si="84"/>
        <v>1.4665444546287809</v>
      </c>
      <c r="J256" s="4">
        <f t="shared" si="84"/>
        <v>1.5252621544327931</v>
      </c>
      <c r="K256" s="210" t="s">
        <v>5</v>
      </c>
      <c r="L256" s="12">
        <f t="shared" si="84"/>
        <v>0</v>
      </c>
      <c r="M256" s="160" t="s">
        <v>5</v>
      </c>
      <c r="N256" s="84">
        <v>0.48484848484848486</v>
      </c>
      <c r="O256" s="4">
        <v>0.48484848484848486</v>
      </c>
      <c r="P256" s="210" t="s">
        <v>5</v>
      </c>
      <c r="Q256" s="16" t="s">
        <v>5</v>
      </c>
      <c r="R256" s="16" t="s">
        <v>5</v>
      </c>
    </row>
    <row r="257" spans="1:18" ht="24" customHeight="1" x14ac:dyDescent="0.15">
      <c r="B257" s="455" t="s">
        <v>52</v>
      </c>
      <c r="C257" s="456"/>
      <c r="D257" s="19">
        <v>0</v>
      </c>
      <c r="E257" s="18">
        <v>0</v>
      </c>
      <c r="F257" s="71">
        <v>0</v>
      </c>
      <c r="G257" s="18">
        <v>0</v>
      </c>
      <c r="H257" s="71">
        <v>0</v>
      </c>
      <c r="I257" s="156">
        <f t="shared" si="84"/>
        <v>0</v>
      </c>
      <c r="J257" s="4">
        <f t="shared" si="84"/>
        <v>0</v>
      </c>
      <c r="K257" s="210" t="s">
        <v>5</v>
      </c>
      <c r="L257" s="4">
        <f t="shared" si="84"/>
        <v>0</v>
      </c>
      <c r="M257" s="160" t="s">
        <v>5</v>
      </c>
      <c r="N257" s="84">
        <v>0</v>
      </c>
      <c r="O257" s="4">
        <v>0</v>
      </c>
      <c r="P257" s="210" t="s">
        <v>5</v>
      </c>
      <c r="Q257" s="16" t="s">
        <v>5</v>
      </c>
      <c r="R257" s="16" t="s">
        <v>5</v>
      </c>
    </row>
    <row r="258" spans="1:18" ht="15" customHeight="1" x14ac:dyDescent="0.15">
      <c r="B258" s="452" t="s">
        <v>1</v>
      </c>
      <c r="C258" s="453"/>
      <c r="D258" s="153">
        <f t="shared" ref="D258:L258" si="85">SUM(D252:D257)</f>
        <v>1091</v>
      </c>
      <c r="E258" s="48">
        <f t="shared" si="85"/>
        <v>1049</v>
      </c>
      <c r="F258" s="154">
        <f t="shared" si="85"/>
        <v>0</v>
      </c>
      <c r="G258" s="48">
        <f t="shared" si="85"/>
        <v>42</v>
      </c>
      <c r="H258" s="154">
        <f t="shared" si="85"/>
        <v>0</v>
      </c>
      <c r="I258" s="157">
        <f t="shared" si="85"/>
        <v>99.999999999999986</v>
      </c>
      <c r="J258" s="75">
        <f t="shared" si="85"/>
        <v>100</v>
      </c>
      <c r="K258" s="329" t="s">
        <v>5</v>
      </c>
      <c r="L258" s="75">
        <f t="shared" si="85"/>
        <v>100</v>
      </c>
      <c r="M258" s="330" t="s">
        <v>5</v>
      </c>
      <c r="N258" s="158">
        <f>SUM(N252:N257)</f>
        <v>4.4359095244288378</v>
      </c>
      <c r="O258" s="75">
        <f t="shared" ref="O258:Q258" si="86">SUM(O252:O257)</f>
        <v>4.4258633463744648</v>
      </c>
      <c r="P258" s="329" t="s">
        <v>5</v>
      </c>
      <c r="Q258" s="75">
        <f t="shared" si="86"/>
        <v>3.8863636363636362</v>
      </c>
      <c r="R258" s="6" t="s">
        <v>5</v>
      </c>
    </row>
    <row r="259" spans="1:18" ht="15" customHeight="1" x14ac:dyDescent="0.15">
      <c r="B259" s="66"/>
      <c r="C259" s="66"/>
      <c r="D259" s="66"/>
      <c r="E259" s="46"/>
      <c r="F259" s="96"/>
      <c r="G259" s="96"/>
      <c r="H259" s="96"/>
      <c r="I259" s="56"/>
      <c r="J259" s="23"/>
    </row>
    <row r="260" spans="1:18" ht="12.85" customHeight="1" x14ac:dyDescent="0.15">
      <c r="A260" s="77" t="s">
        <v>794</v>
      </c>
      <c r="B260" s="22"/>
      <c r="C260" s="22"/>
      <c r="D260" s="22"/>
      <c r="G260" s="7"/>
      <c r="H260" s="7"/>
      <c r="I260" s="7"/>
      <c r="L260" s="7"/>
    </row>
    <row r="261" spans="1:18" ht="12.85" customHeight="1" x14ac:dyDescent="0.15">
      <c r="A261" s="1" t="s">
        <v>547</v>
      </c>
      <c r="C261" s="1"/>
      <c r="D261" s="1"/>
      <c r="G261" s="7"/>
      <c r="H261" s="7"/>
      <c r="I261" s="7"/>
      <c r="L261" s="7"/>
    </row>
    <row r="262" spans="1:18" ht="20" x14ac:dyDescent="0.15">
      <c r="B262" s="249"/>
      <c r="C262" s="60"/>
      <c r="D262" s="147" t="s">
        <v>4</v>
      </c>
      <c r="E262" s="147" t="s">
        <v>254</v>
      </c>
      <c r="F262" s="147" t="s">
        <v>255</v>
      </c>
      <c r="G262" s="147" t="s">
        <v>256</v>
      </c>
      <c r="H262" s="147" t="s">
        <v>257</v>
      </c>
      <c r="I262" s="7"/>
      <c r="L262" s="7"/>
    </row>
    <row r="263" spans="1:18" ht="12" customHeight="1" x14ac:dyDescent="0.15">
      <c r="B263" s="69"/>
      <c r="C263" s="36"/>
      <c r="D263" s="37"/>
      <c r="E263" s="37"/>
      <c r="F263" s="37"/>
      <c r="G263" s="37"/>
      <c r="H263" s="37"/>
      <c r="I263" s="7"/>
      <c r="L263" s="7"/>
    </row>
    <row r="264" spans="1:18" ht="24" customHeight="1" x14ac:dyDescent="0.15">
      <c r="B264" s="448" t="s">
        <v>72</v>
      </c>
      <c r="C264" s="457"/>
      <c r="D264" s="193">
        <f t="shared" ref="D264:H265" si="87">D239/D208*100</f>
        <v>78.087441212332337</v>
      </c>
      <c r="E264" s="193">
        <f t="shared" si="87"/>
        <v>79.553767373811269</v>
      </c>
      <c r="F264" s="291">
        <f t="shared" si="87"/>
        <v>83.068181818181813</v>
      </c>
      <c r="G264" s="244">
        <f t="shared" si="87"/>
        <v>86.111111111111114</v>
      </c>
      <c r="H264" s="247">
        <f t="shared" si="87"/>
        <v>65.426497277676958</v>
      </c>
      <c r="I264" s="7"/>
      <c r="L264" s="7"/>
    </row>
    <row r="265" spans="1:18" ht="24" customHeight="1" x14ac:dyDescent="0.15">
      <c r="B265" s="450" t="s">
        <v>73</v>
      </c>
      <c r="C265" s="454"/>
      <c r="D265" s="194">
        <f t="shared" si="87"/>
        <v>88.333333333333329</v>
      </c>
      <c r="E265" s="194">
        <f t="shared" si="87"/>
        <v>90</v>
      </c>
      <c r="F265" s="292">
        <f t="shared" si="87"/>
        <v>84.848484848484844</v>
      </c>
      <c r="G265" s="245">
        <f t="shared" si="87"/>
        <v>100</v>
      </c>
      <c r="H265" s="248">
        <f t="shared" si="87"/>
        <v>75</v>
      </c>
      <c r="I265" s="7"/>
      <c r="L265" s="7"/>
    </row>
    <row r="266" spans="1:18" ht="24" customHeight="1" x14ac:dyDescent="0.15">
      <c r="B266" s="450" t="s">
        <v>74</v>
      </c>
      <c r="C266" s="454"/>
      <c r="D266" s="194">
        <f t="shared" ref="D266:F270" si="88">D241/D210*100</f>
        <v>46.987951807228917</v>
      </c>
      <c r="E266" s="194">
        <f t="shared" si="88"/>
        <v>46.666666666666664</v>
      </c>
      <c r="F266" s="292">
        <f t="shared" si="88"/>
        <v>15.384615384615385</v>
      </c>
      <c r="G266" s="248" t="s">
        <v>797</v>
      </c>
      <c r="H266" s="248">
        <f>H241/H210*100</f>
        <v>64</v>
      </c>
      <c r="I266" s="7"/>
      <c r="L266" s="7"/>
    </row>
    <row r="267" spans="1:18" ht="24" customHeight="1" x14ac:dyDescent="0.15">
      <c r="B267" s="450" t="s">
        <v>412</v>
      </c>
      <c r="C267" s="454"/>
      <c r="D267" s="194">
        <f t="shared" si="88"/>
        <v>5.8014354066985643</v>
      </c>
      <c r="E267" s="194">
        <f t="shared" si="88"/>
        <v>3.8743455497382202</v>
      </c>
      <c r="F267" s="292">
        <f t="shared" si="88"/>
        <v>9.0476190476190474</v>
      </c>
      <c r="G267" s="245">
        <f>G242/G211*100</f>
        <v>7.6923076923076925</v>
      </c>
      <c r="H267" s="248">
        <f>H242/H211*100</f>
        <v>7.3643410852713185</v>
      </c>
      <c r="I267" s="7"/>
      <c r="L267" s="7"/>
    </row>
    <row r="268" spans="1:18" ht="24" customHeight="1" x14ac:dyDescent="0.15">
      <c r="B268" s="450" t="s">
        <v>413</v>
      </c>
      <c r="C268" s="454"/>
      <c r="D268" s="194">
        <f t="shared" si="88"/>
        <v>6.9559864573714991</v>
      </c>
      <c r="E268" s="194">
        <f t="shared" si="88"/>
        <v>7.7104642014162073</v>
      </c>
      <c r="F268" s="292">
        <f t="shared" si="88"/>
        <v>6.5274151436031342</v>
      </c>
      <c r="G268" s="245">
        <f>G243/G212*100</f>
        <v>2.9702970297029703</v>
      </c>
      <c r="H268" s="248">
        <f>H243/H212*100</f>
        <v>6.8681318681318686</v>
      </c>
      <c r="I268" s="7"/>
      <c r="L268" s="7"/>
    </row>
    <row r="269" spans="1:18" ht="24" customHeight="1" x14ac:dyDescent="0.15">
      <c r="B269" s="455" t="s">
        <v>52</v>
      </c>
      <c r="C269" s="456"/>
      <c r="D269" s="183">
        <f t="shared" si="88"/>
        <v>17.699115044247787</v>
      </c>
      <c r="E269" s="194">
        <f t="shared" si="88"/>
        <v>2.3809523809523809</v>
      </c>
      <c r="F269" s="293">
        <f t="shared" si="88"/>
        <v>8.5714285714285712</v>
      </c>
      <c r="G269" s="194">
        <f>G244/G213*100</f>
        <v>0</v>
      </c>
      <c r="H269" s="194">
        <f>H244/H213*100</f>
        <v>46.376811594202898</v>
      </c>
      <c r="I269" s="7"/>
      <c r="L269" s="7"/>
    </row>
    <row r="270" spans="1:18" ht="15" customHeight="1" x14ac:dyDescent="0.15">
      <c r="B270" s="452" t="s">
        <v>1</v>
      </c>
      <c r="C270" s="453"/>
      <c r="D270" s="246">
        <f t="shared" si="88"/>
        <v>45.000450815976919</v>
      </c>
      <c r="E270" s="41">
        <f t="shared" si="88"/>
        <v>46.527374733991103</v>
      </c>
      <c r="F270" s="294">
        <f t="shared" si="88"/>
        <v>46.763425253991294</v>
      </c>
      <c r="G270" s="41">
        <f>G245/G214*100</f>
        <v>45.862068965517238</v>
      </c>
      <c r="H270" s="41">
        <f>H245/H214*100</f>
        <v>38.472095150960662</v>
      </c>
      <c r="I270" s="7"/>
      <c r="L270" s="7"/>
    </row>
    <row r="271" spans="1:18" ht="15" customHeight="1" x14ac:dyDescent="0.15">
      <c r="C271" s="1"/>
      <c r="G271" s="7"/>
      <c r="I271" s="7"/>
      <c r="L271" s="7"/>
    </row>
    <row r="272" spans="1:18" ht="15" customHeight="1" x14ac:dyDescent="0.15">
      <c r="A272" s="302" t="s">
        <v>835</v>
      </c>
      <c r="C272" s="1"/>
      <c r="G272" s="7"/>
    </row>
    <row r="273" spans="1:19" ht="13.5" customHeight="1" x14ac:dyDescent="0.15">
      <c r="B273" s="68"/>
      <c r="C273" s="33"/>
      <c r="D273" s="33"/>
      <c r="E273" s="33"/>
      <c r="F273" s="83"/>
      <c r="G273" s="91"/>
      <c r="H273" s="88" t="s">
        <v>2</v>
      </c>
      <c r="I273" s="91"/>
      <c r="J273" s="91"/>
      <c r="K273" s="115"/>
      <c r="L273" s="91"/>
      <c r="M273" s="88" t="s">
        <v>3</v>
      </c>
      <c r="N273" s="91"/>
      <c r="O273" s="89"/>
    </row>
    <row r="274" spans="1:19" ht="20" x14ac:dyDescent="0.15">
      <c r="B274" s="81"/>
      <c r="F274" s="102" t="s">
        <v>4</v>
      </c>
      <c r="G274" s="102" t="s">
        <v>254</v>
      </c>
      <c r="H274" s="102" t="s">
        <v>255</v>
      </c>
      <c r="I274" s="102" t="s">
        <v>256</v>
      </c>
      <c r="J274" s="109" t="s">
        <v>257</v>
      </c>
      <c r="K274" s="112" t="s">
        <v>4</v>
      </c>
      <c r="L274" s="102" t="s">
        <v>254</v>
      </c>
      <c r="M274" s="102" t="s">
        <v>255</v>
      </c>
      <c r="N274" s="102" t="s">
        <v>256</v>
      </c>
      <c r="O274" s="102" t="s">
        <v>257</v>
      </c>
    </row>
    <row r="275" spans="1:19" ht="12" customHeight="1" x14ac:dyDescent="0.15">
      <c r="B275" s="35"/>
      <c r="C275" s="93"/>
      <c r="D275" s="93"/>
      <c r="E275" s="36"/>
      <c r="F275" s="37"/>
      <c r="G275" s="37"/>
      <c r="H275" s="37"/>
      <c r="I275" s="37"/>
      <c r="J275" s="70"/>
      <c r="K275" s="116">
        <f>F278</f>
        <v>5887</v>
      </c>
      <c r="L275" s="2">
        <f t="shared" ref="L275:O275" si="89">G278</f>
        <v>1501</v>
      </c>
      <c r="M275" s="2">
        <f t="shared" si="89"/>
        <v>2489</v>
      </c>
      <c r="N275" s="2">
        <f t="shared" si="89"/>
        <v>130</v>
      </c>
      <c r="O275" s="2">
        <f t="shared" si="89"/>
        <v>1766</v>
      </c>
      <c r="P275" s="95"/>
      <c r="Q275" s="95"/>
      <c r="R275" s="95"/>
      <c r="S275" s="95"/>
    </row>
    <row r="276" spans="1:19" ht="15" customHeight="1" x14ac:dyDescent="0.15">
      <c r="B276" s="303" t="s">
        <v>485</v>
      </c>
      <c r="C276" s="317"/>
      <c r="D276" s="307"/>
      <c r="F276" s="18">
        <v>1926</v>
      </c>
      <c r="G276" s="18">
        <v>763</v>
      </c>
      <c r="H276" s="18">
        <v>708</v>
      </c>
      <c r="I276" s="18">
        <v>51</v>
      </c>
      <c r="J276" s="71">
        <v>403</v>
      </c>
      <c r="K276" s="118">
        <f t="shared" ref="K276:O277" si="90">F276/K$5*100</f>
        <v>32.716154238151859</v>
      </c>
      <c r="L276" s="4">
        <f t="shared" si="90"/>
        <v>50.832778147901401</v>
      </c>
      <c r="M276" s="4">
        <f t="shared" si="90"/>
        <v>28.445158698272401</v>
      </c>
      <c r="N276" s="4">
        <f t="shared" si="90"/>
        <v>39.230769230769234</v>
      </c>
      <c r="O276" s="4">
        <f t="shared" si="90"/>
        <v>22.819932049830125</v>
      </c>
      <c r="P276" s="84"/>
      <c r="Q276" s="84"/>
      <c r="R276" s="84"/>
      <c r="S276" s="84"/>
    </row>
    <row r="277" spans="1:19" ht="15" customHeight="1" x14ac:dyDescent="0.15">
      <c r="B277" s="303" t="s">
        <v>486</v>
      </c>
      <c r="C277" s="317"/>
      <c r="D277" s="307"/>
      <c r="F277" s="18">
        <v>3961</v>
      </c>
      <c r="G277" s="18">
        <v>738</v>
      </c>
      <c r="H277" s="18">
        <v>1781</v>
      </c>
      <c r="I277" s="18">
        <v>79</v>
      </c>
      <c r="J277" s="71">
        <v>1363</v>
      </c>
      <c r="K277" s="118">
        <f t="shared" si="90"/>
        <v>67.283845761848141</v>
      </c>
      <c r="L277" s="4">
        <f t="shared" si="90"/>
        <v>49.167221852098599</v>
      </c>
      <c r="M277" s="4">
        <f t="shared" si="90"/>
        <v>71.554841301727606</v>
      </c>
      <c r="N277" s="4">
        <f t="shared" si="90"/>
        <v>60.769230769230766</v>
      </c>
      <c r="O277" s="4">
        <f t="shared" si="90"/>
        <v>77.180067950169871</v>
      </c>
      <c r="P277" s="84"/>
      <c r="Q277" s="84"/>
      <c r="R277" s="84"/>
      <c r="S277" s="84"/>
    </row>
    <row r="278" spans="1:19" ht="15" customHeight="1" x14ac:dyDescent="0.15">
      <c r="B278" s="39" t="s">
        <v>1</v>
      </c>
      <c r="C278" s="82"/>
      <c r="D278" s="82"/>
      <c r="E278" s="28"/>
      <c r="F278" s="40">
        <f>SUM(F276:F277)</f>
        <v>5887</v>
      </c>
      <c r="G278" s="40">
        <f>SUM(G276:G277)</f>
        <v>1501</v>
      </c>
      <c r="H278" s="40">
        <f>SUM(H276:H277)</f>
        <v>2489</v>
      </c>
      <c r="I278" s="40">
        <f>SUM(I276:I277)</f>
        <v>130</v>
      </c>
      <c r="J278" s="72">
        <f>SUM(J276:J277)</f>
        <v>1766</v>
      </c>
      <c r="K278" s="119">
        <f>IF(SUM(K276:K277)&gt;100,"－",SUM(K276:K277))</f>
        <v>100</v>
      </c>
      <c r="L278" s="6">
        <f>IF(SUM(L276:L277)&gt;100,"－",SUM(L276:L277))</f>
        <v>100</v>
      </c>
      <c r="M278" s="6">
        <f>IF(SUM(M276:M277)&gt;100,"－",SUM(M276:M277))</f>
        <v>100</v>
      </c>
      <c r="N278" s="6">
        <f>IF(SUM(N276:N277)&gt;100,"－",SUM(N276:N277))</f>
        <v>100</v>
      </c>
      <c r="O278" s="6">
        <f>IF(SUM(O276:O277)&gt;100,"－",SUM(O276:O277))</f>
        <v>100</v>
      </c>
      <c r="P278" s="23"/>
      <c r="Q278" s="23"/>
      <c r="R278" s="23"/>
      <c r="S278" s="23"/>
    </row>
    <row r="279" spans="1:19" s="302" customFormat="1" ht="15" customHeight="1" x14ac:dyDescent="0.15">
      <c r="D279" s="304"/>
      <c r="E279" s="304"/>
      <c r="F279" s="304"/>
      <c r="G279" s="304"/>
      <c r="I279" s="1"/>
    </row>
    <row r="280" spans="1:19" ht="15" customHeight="1" x14ac:dyDescent="0.15">
      <c r="A280" s="1" t="s">
        <v>894</v>
      </c>
      <c r="C280" s="1"/>
      <c r="G280" s="7"/>
    </row>
    <row r="281" spans="1:19" ht="15" customHeight="1" x14ac:dyDescent="0.15">
      <c r="B281" s="68" t="s">
        <v>4</v>
      </c>
      <c r="C281" s="33"/>
      <c r="D281" s="33"/>
      <c r="E281" s="440">
        <v>4581</v>
      </c>
      <c r="F281" s="437">
        <v>18221</v>
      </c>
      <c r="G281" s="3">
        <v>25.185225838318427</v>
      </c>
    </row>
    <row r="282" spans="1:19" ht="15" customHeight="1" x14ac:dyDescent="0.15">
      <c r="B282" s="81" t="s">
        <v>254</v>
      </c>
      <c r="E282" s="441">
        <v>1342</v>
      </c>
      <c r="F282" s="438">
        <v>7563</v>
      </c>
      <c r="G282" s="4">
        <v>29.710432368107892</v>
      </c>
    </row>
    <row r="283" spans="1:19" ht="15" customHeight="1" x14ac:dyDescent="0.15">
      <c r="B283" s="81" t="s">
        <v>255</v>
      </c>
      <c r="E283" s="441">
        <v>1850</v>
      </c>
      <c r="F283" s="438">
        <v>6234</v>
      </c>
      <c r="G283" s="4">
        <v>23.997433429579722</v>
      </c>
    </row>
    <row r="284" spans="1:19" ht="15" customHeight="1" x14ac:dyDescent="0.15">
      <c r="B284" s="81" t="s">
        <v>256</v>
      </c>
      <c r="E284" s="441">
        <v>114</v>
      </c>
      <c r="F284" s="438">
        <v>523</v>
      </c>
      <c r="G284" s="4">
        <v>24.282982791586999</v>
      </c>
    </row>
    <row r="285" spans="1:19" ht="15" customHeight="1" x14ac:dyDescent="0.15">
      <c r="B285" s="69" t="s">
        <v>257</v>
      </c>
      <c r="C285" s="36"/>
      <c r="D285" s="36"/>
      <c r="E285" s="442">
        <v>1274</v>
      </c>
      <c r="F285" s="439">
        <v>3900</v>
      </c>
      <c r="G285" s="5">
        <v>18.410256410256409</v>
      </c>
    </row>
    <row r="286" spans="1:19" ht="15" customHeight="1" x14ac:dyDescent="0.15">
      <c r="C286" s="1"/>
      <c r="G286" s="7"/>
    </row>
    <row r="287" spans="1:19" ht="15" customHeight="1" x14ac:dyDescent="0.15">
      <c r="C287" s="1"/>
      <c r="G287" s="7"/>
    </row>
    <row r="288" spans="1:19" ht="15" customHeight="1" x14ac:dyDescent="0.15">
      <c r="C288" s="1"/>
      <c r="G288" s="7"/>
    </row>
    <row r="289" spans="3:7" ht="15" customHeight="1" x14ac:dyDescent="0.15">
      <c r="C289" s="1"/>
      <c r="G289" s="7"/>
    </row>
    <row r="290" spans="3:7" ht="15" customHeight="1" x14ac:dyDescent="0.15">
      <c r="C290" s="1"/>
      <c r="G290" s="7"/>
    </row>
    <row r="291" spans="3:7" ht="15" customHeight="1" x14ac:dyDescent="0.15">
      <c r="C291" s="1"/>
      <c r="G291" s="7"/>
    </row>
    <row r="292" spans="3:7" ht="15" customHeight="1" x14ac:dyDescent="0.15">
      <c r="C292" s="1"/>
      <c r="G292" s="7"/>
    </row>
    <row r="293" spans="3:7" ht="15" customHeight="1" x14ac:dyDescent="0.15">
      <c r="C293" s="1"/>
      <c r="G293" s="7"/>
    </row>
    <row r="294" spans="3:7" ht="15" customHeight="1" x14ac:dyDescent="0.15">
      <c r="C294" s="1"/>
      <c r="G294" s="7"/>
    </row>
    <row r="295" spans="3:7" ht="15" customHeight="1" x14ac:dyDescent="0.15">
      <c r="C295" s="1"/>
      <c r="G295" s="7"/>
    </row>
    <row r="296" spans="3:7" ht="15" customHeight="1" x14ac:dyDescent="0.15">
      <c r="C296" s="1"/>
      <c r="G296" s="7"/>
    </row>
    <row r="297" spans="3:7" ht="15" customHeight="1" x14ac:dyDescent="0.15">
      <c r="C297" s="1"/>
      <c r="G297" s="7"/>
    </row>
    <row r="298" spans="3:7" ht="15" customHeight="1" x14ac:dyDescent="0.15">
      <c r="C298" s="1"/>
      <c r="G298" s="7"/>
    </row>
    <row r="299" spans="3:7" ht="15" customHeight="1" x14ac:dyDescent="0.15">
      <c r="C299" s="1"/>
      <c r="G299" s="7"/>
    </row>
    <row r="300" spans="3:7" ht="15" customHeight="1" x14ac:dyDescent="0.15">
      <c r="C300" s="1"/>
      <c r="G300" s="7"/>
    </row>
    <row r="301" spans="3:7" ht="15" customHeight="1" x14ac:dyDescent="0.15">
      <c r="C301" s="1"/>
      <c r="G301" s="7"/>
    </row>
    <row r="302" spans="3:7" ht="15" customHeight="1" x14ac:dyDescent="0.15">
      <c r="C302" s="1"/>
      <c r="G302" s="7"/>
    </row>
    <row r="303" spans="3:7" ht="15" customHeight="1" x14ac:dyDescent="0.15">
      <c r="C303" s="1"/>
      <c r="G303" s="7"/>
    </row>
    <row r="304" spans="3:7" ht="15" customHeight="1" x14ac:dyDescent="0.15">
      <c r="C304" s="1"/>
      <c r="G304" s="7"/>
    </row>
    <row r="305" spans="3:7" ht="15" customHeight="1" x14ac:dyDescent="0.15">
      <c r="C305" s="1"/>
      <c r="G305" s="7"/>
    </row>
    <row r="306" spans="3:7" ht="15" customHeight="1" x14ac:dyDescent="0.15">
      <c r="C306" s="1"/>
      <c r="G306" s="7"/>
    </row>
    <row r="307" spans="3:7" ht="15" customHeight="1" x14ac:dyDescent="0.15">
      <c r="C307" s="1"/>
      <c r="G307" s="7"/>
    </row>
    <row r="308" spans="3:7" ht="15" customHeight="1" x14ac:dyDescent="0.15">
      <c r="C308" s="1"/>
      <c r="G308" s="7"/>
    </row>
    <row r="309" spans="3:7" ht="15" customHeight="1" x14ac:dyDescent="0.15">
      <c r="C309" s="1"/>
      <c r="G309" s="7"/>
    </row>
    <row r="310" spans="3:7" ht="15" customHeight="1" x14ac:dyDescent="0.15">
      <c r="C310" s="1"/>
      <c r="G310" s="7"/>
    </row>
    <row r="311" spans="3:7" ht="15" customHeight="1" x14ac:dyDescent="0.15">
      <c r="C311" s="1"/>
      <c r="G311" s="7"/>
    </row>
    <row r="312" spans="3:7" ht="15" customHeight="1" x14ac:dyDescent="0.15">
      <c r="C312" s="1"/>
      <c r="G312" s="7"/>
    </row>
    <row r="313" spans="3:7" ht="15" customHeight="1" x14ac:dyDescent="0.15">
      <c r="C313" s="1"/>
      <c r="G313" s="7"/>
    </row>
    <row r="314" spans="3:7" ht="15" customHeight="1" x14ac:dyDescent="0.15">
      <c r="C314" s="1"/>
      <c r="G314" s="7"/>
    </row>
    <row r="315" spans="3:7" ht="15" customHeight="1" x14ac:dyDescent="0.15">
      <c r="C315" s="1"/>
      <c r="G315" s="7"/>
    </row>
    <row r="316" spans="3:7" ht="15" customHeight="1" x14ac:dyDescent="0.15">
      <c r="C316" s="1"/>
      <c r="G316" s="7"/>
    </row>
    <row r="317" spans="3:7" ht="15" customHeight="1" x14ac:dyDescent="0.15">
      <c r="C317" s="1"/>
      <c r="G317" s="7"/>
    </row>
    <row r="318" spans="3:7" ht="15" customHeight="1" x14ac:dyDescent="0.15">
      <c r="C318" s="1"/>
      <c r="G318" s="7"/>
    </row>
    <row r="319" spans="3:7" ht="15" customHeight="1" x14ac:dyDescent="0.15">
      <c r="C319" s="1"/>
      <c r="G319" s="7"/>
    </row>
    <row r="320" spans="3:7" ht="15" customHeight="1" x14ac:dyDescent="0.15">
      <c r="C320" s="1"/>
      <c r="G320" s="7"/>
    </row>
    <row r="321" spans="3:7" ht="15" customHeight="1" x14ac:dyDescent="0.15">
      <c r="C321" s="1"/>
      <c r="G321" s="7"/>
    </row>
    <row r="322" spans="3:7" ht="15" customHeight="1" x14ac:dyDescent="0.15">
      <c r="C322" s="1"/>
      <c r="G322" s="7"/>
    </row>
    <row r="323" spans="3:7" ht="15" customHeight="1" x14ac:dyDescent="0.15">
      <c r="C323" s="1"/>
      <c r="G323" s="7"/>
    </row>
    <row r="324" spans="3:7" ht="15" customHeight="1" x14ac:dyDescent="0.15">
      <c r="C324" s="1"/>
      <c r="G324" s="7"/>
    </row>
    <row r="325" spans="3:7" ht="15" customHeight="1" x14ac:dyDescent="0.15">
      <c r="C325" s="1"/>
      <c r="G325" s="7"/>
    </row>
    <row r="326" spans="3:7" ht="15" customHeight="1" x14ac:dyDescent="0.15">
      <c r="C326" s="1"/>
      <c r="G326" s="7"/>
    </row>
    <row r="327" spans="3:7" ht="15" customHeight="1" x14ac:dyDescent="0.15">
      <c r="C327" s="1"/>
      <c r="G327" s="7"/>
    </row>
    <row r="328" spans="3:7" ht="15" customHeight="1" x14ac:dyDescent="0.15">
      <c r="C328" s="1"/>
      <c r="G328" s="7"/>
    </row>
    <row r="329" spans="3:7" ht="15" customHeight="1" x14ac:dyDescent="0.15">
      <c r="C329" s="1"/>
      <c r="G329" s="7"/>
    </row>
    <row r="330" spans="3:7" ht="15" customHeight="1" x14ac:dyDescent="0.15">
      <c r="C330" s="1"/>
      <c r="G330" s="7"/>
    </row>
    <row r="331" spans="3:7" ht="15" customHeight="1" x14ac:dyDescent="0.15">
      <c r="C331" s="1"/>
      <c r="G331" s="7"/>
    </row>
    <row r="332" spans="3:7" ht="15" customHeight="1" x14ac:dyDescent="0.15">
      <c r="C332" s="1"/>
      <c r="G332" s="7"/>
    </row>
    <row r="333" spans="3:7" ht="15" customHeight="1" x14ac:dyDescent="0.15">
      <c r="C333" s="1"/>
      <c r="G333" s="7"/>
    </row>
    <row r="334" spans="3:7" ht="15" customHeight="1" x14ac:dyDescent="0.15">
      <c r="C334" s="1"/>
      <c r="G334" s="7"/>
    </row>
    <row r="335" spans="3:7" ht="15" customHeight="1" x14ac:dyDescent="0.15">
      <c r="C335" s="1"/>
      <c r="G335" s="7"/>
    </row>
    <row r="336" spans="3:7" ht="15" customHeight="1" x14ac:dyDescent="0.15">
      <c r="C336" s="1"/>
      <c r="G336" s="7"/>
    </row>
    <row r="337" spans="3:7" ht="15" customHeight="1" x14ac:dyDescent="0.15">
      <c r="C337" s="1"/>
      <c r="G337" s="7"/>
    </row>
    <row r="338" spans="3:7" ht="15" customHeight="1" x14ac:dyDescent="0.15">
      <c r="C338" s="1"/>
      <c r="G338" s="7"/>
    </row>
    <row r="339" spans="3:7" ht="15" customHeight="1" x14ac:dyDescent="0.15">
      <c r="C339" s="1"/>
      <c r="G339" s="7"/>
    </row>
    <row r="340" spans="3:7" ht="15" customHeight="1" x14ac:dyDescent="0.15">
      <c r="C340" s="1"/>
      <c r="G340" s="7"/>
    </row>
    <row r="341" spans="3:7" ht="15" customHeight="1" x14ac:dyDescent="0.15">
      <c r="C341" s="1"/>
      <c r="G341" s="7"/>
    </row>
    <row r="342" spans="3:7" ht="15" customHeight="1" x14ac:dyDescent="0.15">
      <c r="C342" s="1"/>
      <c r="G342" s="7"/>
    </row>
    <row r="343" spans="3:7" ht="15" customHeight="1" x14ac:dyDescent="0.15">
      <c r="C343" s="1"/>
      <c r="G343" s="7"/>
    </row>
    <row r="344" spans="3:7" ht="15" customHeight="1" x14ac:dyDescent="0.15">
      <c r="C344" s="1"/>
      <c r="G344" s="7"/>
    </row>
    <row r="345" spans="3:7" ht="15" customHeight="1" x14ac:dyDescent="0.15">
      <c r="C345" s="1"/>
      <c r="G345" s="7"/>
    </row>
    <row r="346" spans="3:7" ht="15" customHeight="1" x14ac:dyDescent="0.15">
      <c r="C346" s="1"/>
      <c r="G346" s="7"/>
    </row>
    <row r="347" spans="3:7" ht="15" customHeight="1" x14ac:dyDescent="0.15">
      <c r="C347" s="1"/>
      <c r="G347" s="7"/>
    </row>
    <row r="348" spans="3:7" ht="15" customHeight="1" x14ac:dyDescent="0.15">
      <c r="C348" s="1"/>
      <c r="G348" s="7"/>
    </row>
    <row r="349" spans="3:7" ht="15" customHeight="1" x14ac:dyDescent="0.15">
      <c r="C349" s="1"/>
      <c r="G349" s="7"/>
    </row>
    <row r="350" spans="3:7" ht="15" customHeight="1" x14ac:dyDescent="0.15">
      <c r="C350" s="1"/>
      <c r="G350" s="7"/>
    </row>
    <row r="351" spans="3:7" ht="15" customHeight="1" x14ac:dyDescent="0.15">
      <c r="C351" s="1"/>
      <c r="G351" s="7"/>
    </row>
    <row r="352" spans="3:7" ht="15" customHeight="1" x14ac:dyDescent="0.15">
      <c r="C352" s="1"/>
      <c r="G352" s="7"/>
    </row>
    <row r="353" spans="3:7" ht="15" customHeight="1" x14ac:dyDescent="0.15">
      <c r="C353" s="1"/>
      <c r="G353" s="7"/>
    </row>
    <row r="354" spans="3:7" ht="15" customHeight="1" x14ac:dyDescent="0.15">
      <c r="C354" s="1"/>
      <c r="G354" s="7"/>
    </row>
    <row r="355" spans="3:7" ht="15" customHeight="1" x14ac:dyDescent="0.15">
      <c r="C355" s="1"/>
      <c r="G355" s="7"/>
    </row>
    <row r="356" spans="3:7" ht="15" customHeight="1" x14ac:dyDescent="0.15">
      <c r="C356" s="1"/>
      <c r="G356" s="7"/>
    </row>
    <row r="357" spans="3:7" ht="15" customHeight="1" x14ac:dyDescent="0.15">
      <c r="C357" s="1"/>
      <c r="G357" s="7"/>
    </row>
    <row r="358" spans="3:7" ht="15" customHeight="1" x14ac:dyDescent="0.15">
      <c r="C358" s="1"/>
      <c r="G358" s="7"/>
    </row>
    <row r="359" spans="3:7" ht="15" customHeight="1" x14ac:dyDescent="0.15">
      <c r="C359" s="1"/>
      <c r="G359" s="7"/>
    </row>
    <row r="360" spans="3:7" ht="15" customHeight="1" x14ac:dyDescent="0.15">
      <c r="C360" s="1"/>
      <c r="G360" s="7"/>
    </row>
    <row r="361" spans="3:7" ht="15" customHeight="1" x14ac:dyDescent="0.15">
      <c r="C361" s="1"/>
      <c r="G361" s="7"/>
    </row>
    <row r="362" spans="3:7" ht="15" customHeight="1" x14ac:dyDescent="0.15">
      <c r="C362" s="1"/>
      <c r="G362" s="7"/>
    </row>
    <row r="363" spans="3:7" ht="15" customHeight="1" x14ac:dyDescent="0.15">
      <c r="C363" s="1"/>
      <c r="G363" s="7"/>
    </row>
    <row r="364" spans="3:7" ht="15" customHeight="1" x14ac:dyDescent="0.15">
      <c r="C364" s="1"/>
      <c r="G364" s="7"/>
    </row>
    <row r="365" spans="3:7" ht="15" customHeight="1" x14ac:dyDescent="0.15">
      <c r="C365" s="1"/>
      <c r="G365" s="7"/>
    </row>
    <row r="366" spans="3:7" ht="15" customHeight="1" x14ac:dyDescent="0.15">
      <c r="C366" s="1"/>
      <c r="G366" s="7"/>
    </row>
    <row r="367" spans="3:7" ht="15" customHeight="1" x14ac:dyDescent="0.15">
      <c r="C367" s="1"/>
      <c r="G367" s="7"/>
    </row>
  </sheetData>
  <mergeCells count="53">
    <mergeCell ref="B122:C122"/>
    <mergeCell ref="B117:C117"/>
    <mergeCell ref="B118:C118"/>
    <mergeCell ref="B119:C119"/>
    <mergeCell ref="B120:C120"/>
    <mergeCell ref="B121:C121"/>
    <mergeCell ref="B123:C123"/>
    <mergeCell ref="B124:C124"/>
    <mergeCell ref="B125:C125"/>
    <mergeCell ref="B126:C126"/>
    <mergeCell ref="B127:C127"/>
    <mergeCell ref="B145:C145"/>
    <mergeCell ref="B134:C134"/>
    <mergeCell ref="B146:C146"/>
    <mergeCell ref="B135:C135"/>
    <mergeCell ref="B211:C211"/>
    <mergeCell ref="B209:C209"/>
    <mergeCell ref="B210:C210"/>
    <mergeCell ref="B208:C208"/>
    <mergeCell ref="B136:C136"/>
    <mergeCell ref="B138:C138"/>
    <mergeCell ref="B139:C139"/>
    <mergeCell ref="B140:C140"/>
    <mergeCell ref="B141:C141"/>
    <mergeCell ref="B142:C142"/>
    <mergeCell ref="B143:C143"/>
    <mergeCell ref="B144:C144"/>
    <mergeCell ref="B212:C212"/>
    <mergeCell ref="B213:C213"/>
    <mergeCell ref="B256:C256"/>
    <mergeCell ref="B239:C239"/>
    <mergeCell ref="B240:C240"/>
    <mergeCell ref="B241:C241"/>
    <mergeCell ref="B242:C242"/>
    <mergeCell ref="B243:C243"/>
    <mergeCell ref="B244:C244"/>
    <mergeCell ref="B245:C245"/>
    <mergeCell ref="B252:C252"/>
    <mergeCell ref="B253:C253"/>
    <mergeCell ref="B254:C254"/>
    <mergeCell ref="B255:C255"/>
    <mergeCell ref="B214:C214"/>
    <mergeCell ref="B224:C224"/>
    <mergeCell ref="B232:C232"/>
    <mergeCell ref="B268:C268"/>
    <mergeCell ref="B269:C269"/>
    <mergeCell ref="B270:C270"/>
    <mergeCell ref="B257:C257"/>
    <mergeCell ref="B258:C258"/>
    <mergeCell ref="B264:C264"/>
    <mergeCell ref="B265:C265"/>
    <mergeCell ref="B266:C266"/>
    <mergeCell ref="B267:C267"/>
  </mergeCells>
  <phoneticPr fontId="1"/>
  <pageMargins left="0.27559055118110237" right="0.27559055118110237" top="0.59055118110236227" bottom="0.27559055118110237" header="0.23622047244094491" footer="0.15748031496062992"/>
  <pageSetup paperSize="9" scale="70" orientation="portrait" r:id="rId1"/>
  <headerFooter scaleWithDoc="0" alignWithMargins="0">
    <oddHeader>&amp;C【平成29年度　厚生労働省　老人保健事業推進費等補助金事業】
高齢者向け住まいに関するアンケート調査&amp;R&amp;A</oddHeader>
    <oddFooter>&amp;R&amp;P/&amp;N</oddFooter>
  </headerFooter>
  <rowBreaks count="4" manualBreakCount="4">
    <brk id="74" max="16383" man="1"/>
    <brk id="128" max="16383" man="1"/>
    <brk id="176" max="17" man="1"/>
    <brk id="20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1"/>
  <sheetViews>
    <sheetView showGridLines="0" view="pageBreakPreview" zoomScale="70" zoomScaleNormal="100" zoomScaleSheetLayoutView="70" workbookViewId="0">
      <selection activeCell="B1" sqref="B1"/>
    </sheetView>
  </sheetViews>
  <sheetFormatPr defaultColWidth="9.125" defaultRowHeight="15" customHeight="1" x14ac:dyDescent="0.15"/>
  <cols>
    <col min="1" max="1" width="0.875" style="1" customWidth="1"/>
    <col min="2" max="2" width="6.625" style="1" customWidth="1"/>
    <col min="3" max="5" width="8.5" style="7" customWidth="1"/>
    <col min="6" max="7" width="8.625" style="7" customWidth="1"/>
    <col min="8" max="19" width="8.625" style="1" customWidth="1"/>
    <col min="20" max="23" width="9.5" style="1" customWidth="1"/>
    <col min="24" max="24" width="5.625" style="1" customWidth="1"/>
    <col min="25" max="16384" width="9.125" style="1"/>
  </cols>
  <sheetData>
    <row r="1" spans="1:15" ht="15" customHeight="1" x14ac:dyDescent="0.15">
      <c r="A1" s="58" t="s">
        <v>548</v>
      </c>
    </row>
    <row r="2" spans="1:15" ht="15" customHeight="1" x14ac:dyDescent="0.15">
      <c r="A2" s="1" t="s">
        <v>549</v>
      </c>
      <c r="B2" s="22"/>
      <c r="H2" s="7"/>
      <c r="I2" s="7"/>
      <c r="L2" s="7"/>
    </row>
    <row r="3" spans="1:15" ht="13.5" customHeight="1" x14ac:dyDescent="0.15">
      <c r="B3" s="68"/>
      <c r="C3" s="33"/>
      <c r="D3" s="33"/>
      <c r="E3" s="33"/>
      <c r="F3" s="83"/>
      <c r="G3" s="91"/>
      <c r="H3" s="88" t="s">
        <v>2</v>
      </c>
      <c r="I3" s="91"/>
      <c r="J3" s="91"/>
      <c r="K3" s="115"/>
      <c r="L3" s="91"/>
      <c r="M3" s="88" t="s">
        <v>3</v>
      </c>
      <c r="N3" s="91"/>
      <c r="O3" s="89"/>
    </row>
    <row r="4" spans="1:15" ht="22.5" customHeight="1" x14ac:dyDescent="0.15">
      <c r="B4" s="34"/>
      <c r="E4" s="79"/>
      <c r="F4" s="102" t="s">
        <v>4</v>
      </c>
      <c r="G4" s="102" t="s">
        <v>254</v>
      </c>
      <c r="H4" s="102" t="s">
        <v>255</v>
      </c>
      <c r="I4" s="102" t="s">
        <v>256</v>
      </c>
      <c r="J4" s="109" t="s">
        <v>257</v>
      </c>
      <c r="K4" s="112" t="s">
        <v>4</v>
      </c>
      <c r="L4" s="102" t="s">
        <v>254</v>
      </c>
      <c r="M4" s="102" t="s">
        <v>255</v>
      </c>
      <c r="N4" s="102" t="s">
        <v>256</v>
      </c>
      <c r="O4" s="102" t="s">
        <v>257</v>
      </c>
    </row>
    <row r="5" spans="1:15" ht="12" customHeight="1" x14ac:dyDescent="0.15">
      <c r="B5" s="35"/>
      <c r="C5" s="36"/>
      <c r="D5" s="36"/>
      <c r="E5" s="80"/>
      <c r="F5" s="37"/>
      <c r="G5" s="37"/>
      <c r="H5" s="37"/>
      <c r="I5" s="37"/>
      <c r="J5" s="70"/>
      <c r="K5" s="116">
        <f>F$16</f>
        <v>5887</v>
      </c>
      <c r="L5" s="2">
        <f t="shared" ref="L5:O5" si="0">G$16</f>
        <v>1501</v>
      </c>
      <c r="M5" s="2">
        <f t="shared" si="0"/>
        <v>2489</v>
      </c>
      <c r="N5" s="2">
        <f t="shared" si="0"/>
        <v>130</v>
      </c>
      <c r="O5" s="2">
        <f t="shared" si="0"/>
        <v>1766</v>
      </c>
    </row>
    <row r="6" spans="1:15" ht="15" customHeight="1" x14ac:dyDescent="0.15">
      <c r="B6" s="34" t="s">
        <v>211</v>
      </c>
      <c r="F6" s="18">
        <v>33</v>
      </c>
      <c r="G6" s="18">
        <v>0</v>
      </c>
      <c r="H6" s="18">
        <v>33</v>
      </c>
      <c r="I6" s="18">
        <v>0</v>
      </c>
      <c r="J6" s="71">
        <v>0</v>
      </c>
      <c r="K6" s="118">
        <f>F6/K$5*100</f>
        <v>0.56055715984372345</v>
      </c>
      <c r="L6" s="24">
        <f t="shared" ref="L6:L15" si="1">G6/L$5*100</f>
        <v>0</v>
      </c>
      <c r="M6" s="4">
        <f t="shared" ref="M6:M15" si="2">H6/M$5*100</f>
        <v>1.3258336681398153</v>
      </c>
      <c r="N6" s="4">
        <f t="shared" ref="N6:N15" si="3">I6/N$5*100</f>
        <v>0</v>
      </c>
      <c r="O6" s="4">
        <f t="shared" ref="O6:O15" si="4">J6/O$5*100</f>
        <v>0</v>
      </c>
    </row>
    <row r="7" spans="1:15" ht="15" customHeight="1" x14ac:dyDescent="0.15">
      <c r="B7" s="34" t="s">
        <v>75</v>
      </c>
      <c r="F7" s="18">
        <v>470</v>
      </c>
      <c r="G7" s="18">
        <v>7</v>
      </c>
      <c r="H7" s="18">
        <v>205</v>
      </c>
      <c r="I7" s="18">
        <v>2</v>
      </c>
      <c r="J7" s="71">
        <v>256</v>
      </c>
      <c r="K7" s="118">
        <f t="shared" ref="K7:K15" si="5">F7/K$5*100</f>
        <v>7.9836928826227282</v>
      </c>
      <c r="L7" s="24">
        <f t="shared" si="1"/>
        <v>0.46635576282478342</v>
      </c>
      <c r="M7" s="4">
        <f t="shared" si="2"/>
        <v>8.2362394535958217</v>
      </c>
      <c r="N7" s="4">
        <f t="shared" si="3"/>
        <v>1.5384615384615385</v>
      </c>
      <c r="O7" s="4">
        <f t="shared" si="4"/>
        <v>14.496036240090602</v>
      </c>
    </row>
    <row r="8" spans="1:15" ht="15" customHeight="1" x14ac:dyDescent="0.15">
      <c r="B8" s="34" t="s">
        <v>76</v>
      </c>
      <c r="F8" s="18">
        <v>1131</v>
      </c>
      <c r="G8" s="18">
        <v>11</v>
      </c>
      <c r="H8" s="18">
        <v>609</v>
      </c>
      <c r="I8" s="18">
        <v>10</v>
      </c>
      <c r="J8" s="71">
        <v>501</v>
      </c>
      <c r="K8" s="118">
        <f t="shared" si="5"/>
        <v>19.21182266009852</v>
      </c>
      <c r="L8" s="24">
        <f t="shared" si="1"/>
        <v>0.73284477015323113</v>
      </c>
      <c r="M8" s="4">
        <f t="shared" si="2"/>
        <v>24.467657693852953</v>
      </c>
      <c r="N8" s="4">
        <f t="shared" si="3"/>
        <v>7.6923076923076925</v>
      </c>
      <c r="O8" s="4">
        <f t="shared" si="4"/>
        <v>28.36919592298981</v>
      </c>
    </row>
    <row r="9" spans="1:15" ht="15" customHeight="1" x14ac:dyDescent="0.15">
      <c r="B9" s="34" t="s">
        <v>77</v>
      </c>
      <c r="F9" s="18">
        <v>993</v>
      </c>
      <c r="G9" s="18">
        <v>53</v>
      </c>
      <c r="H9" s="18">
        <v>537</v>
      </c>
      <c r="I9" s="18">
        <v>9</v>
      </c>
      <c r="J9" s="71">
        <v>394</v>
      </c>
      <c r="K9" s="118">
        <f t="shared" si="5"/>
        <v>16.867674537115679</v>
      </c>
      <c r="L9" s="24">
        <f t="shared" si="1"/>
        <v>3.530979347101932</v>
      </c>
      <c r="M9" s="4">
        <f t="shared" si="2"/>
        <v>21.574929690638811</v>
      </c>
      <c r="N9" s="4">
        <f t="shared" si="3"/>
        <v>6.9230769230769234</v>
      </c>
      <c r="O9" s="4">
        <f t="shared" si="4"/>
        <v>22.310305775764437</v>
      </c>
    </row>
    <row r="10" spans="1:15" ht="15" customHeight="1" x14ac:dyDescent="0.15">
      <c r="B10" s="34" t="s">
        <v>78</v>
      </c>
      <c r="F10" s="18">
        <v>769</v>
      </c>
      <c r="G10" s="18">
        <v>148</v>
      </c>
      <c r="H10" s="18">
        <v>374</v>
      </c>
      <c r="I10" s="18">
        <v>19</v>
      </c>
      <c r="J10" s="71">
        <v>227</v>
      </c>
      <c r="K10" s="118">
        <f t="shared" si="5"/>
        <v>13.062680482418889</v>
      </c>
      <c r="L10" s="24">
        <f t="shared" si="1"/>
        <v>9.8600932711525644</v>
      </c>
      <c r="M10" s="4">
        <f t="shared" si="2"/>
        <v>15.026114905584572</v>
      </c>
      <c r="N10" s="4">
        <f t="shared" si="3"/>
        <v>14.615384615384617</v>
      </c>
      <c r="O10" s="4">
        <f t="shared" si="4"/>
        <v>12.853907134767836</v>
      </c>
    </row>
    <row r="11" spans="1:15" ht="15" customHeight="1" x14ac:dyDescent="0.15">
      <c r="B11" s="34" t="s">
        <v>79</v>
      </c>
      <c r="F11" s="18">
        <v>562</v>
      </c>
      <c r="G11" s="18">
        <v>189</v>
      </c>
      <c r="H11" s="18">
        <v>223</v>
      </c>
      <c r="I11" s="18">
        <v>22</v>
      </c>
      <c r="J11" s="71">
        <v>128</v>
      </c>
      <c r="K11" s="118">
        <f t="shared" si="5"/>
        <v>9.5464582979446231</v>
      </c>
      <c r="L11" s="24">
        <f t="shared" si="1"/>
        <v>12.591605596269154</v>
      </c>
      <c r="M11" s="4">
        <f t="shared" si="2"/>
        <v>8.959421454399358</v>
      </c>
      <c r="N11" s="4">
        <f t="shared" si="3"/>
        <v>16.923076923076923</v>
      </c>
      <c r="O11" s="4">
        <f t="shared" si="4"/>
        <v>7.2480181200453009</v>
      </c>
    </row>
    <row r="12" spans="1:15" ht="15" customHeight="1" x14ac:dyDescent="0.15">
      <c r="B12" s="34" t="s">
        <v>82</v>
      </c>
      <c r="F12" s="18">
        <v>808</v>
      </c>
      <c r="G12" s="18">
        <v>430</v>
      </c>
      <c r="H12" s="18">
        <v>226</v>
      </c>
      <c r="I12" s="18">
        <v>34</v>
      </c>
      <c r="J12" s="71">
        <v>118</v>
      </c>
      <c r="K12" s="118">
        <f t="shared" si="5"/>
        <v>13.725157125870563</v>
      </c>
      <c r="L12" s="24">
        <f t="shared" si="1"/>
        <v>28.647568287808127</v>
      </c>
      <c r="M12" s="4">
        <f t="shared" si="2"/>
        <v>9.0799517878666141</v>
      </c>
      <c r="N12" s="4">
        <f t="shared" si="3"/>
        <v>26.153846153846157</v>
      </c>
      <c r="O12" s="4">
        <f t="shared" si="4"/>
        <v>6.681766704416761</v>
      </c>
    </row>
    <row r="13" spans="1:15" ht="15" customHeight="1" x14ac:dyDescent="0.15">
      <c r="B13" s="34" t="s">
        <v>81</v>
      </c>
      <c r="F13" s="18">
        <v>299</v>
      </c>
      <c r="G13" s="18">
        <v>180</v>
      </c>
      <c r="H13" s="18">
        <v>83</v>
      </c>
      <c r="I13" s="18">
        <v>8</v>
      </c>
      <c r="J13" s="71">
        <v>28</v>
      </c>
      <c r="K13" s="118">
        <f t="shared" si="5"/>
        <v>5.0789875997961609</v>
      </c>
      <c r="L13" s="24">
        <f t="shared" si="1"/>
        <v>11.992005329780147</v>
      </c>
      <c r="M13" s="4">
        <f t="shared" si="2"/>
        <v>3.3346725592607469</v>
      </c>
      <c r="N13" s="4">
        <f t="shared" si="3"/>
        <v>6.1538461538461542</v>
      </c>
      <c r="O13" s="4">
        <f t="shared" si="4"/>
        <v>1.5855039637599093</v>
      </c>
    </row>
    <row r="14" spans="1:15" ht="15" customHeight="1" x14ac:dyDescent="0.15">
      <c r="B14" s="34" t="s">
        <v>80</v>
      </c>
      <c r="F14" s="18">
        <v>229</v>
      </c>
      <c r="G14" s="18">
        <v>159</v>
      </c>
      <c r="H14" s="18">
        <v>46</v>
      </c>
      <c r="I14" s="18">
        <v>8</v>
      </c>
      <c r="J14" s="71">
        <v>16</v>
      </c>
      <c r="K14" s="118">
        <f t="shared" si="5"/>
        <v>3.8899269577034143</v>
      </c>
      <c r="L14" s="24">
        <f t="shared" si="1"/>
        <v>10.592938041305796</v>
      </c>
      <c r="M14" s="4">
        <f t="shared" si="2"/>
        <v>1.8481317798312575</v>
      </c>
      <c r="N14" s="4">
        <f t="shared" si="3"/>
        <v>6.1538461538461542</v>
      </c>
      <c r="O14" s="4">
        <f t="shared" si="4"/>
        <v>0.90600226500566261</v>
      </c>
    </row>
    <row r="15" spans="1:15" ht="15" customHeight="1" x14ac:dyDescent="0.15">
      <c r="B15" s="34" t="s">
        <v>174</v>
      </c>
      <c r="C15" s="36"/>
      <c r="D15" s="36"/>
      <c r="E15" s="36"/>
      <c r="F15" s="19">
        <v>593</v>
      </c>
      <c r="G15" s="19">
        <v>324</v>
      </c>
      <c r="H15" s="19">
        <v>153</v>
      </c>
      <c r="I15" s="19">
        <v>18</v>
      </c>
      <c r="J15" s="76">
        <v>98</v>
      </c>
      <c r="K15" s="129">
        <f t="shared" si="5"/>
        <v>10.073042296585697</v>
      </c>
      <c r="L15" s="26">
        <f t="shared" si="1"/>
        <v>21.585609593604264</v>
      </c>
      <c r="M15" s="5">
        <f t="shared" si="2"/>
        <v>6.1470470068300527</v>
      </c>
      <c r="N15" s="5">
        <f t="shared" si="3"/>
        <v>13.846153846153847</v>
      </c>
      <c r="O15" s="5">
        <f t="shared" si="4"/>
        <v>5.5492638731596831</v>
      </c>
    </row>
    <row r="16" spans="1:15" ht="15" customHeight="1" x14ac:dyDescent="0.15">
      <c r="B16" s="39" t="s">
        <v>1</v>
      </c>
      <c r="C16" s="28"/>
      <c r="D16" s="28"/>
      <c r="E16" s="29"/>
      <c r="F16" s="40">
        <f t="shared" ref="F16:O16" si="6">SUM(F6:F15)</f>
        <v>5887</v>
      </c>
      <c r="G16" s="40">
        <f t="shared" si="6"/>
        <v>1501</v>
      </c>
      <c r="H16" s="40">
        <f t="shared" si="6"/>
        <v>2489</v>
      </c>
      <c r="I16" s="40">
        <f t="shared" si="6"/>
        <v>130</v>
      </c>
      <c r="J16" s="72">
        <f t="shared" si="6"/>
        <v>1766</v>
      </c>
      <c r="K16" s="119">
        <f t="shared" si="6"/>
        <v>100</v>
      </c>
      <c r="L16" s="25">
        <f t="shared" si="6"/>
        <v>100</v>
      </c>
      <c r="M16" s="6">
        <f t="shared" si="6"/>
        <v>100.00000000000003</v>
      </c>
      <c r="N16" s="6">
        <f t="shared" si="6"/>
        <v>100.00000000000003</v>
      </c>
      <c r="O16" s="6">
        <f t="shared" si="6"/>
        <v>100.00000000000001</v>
      </c>
    </row>
    <row r="17" spans="1:19" ht="15" customHeight="1" x14ac:dyDescent="0.15">
      <c r="B17" s="39" t="s">
        <v>109</v>
      </c>
      <c r="C17" s="28"/>
      <c r="D17" s="28"/>
      <c r="E17" s="29"/>
      <c r="F17" s="41">
        <v>7.2130714015867019</v>
      </c>
      <c r="G17" s="41">
        <v>13.148683092608326</v>
      </c>
      <c r="H17" s="41">
        <v>5.7859589041095889</v>
      </c>
      <c r="I17" s="41">
        <v>9.9107142857142865</v>
      </c>
      <c r="J17" s="41">
        <v>4.8423261390887289</v>
      </c>
    </row>
    <row r="18" spans="1:19" ht="15" customHeight="1" x14ac:dyDescent="0.15">
      <c r="B18" s="39" t="s">
        <v>110</v>
      </c>
      <c r="C18" s="28"/>
      <c r="D18" s="28"/>
      <c r="E18" s="29"/>
      <c r="F18" s="48">
        <v>106</v>
      </c>
      <c r="G18" s="48">
        <v>106</v>
      </c>
      <c r="H18" s="48">
        <v>80</v>
      </c>
      <c r="I18" s="48">
        <v>31</v>
      </c>
      <c r="J18" s="48">
        <v>43</v>
      </c>
    </row>
    <row r="19" spans="1:19" ht="15" customHeight="1" x14ac:dyDescent="0.15">
      <c r="B19" s="66"/>
      <c r="C19" s="46"/>
      <c r="D19" s="46"/>
      <c r="E19" s="46"/>
      <c r="F19" s="127"/>
      <c r="G19" s="127"/>
      <c r="H19" s="127"/>
      <c r="I19" s="127"/>
      <c r="J19" s="127"/>
    </row>
    <row r="20" spans="1:19" ht="15" customHeight="1" x14ac:dyDescent="0.15">
      <c r="A20" s="1" t="s">
        <v>549</v>
      </c>
      <c r="B20" s="22"/>
      <c r="H20" s="7"/>
      <c r="I20" s="7"/>
      <c r="L20" s="7"/>
    </row>
    <row r="21" spans="1:19" ht="15" customHeight="1" x14ac:dyDescent="0.15">
      <c r="A21" s="31"/>
      <c r="B21" s="90" t="s">
        <v>166</v>
      </c>
      <c r="C21" s="57"/>
      <c r="D21" s="57"/>
      <c r="E21" s="55"/>
      <c r="F21" s="14"/>
      <c r="G21" s="14"/>
      <c r="H21" s="14"/>
      <c r="I21" s="14"/>
      <c r="J21" s="14"/>
      <c r="K21" s="14"/>
      <c r="L21" s="14"/>
      <c r="M21" s="14"/>
      <c r="N21" s="14"/>
      <c r="O21" s="14"/>
      <c r="P21" s="14"/>
      <c r="Q21" s="31"/>
      <c r="R21" s="14"/>
      <c r="S21" s="14"/>
    </row>
    <row r="22" spans="1:19" ht="13.5" customHeight="1" x14ac:dyDescent="0.15">
      <c r="B22" s="68"/>
      <c r="C22" s="33"/>
      <c r="D22" s="33"/>
      <c r="E22" s="33"/>
      <c r="F22" s="83"/>
      <c r="G22" s="91"/>
      <c r="H22" s="88" t="s">
        <v>2</v>
      </c>
      <c r="I22" s="91"/>
      <c r="J22" s="91"/>
      <c r="K22" s="115"/>
      <c r="L22" s="91"/>
      <c r="M22" s="88" t="s">
        <v>3</v>
      </c>
      <c r="N22" s="91"/>
      <c r="O22" s="89"/>
    </row>
    <row r="23" spans="1:19" ht="22.5" customHeight="1" x14ac:dyDescent="0.15">
      <c r="B23" s="34"/>
      <c r="E23" s="79"/>
      <c r="F23" s="102" t="s">
        <v>4</v>
      </c>
      <c r="G23" s="102" t="s">
        <v>254</v>
      </c>
      <c r="H23" s="102" t="s">
        <v>255</v>
      </c>
      <c r="I23" s="102" t="s">
        <v>256</v>
      </c>
      <c r="J23" s="109" t="s">
        <v>257</v>
      </c>
      <c r="K23" s="112" t="s">
        <v>4</v>
      </c>
      <c r="L23" s="102" t="s">
        <v>254</v>
      </c>
      <c r="M23" s="102" t="s">
        <v>255</v>
      </c>
      <c r="N23" s="102" t="s">
        <v>256</v>
      </c>
      <c r="O23" s="102" t="s">
        <v>257</v>
      </c>
    </row>
    <row r="24" spans="1:19" ht="12" customHeight="1" x14ac:dyDescent="0.15">
      <c r="B24" s="35"/>
      <c r="C24" s="36"/>
      <c r="D24" s="36"/>
      <c r="E24" s="80"/>
      <c r="F24" s="37"/>
      <c r="G24" s="37"/>
      <c r="H24" s="37"/>
      <c r="I24" s="37"/>
      <c r="J24" s="70"/>
      <c r="K24" s="116">
        <f>F$16</f>
        <v>5887</v>
      </c>
      <c r="L24" s="2">
        <f t="shared" ref="L24" si="7">G$16</f>
        <v>1501</v>
      </c>
      <c r="M24" s="2">
        <f t="shared" ref="M24" si="8">H$16</f>
        <v>2489</v>
      </c>
      <c r="N24" s="2">
        <f t="shared" ref="N24" si="9">I$16</f>
        <v>130</v>
      </c>
      <c r="O24" s="2">
        <f t="shared" ref="O24" si="10">J$16</f>
        <v>1766</v>
      </c>
    </row>
    <row r="25" spans="1:19" ht="15" customHeight="1" x14ac:dyDescent="0.15">
      <c r="B25" s="34" t="s">
        <v>211</v>
      </c>
      <c r="F25" s="18">
        <v>33</v>
      </c>
      <c r="G25" s="18">
        <v>0</v>
      </c>
      <c r="H25" s="18">
        <v>33</v>
      </c>
      <c r="I25" s="18">
        <v>0</v>
      </c>
      <c r="J25" s="71">
        <v>0</v>
      </c>
      <c r="K25" s="118">
        <f>F25/K$5*100</f>
        <v>0.56055715984372345</v>
      </c>
      <c r="L25" s="24">
        <f t="shared" ref="L25" si="11">G25/L$5*100</f>
        <v>0</v>
      </c>
      <c r="M25" s="4">
        <f t="shared" ref="M25" si="12">H25/M$5*100</f>
        <v>1.3258336681398153</v>
      </c>
      <c r="N25" s="4">
        <f t="shared" ref="N25" si="13">I25/N$5*100</f>
        <v>0</v>
      </c>
      <c r="O25" s="4">
        <f t="shared" ref="O25" si="14">J25/O$5*100</f>
        <v>0</v>
      </c>
    </row>
    <row r="26" spans="1:19" ht="15" customHeight="1" x14ac:dyDescent="0.15">
      <c r="B26" s="34" t="s">
        <v>75</v>
      </c>
      <c r="F26" s="18">
        <v>235</v>
      </c>
      <c r="G26" s="18">
        <v>13</v>
      </c>
      <c r="H26" s="18">
        <v>69</v>
      </c>
      <c r="I26" s="18">
        <v>3</v>
      </c>
      <c r="J26" s="71">
        <v>150</v>
      </c>
      <c r="K26" s="118">
        <f t="shared" ref="K26:K34" si="15">F26/K$5*100</f>
        <v>3.9918464413113641</v>
      </c>
      <c r="L26" s="24">
        <f t="shared" ref="L26:L34" si="16">G26/L$5*100</f>
        <v>0.86608927381745504</v>
      </c>
      <c r="M26" s="4">
        <f t="shared" ref="M26:M34" si="17">H26/M$5*100</f>
        <v>2.7721976697468862</v>
      </c>
      <c r="N26" s="4">
        <f t="shared" ref="N26:N34" si="18">I26/N$5*100</f>
        <v>2.3076923076923079</v>
      </c>
      <c r="O26" s="4">
        <f t="shared" ref="O26:O34" si="19">J26/O$5*100</f>
        <v>8.4937712344280865</v>
      </c>
    </row>
    <row r="27" spans="1:19" ht="15" customHeight="1" x14ac:dyDescent="0.15">
      <c r="B27" s="34" t="s">
        <v>76</v>
      </c>
      <c r="F27" s="18">
        <v>520</v>
      </c>
      <c r="G27" s="18">
        <v>21</v>
      </c>
      <c r="H27" s="18">
        <v>181</v>
      </c>
      <c r="I27" s="18">
        <v>5</v>
      </c>
      <c r="J27" s="71">
        <v>313</v>
      </c>
      <c r="K27" s="118">
        <f t="shared" si="15"/>
        <v>8.8330219126889755</v>
      </c>
      <c r="L27" s="24">
        <f t="shared" si="16"/>
        <v>1.3990672884743505</v>
      </c>
      <c r="M27" s="4">
        <f t="shared" si="17"/>
        <v>7.271996785857775</v>
      </c>
      <c r="N27" s="4">
        <f t="shared" si="18"/>
        <v>3.8461538461538463</v>
      </c>
      <c r="O27" s="4">
        <f t="shared" si="19"/>
        <v>17.723669309173275</v>
      </c>
    </row>
    <row r="28" spans="1:19" ht="15" customHeight="1" x14ac:dyDescent="0.15">
      <c r="B28" s="34" t="s">
        <v>77</v>
      </c>
      <c r="F28" s="18">
        <v>641</v>
      </c>
      <c r="G28" s="18">
        <v>65</v>
      </c>
      <c r="H28" s="18">
        <v>290</v>
      </c>
      <c r="I28" s="18">
        <v>7</v>
      </c>
      <c r="J28" s="71">
        <v>279</v>
      </c>
      <c r="K28" s="118">
        <f t="shared" si="15"/>
        <v>10.888398165449296</v>
      </c>
      <c r="L28" s="24">
        <f t="shared" si="16"/>
        <v>4.3304463690872748</v>
      </c>
      <c r="M28" s="4">
        <f t="shared" si="17"/>
        <v>11.651265568501406</v>
      </c>
      <c r="N28" s="4">
        <f t="shared" si="18"/>
        <v>5.384615384615385</v>
      </c>
      <c r="O28" s="4">
        <f t="shared" si="19"/>
        <v>15.798414496036239</v>
      </c>
    </row>
    <row r="29" spans="1:19" ht="15" customHeight="1" x14ac:dyDescent="0.15">
      <c r="B29" s="34" t="s">
        <v>78</v>
      </c>
      <c r="F29" s="18">
        <v>685</v>
      </c>
      <c r="G29" s="18">
        <v>120</v>
      </c>
      <c r="H29" s="18">
        <v>302</v>
      </c>
      <c r="I29" s="18">
        <v>12</v>
      </c>
      <c r="J29" s="71">
        <v>251</v>
      </c>
      <c r="K29" s="118">
        <f t="shared" si="15"/>
        <v>11.635807711907594</v>
      </c>
      <c r="L29" s="24">
        <f t="shared" si="16"/>
        <v>7.9946702198534307</v>
      </c>
      <c r="M29" s="4">
        <f t="shared" si="17"/>
        <v>12.133386902370431</v>
      </c>
      <c r="N29" s="4">
        <f t="shared" si="18"/>
        <v>9.2307692307692317</v>
      </c>
      <c r="O29" s="4">
        <f t="shared" si="19"/>
        <v>14.212910532276329</v>
      </c>
    </row>
    <row r="30" spans="1:19" ht="15" customHeight="1" x14ac:dyDescent="0.15">
      <c r="B30" s="34" t="s">
        <v>79</v>
      </c>
      <c r="F30" s="18">
        <v>606</v>
      </c>
      <c r="G30" s="18">
        <v>176</v>
      </c>
      <c r="H30" s="18">
        <v>248</v>
      </c>
      <c r="I30" s="18">
        <v>18</v>
      </c>
      <c r="J30" s="71">
        <v>164</v>
      </c>
      <c r="K30" s="118">
        <f t="shared" si="15"/>
        <v>10.293867844402921</v>
      </c>
      <c r="L30" s="24">
        <f t="shared" si="16"/>
        <v>11.725516322451698</v>
      </c>
      <c r="M30" s="4">
        <f t="shared" si="17"/>
        <v>9.9638408999598234</v>
      </c>
      <c r="N30" s="4">
        <f t="shared" si="18"/>
        <v>13.846153846153847</v>
      </c>
      <c r="O30" s="4">
        <f t="shared" si="19"/>
        <v>9.2865232163080407</v>
      </c>
    </row>
    <row r="31" spans="1:19" ht="15" customHeight="1" x14ac:dyDescent="0.15">
      <c r="B31" s="34" t="s">
        <v>82</v>
      </c>
      <c r="F31" s="18">
        <v>1304</v>
      </c>
      <c r="G31" s="18">
        <v>452</v>
      </c>
      <c r="H31" s="18">
        <v>542</v>
      </c>
      <c r="I31" s="18">
        <v>36</v>
      </c>
      <c r="J31" s="71">
        <v>274</v>
      </c>
      <c r="K31" s="118">
        <f t="shared" si="15"/>
        <v>22.150501104127741</v>
      </c>
      <c r="L31" s="24">
        <f t="shared" si="16"/>
        <v>30.113257828114591</v>
      </c>
      <c r="M31" s="4">
        <f t="shared" si="17"/>
        <v>21.775813579750906</v>
      </c>
      <c r="N31" s="4">
        <f t="shared" si="18"/>
        <v>27.692307692307693</v>
      </c>
      <c r="O31" s="4">
        <f t="shared" si="19"/>
        <v>15.515288788221969</v>
      </c>
    </row>
    <row r="32" spans="1:19" ht="15" customHeight="1" x14ac:dyDescent="0.15">
      <c r="B32" s="34" t="s">
        <v>81</v>
      </c>
      <c r="F32" s="18">
        <v>594</v>
      </c>
      <c r="G32" s="18">
        <v>214</v>
      </c>
      <c r="H32" s="18">
        <v>268</v>
      </c>
      <c r="I32" s="18">
        <v>15</v>
      </c>
      <c r="J32" s="71">
        <v>97</v>
      </c>
      <c r="K32" s="118">
        <f t="shared" si="15"/>
        <v>10.090028877187022</v>
      </c>
      <c r="L32" s="24">
        <f t="shared" si="16"/>
        <v>14.257161892071951</v>
      </c>
      <c r="M32" s="4">
        <f t="shared" si="17"/>
        <v>10.767376456408197</v>
      </c>
      <c r="N32" s="4">
        <f t="shared" si="18"/>
        <v>11.538461538461538</v>
      </c>
      <c r="O32" s="4">
        <f t="shared" si="19"/>
        <v>5.4926387315968297</v>
      </c>
    </row>
    <row r="33" spans="1:15" ht="15" customHeight="1" x14ac:dyDescent="0.15">
      <c r="B33" s="34" t="s">
        <v>80</v>
      </c>
      <c r="F33" s="18">
        <v>629</v>
      </c>
      <c r="G33" s="18">
        <v>116</v>
      </c>
      <c r="H33" s="18">
        <v>391</v>
      </c>
      <c r="I33" s="18">
        <v>15</v>
      </c>
      <c r="J33" s="71">
        <v>106</v>
      </c>
      <c r="K33" s="118">
        <f t="shared" si="15"/>
        <v>10.684559198233396</v>
      </c>
      <c r="L33" s="24">
        <f t="shared" si="16"/>
        <v>7.7281812125249827</v>
      </c>
      <c r="M33" s="4">
        <f t="shared" si="17"/>
        <v>15.70912012856569</v>
      </c>
      <c r="N33" s="4">
        <f t="shared" si="18"/>
        <v>11.538461538461538</v>
      </c>
      <c r="O33" s="4">
        <f t="shared" si="19"/>
        <v>6.0022650056625135</v>
      </c>
    </row>
    <row r="34" spans="1:15" ht="15" customHeight="1" x14ac:dyDescent="0.15">
      <c r="B34" s="34" t="s">
        <v>174</v>
      </c>
      <c r="C34" s="36"/>
      <c r="D34" s="36"/>
      <c r="E34" s="36"/>
      <c r="F34" s="19">
        <v>640</v>
      </c>
      <c r="G34" s="19">
        <v>324</v>
      </c>
      <c r="H34" s="19">
        <v>165</v>
      </c>
      <c r="I34" s="19">
        <v>19</v>
      </c>
      <c r="J34" s="76">
        <v>132</v>
      </c>
      <c r="K34" s="129">
        <f t="shared" si="15"/>
        <v>10.871411584847971</v>
      </c>
      <c r="L34" s="26">
        <f t="shared" si="16"/>
        <v>21.585609593604264</v>
      </c>
      <c r="M34" s="5">
        <f t="shared" si="17"/>
        <v>6.629168340699076</v>
      </c>
      <c r="N34" s="5">
        <f t="shared" si="18"/>
        <v>14.615384615384617</v>
      </c>
      <c r="O34" s="5">
        <f t="shared" si="19"/>
        <v>7.4745186862967161</v>
      </c>
    </row>
    <row r="35" spans="1:15" ht="15" customHeight="1" x14ac:dyDescent="0.15">
      <c r="B35" s="39" t="s">
        <v>1</v>
      </c>
      <c r="C35" s="28"/>
      <c r="D35" s="28"/>
      <c r="E35" s="29"/>
      <c r="F35" s="40">
        <f t="shared" ref="F35:O35" si="20">SUM(F25:F34)</f>
        <v>5887</v>
      </c>
      <c r="G35" s="40">
        <f t="shared" si="20"/>
        <v>1501</v>
      </c>
      <c r="H35" s="40">
        <f t="shared" si="20"/>
        <v>2489</v>
      </c>
      <c r="I35" s="40">
        <f t="shared" si="20"/>
        <v>130</v>
      </c>
      <c r="J35" s="72">
        <f t="shared" si="20"/>
        <v>1766</v>
      </c>
      <c r="K35" s="119">
        <f t="shared" si="20"/>
        <v>100.00000000000001</v>
      </c>
      <c r="L35" s="25">
        <f t="shared" si="20"/>
        <v>100</v>
      </c>
      <c r="M35" s="6">
        <f t="shared" si="20"/>
        <v>100.00000000000001</v>
      </c>
      <c r="N35" s="6">
        <f t="shared" si="20"/>
        <v>100</v>
      </c>
      <c r="O35" s="6">
        <f t="shared" si="20"/>
        <v>99.999999999999986</v>
      </c>
    </row>
    <row r="36" spans="1:15" ht="15" customHeight="1" x14ac:dyDescent="0.15">
      <c r="B36" s="39" t="s">
        <v>109</v>
      </c>
      <c r="C36" s="28"/>
      <c r="D36" s="28"/>
      <c r="E36" s="29"/>
      <c r="F36" s="41">
        <v>11.391755447444469</v>
      </c>
      <c r="G36" s="41">
        <v>12.676479405622313</v>
      </c>
      <c r="H36" s="41">
        <v>12.814205125616974</v>
      </c>
      <c r="I36" s="41">
        <v>12.624545276704449</v>
      </c>
      <c r="J36" s="41">
        <v>8.3358551619801009</v>
      </c>
    </row>
    <row r="37" spans="1:15" ht="15" customHeight="1" x14ac:dyDescent="0.15">
      <c r="B37" s="39" t="s">
        <v>110</v>
      </c>
      <c r="C37" s="28"/>
      <c r="D37" s="28"/>
      <c r="E37" s="29"/>
      <c r="F37" s="48">
        <v>157.14285714285714</v>
      </c>
      <c r="G37" s="48">
        <v>72.222222222222214</v>
      </c>
      <c r="H37" s="48">
        <v>157.14285714285714</v>
      </c>
      <c r="I37" s="48">
        <v>70</v>
      </c>
      <c r="J37" s="48">
        <v>68.181818181818173</v>
      </c>
    </row>
    <row r="38" spans="1:15" ht="15" customHeight="1" x14ac:dyDescent="0.15">
      <c r="B38" s="66"/>
      <c r="C38" s="46"/>
      <c r="D38" s="46"/>
      <c r="E38" s="46"/>
      <c r="F38" s="127"/>
      <c r="G38" s="127"/>
      <c r="H38" s="127"/>
      <c r="I38" s="127"/>
      <c r="J38" s="127"/>
    </row>
    <row r="39" spans="1:15" ht="15" customHeight="1" x14ac:dyDescent="0.15">
      <c r="A39" s="1" t="s">
        <v>550</v>
      </c>
      <c r="B39" s="22"/>
      <c r="H39" s="7"/>
      <c r="I39" s="7"/>
      <c r="L39" s="7"/>
    </row>
    <row r="40" spans="1:15" ht="13.5" customHeight="1" x14ac:dyDescent="0.15">
      <c r="B40" s="68"/>
      <c r="C40" s="33"/>
      <c r="D40" s="33"/>
      <c r="E40" s="33"/>
      <c r="F40" s="83"/>
      <c r="G40" s="91"/>
      <c r="H40" s="88" t="s">
        <v>2</v>
      </c>
      <c r="I40" s="91"/>
      <c r="J40" s="91"/>
      <c r="K40" s="115"/>
      <c r="L40" s="91"/>
      <c r="M40" s="88" t="s">
        <v>3</v>
      </c>
      <c r="N40" s="91"/>
      <c r="O40" s="89"/>
    </row>
    <row r="41" spans="1:15" ht="22.5" customHeight="1" x14ac:dyDescent="0.15">
      <c r="B41" s="34"/>
      <c r="E41" s="79"/>
      <c r="F41" s="102" t="s">
        <v>4</v>
      </c>
      <c r="G41" s="102" t="s">
        <v>254</v>
      </c>
      <c r="H41" s="102" t="s">
        <v>255</v>
      </c>
      <c r="I41" s="102" t="s">
        <v>256</v>
      </c>
      <c r="J41" s="109" t="s">
        <v>257</v>
      </c>
      <c r="K41" s="112" t="s">
        <v>4</v>
      </c>
      <c r="L41" s="102" t="s">
        <v>254</v>
      </c>
      <c r="M41" s="102" t="s">
        <v>255</v>
      </c>
      <c r="N41" s="102" t="s">
        <v>256</v>
      </c>
      <c r="O41" s="102" t="s">
        <v>257</v>
      </c>
    </row>
    <row r="42" spans="1:15" ht="12" customHeight="1" x14ac:dyDescent="0.15">
      <c r="B42" s="35"/>
      <c r="C42" s="36"/>
      <c r="D42" s="36"/>
      <c r="E42" s="80"/>
      <c r="F42" s="37"/>
      <c r="G42" s="37"/>
      <c r="H42" s="37"/>
      <c r="I42" s="37"/>
      <c r="J42" s="70"/>
      <c r="K42" s="116">
        <f>F$16</f>
        <v>5887</v>
      </c>
      <c r="L42" s="2">
        <f t="shared" ref="L42" si="21">G$16</f>
        <v>1501</v>
      </c>
      <c r="M42" s="2">
        <f t="shared" ref="M42" si="22">H$16</f>
        <v>2489</v>
      </c>
      <c r="N42" s="2">
        <f t="shared" ref="N42" si="23">I$16</f>
        <v>130</v>
      </c>
      <c r="O42" s="2">
        <f t="shared" ref="O42" si="24">J$16</f>
        <v>1766</v>
      </c>
    </row>
    <row r="43" spans="1:15" ht="15" customHeight="1" x14ac:dyDescent="0.15">
      <c r="B43" s="34" t="s">
        <v>211</v>
      </c>
      <c r="F43" s="18">
        <v>2385</v>
      </c>
      <c r="G43" s="18">
        <v>1033</v>
      </c>
      <c r="H43" s="18">
        <v>681</v>
      </c>
      <c r="I43" s="18">
        <v>84</v>
      </c>
      <c r="J43" s="71">
        <v>586</v>
      </c>
      <c r="K43" s="118">
        <f>F43/K$5*100</f>
        <v>40.51299473416001</v>
      </c>
      <c r="L43" s="24">
        <f t="shared" ref="L43:L44" si="25">G43/L$5*100</f>
        <v>68.82078614257162</v>
      </c>
      <c r="M43" s="4">
        <f t="shared" ref="M43:M44" si="26">H43/M$5*100</f>
        <v>27.360385697067098</v>
      </c>
      <c r="N43" s="4">
        <f t="shared" ref="N43:N44" si="27">I43/N$5*100</f>
        <v>64.615384615384613</v>
      </c>
      <c r="O43" s="4">
        <f t="shared" ref="O43:O44" si="28">J43/O$5*100</f>
        <v>33.182332955832386</v>
      </c>
    </row>
    <row r="44" spans="1:15" ht="15" customHeight="1" x14ac:dyDescent="0.15">
      <c r="B44" s="34" t="s">
        <v>75</v>
      </c>
      <c r="F44" s="18">
        <v>584</v>
      </c>
      <c r="G44" s="18">
        <v>49</v>
      </c>
      <c r="H44" s="18">
        <v>292</v>
      </c>
      <c r="I44" s="18">
        <v>10</v>
      </c>
      <c r="J44" s="71">
        <v>233</v>
      </c>
      <c r="K44" s="118">
        <f t="shared" ref="K44" si="29">F44/K$5*100</f>
        <v>9.9201630711737732</v>
      </c>
      <c r="L44" s="24">
        <f t="shared" si="25"/>
        <v>3.2644903397734839</v>
      </c>
      <c r="M44" s="4">
        <f t="shared" si="26"/>
        <v>11.731619124146244</v>
      </c>
      <c r="N44" s="4">
        <f t="shared" si="27"/>
        <v>7.6923076923076925</v>
      </c>
      <c r="O44" s="4">
        <f t="shared" si="28"/>
        <v>13.193657984144961</v>
      </c>
    </row>
    <row r="45" spans="1:15" ht="15" customHeight="1" x14ac:dyDescent="0.15">
      <c r="B45" s="34" t="s">
        <v>76</v>
      </c>
      <c r="F45" s="18">
        <v>719</v>
      </c>
      <c r="G45" s="18">
        <v>36</v>
      </c>
      <c r="H45" s="18">
        <v>379</v>
      </c>
      <c r="I45" s="18">
        <v>5</v>
      </c>
      <c r="J45" s="71">
        <v>299</v>
      </c>
      <c r="K45" s="118">
        <f t="shared" ref="K45:K52" si="30">F45/K$5*100</f>
        <v>12.213351452352642</v>
      </c>
      <c r="L45" s="24">
        <f t="shared" ref="L45:L52" si="31">G45/L$5*100</f>
        <v>2.3984010659560293</v>
      </c>
      <c r="M45" s="4">
        <f t="shared" ref="M45:M52" si="32">H45/M$5*100</f>
        <v>15.226998794696664</v>
      </c>
      <c r="N45" s="4">
        <f t="shared" ref="N45:N52" si="33">I45/N$5*100</f>
        <v>3.8461538461538463</v>
      </c>
      <c r="O45" s="4">
        <f t="shared" ref="O45:O52" si="34">J45/O$5*100</f>
        <v>16.930917327293319</v>
      </c>
    </row>
    <row r="46" spans="1:15" ht="15" customHeight="1" x14ac:dyDescent="0.15">
      <c r="B46" s="34" t="s">
        <v>77</v>
      </c>
      <c r="F46" s="18">
        <v>397</v>
      </c>
      <c r="G46" s="18">
        <v>14</v>
      </c>
      <c r="H46" s="18">
        <v>229</v>
      </c>
      <c r="I46" s="18">
        <v>0</v>
      </c>
      <c r="J46" s="71">
        <v>154</v>
      </c>
      <c r="K46" s="118">
        <f t="shared" si="30"/>
        <v>6.7436724987260073</v>
      </c>
      <c r="L46" s="24">
        <f t="shared" si="31"/>
        <v>0.93271152564956683</v>
      </c>
      <c r="M46" s="4">
        <f t="shared" si="32"/>
        <v>9.2004821213338701</v>
      </c>
      <c r="N46" s="4">
        <f t="shared" si="33"/>
        <v>0</v>
      </c>
      <c r="O46" s="4">
        <f t="shared" si="34"/>
        <v>8.7202718006795017</v>
      </c>
    </row>
    <row r="47" spans="1:15" ht="15" customHeight="1" x14ac:dyDescent="0.15">
      <c r="B47" s="34" t="s">
        <v>78</v>
      </c>
      <c r="F47" s="18">
        <v>239</v>
      </c>
      <c r="G47" s="18">
        <v>7</v>
      </c>
      <c r="H47" s="18">
        <v>150</v>
      </c>
      <c r="I47" s="18">
        <v>1</v>
      </c>
      <c r="J47" s="71">
        <v>81</v>
      </c>
      <c r="K47" s="118">
        <f t="shared" si="30"/>
        <v>4.059792763716664</v>
      </c>
      <c r="L47" s="24">
        <f t="shared" si="31"/>
        <v>0.46635576282478342</v>
      </c>
      <c r="M47" s="4">
        <f t="shared" si="32"/>
        <v>6.0265166733627966</v>
      </c>
      <c r="N47" s="4">
        <f t="shared" si="33"/>
        <v>0.76923076923076927</v>
      </c>
      <c r="O47" s="4">
        <f t="shared" si="34"/>
        <v>4.586636466591167</v>
      </c>
    </row>
    <row r="48" spans="1:15" ht="15" customHeight="1" x14ac:dyDescent="0.15">
      <c r="B48" s="34" t="s">
        <v>79</v>
      </c>
      <c r="F48" s="18">
        <v>123</v>
      </c>
      <c r="G48" s="18">
        <v>3</v>
      </c>
      <c r="H48" s="18">
        <v>74</v>
      </c>
      <c r="I48" s="18">
        <v>2</v>
      </c>
      <c r="J48" s="71">
        <v>44</v>
      </c>
      <c r="K48" s="118">
        <f t="shared" si="30"/>
        <v>2.0893494139629691</v>
      </c>
      <c r="L48" s="24">
        <f t="shared" si="31"/>
        <v>0.19986675549633579</v>
      </c>
      <c r="M48" s="4">
        <f t="shared" si="32"/>
        <v>2.9730815588589796</v>
      </c>
      <c r="N48" s="4">
        <f t="shared" si="33"/>
        <v>1.5384615384615385</v>
      </c>
      <c r="O48" s="4">
        <f t="shared" si="34"/>
        <v>2.491506228765572</v>
      </c>
    </row>
    <row r="49" spans="1:19" ht="15" customHeight="1" x14ac:dyDescent="0.15">
      <c r="B49" s="34" t="s">
        <v>82</v>
      </c>
      <c r="F49" s="18">
        <v>126</v>
      </c>
      <c r="G49" s="18">
        <v>4</v>
      </c>
      <c r="H49" s="18">
        <v>83</v>
      </c>
      <c r="I49" s="18">
        <v>0</v>
      </c>
      <c r="J49" s="71">
        <v>39</v>
      </c>
      <c r="K49" s="118">
        <f t="shared" si="30"/>
        <v>2.140309155766944</v>
      </c>
      <c r="L49" s="24">
        <f t="shared" si="31"/>
        <v>0.26648900732844771</v>
      </c>
      <c r="M49" s="4">
        <f t="shared" si="32"/>
        <v>3.3346725592607469</v>
      </c>
      <c r="N49" s="4">
        <f t="shared" si="33"/>
        <v>0</v>
      </c>
      <c r="O49" s="4">
        <f t="shared" si="34"/>
        <v>2.2083805209513021</v>
      </c>
    </row>
    <row r="50" spans="1:19" ht="15" customHeight="1" x14ac:dyDescent="0.15">
      <c r="B50" s="34" t="s">
        <v>81</v>
      </c>
      <c r="F50" s="18">
        <v>26</v>
      </c>
      <c r="G50" s="18">
        <v>0</v>
      </c>
      <c r="H50" s="18">
        <v>20</v>
      </c>
      <c r="I50" s="18">
        <v>0</v>
      </c>
      <c r="J50" s="71">
        <v>6</v>
      </c>
      <c r="K50" s="118">
        <f t="shared" si="30"/>
        <v>0.44165109563444882</v>
      </c>
      <c r="L50" s="24">
        <f t="shared" si="31"/>
        <v>0</v>
      </c>
      <c r="M50" s="4">
        <f t="shared" si="32"/>
        <v>0.80353555644837282</v>
      </c>
      <c r="N50" s="4">
        <f t="shared" si="33"/>
        <v>0</v>
      </c>
      <c r="O50" s="4">
        <f t="shared" si="34"/>
        <v>0.33975084937712347</v>
      </c>
    </row>
    <row r="51" spans="1:19" ht="15" customHeight="1" x14ac:dyDescent="0.15">
      <c r="B51" s="34" t="s">
        <v>80</v>
      </c>
      <c r="F51" s="18">
        <v>18</v>
      </c>
      <c r="G51" s="18">
        <v>1</v>
      </c>
      <c r="H51" s="18">
        <v>11</v>
      </c>
      <c r="I51" s="18">
        <v>0</v>
      </c>
      <c r="J51" s="71">
        <v>6</v>
      </c>
      <c r="K51" s="118">
        <f t="shared" si="30"/>
        <v>0.30575845082384917</v>
      </c>
      <c r="L51" s="24">
        <f t="shared" si="31"/>
        <v>6.6622251832111928E-2</v>
      </c>
      <c r="M51" s="4">
        <f t="shared" si="32"/>
        <v>0.44194455604660504</v>
      </c>
      <c r="N51" s="4">
        <f t="shared" si="33"/>
        <v>0</v>
      </c>
      <c r="O51" s="4">
        <f t="shared" si="34"/>
        <v>0.33975084937712347</v>
      </c>
    </row>
    <row r="52" spans="1:19" ht="15" customHeight="1" x14ac:dyDescent="0.15">
      <c r="B52" s="34" t="s">
        <v>174</v>
      </c>
      <c r="C52" s="36"/>
      <c r="D52" s="36"/>
      <c r="E52" s="36"/>
      <c r="F52" s="19">
        <v>1270</v>
      </c>
      <c r="G52" s="19">
        <v>354</v>
      </c>
      <c r="H52" s="19">
        <v>570</v>
      </c>
      <c r="I52" s="19">
        <v>28</v>
      </c>
      <c r="J52" s="76">
        <v>318</v>
      </c>
      <c r="K52" s="129">
        <f t="shared" si="30"/>
        <v>21.57295736368269</v>
      </c>
      <c r="L52" s="26">
        <f t="shared" si="31"/>
        <v>23.584277148567622</v>
      </c>
      <c r="M52" s="5">
        <f t="shared" si="32"/>
        <v>22.900763358778626</v>
      </c>
      <c r="N52" s="5">
        <f t="shared" si="33"/>
        <v>21.53846153846154</v>
      </c>
      <c r="O52" s="5">
        <f t="shared" si="34"/>
        <v>18.006795016987542</v>
      </c>
    </row>
    <row r="53" spans="1:19" ht="15" customHeight="1" x14ac:dyDescent="0.15">
      <c r="B53" s="39" t="s">
        <v>1</v>
      </c>
      <c r="C53" s="28"/>
      <c r="D53" s="28"/>
      <c r="E53" s="29"/>
      <c r="F53" s="40">
        <f t="shared" ref="F53:O53" si="35">SUM(F43:F52)</f>
        <v>5887</v>
      </c>
      <c r="G53" s="40">
        <f t="shared" si="35"/>
        <v>1501</v>
      </c>
      <c r="H53" s="40">
        <f t="shared" si="35"/>
        <v>2489</v>
      </c>
      <c r="I53" s="40">
        <f t="shared" si="35"/>
        <v>130</v>
      </c>
      <c r="J53" s="72">
        <f t="shared" si="35"/>
        <v>1766</v>
      </c>
      <c r="K53" s="119">
        <f t="shared" si="35"/>
        <v>99.999999999999986</v>
      </c>
      <c r="L53" s="25">
        <f t="shared" si="35"/>
        <v>100</v>
      </c>
      <c r="M53" s="6">
        <f t="shared" si="35"/>
        <v>100</v>
      </c>
      <c r="N53" s="6">
        <f t="shared" si="35"/>
        <v>100</v>
      </c>
      <c r="O53" s="6">
        <f t="shared" si="35"/>
        <v>100.00000000000001</v>
      </c>
    </row>
    <row r="54" spans="1:19" ht="15" customHeight="1" x14ac:dyDescent="0.15">
      <c r="B54" s="39" t="s">
        <v>109</v>
      </c>
      <c r="C54" s="28"/>
      <c r="D54" s="28"/>
      <c r="E54" s="29"/>
      <c r="F54" s="41">
        <v>1.9603638726445745</v>
      </c>
      <c r="G54" s="41">
        <v>0.29991281604184827</v>
      </c>
      <c r="H54" s="41">
        <v>2.8358520062532571</v>
      </c>
      <c r="I54" s="41">
        <v>0.42156862745098039</v>
      </c>
      <c r="J54" s="41">
        <v>2.2251381215469612</v>
      </c>
    </row>
    <row r="55" spans="1:19" ht="15" customHeight="1" x14ac:dyDescent="0.15">
      <c r="B55" s="39" t="s">
        <v>110</v>
      </c>
      <c r="C55" s="28"/>
      <c r="D55" s="28"/>
      <c r="E55" s="29"/>
      <c r="F55" s="48">
        <v>80</v>
      </c>
      <c r="G55" s="48">
        <v>35</v>
      </c>
      <c r="H55" s="48">
        <v>80</v>
      </c>
      <c r="I55" s="48">
        <v>9</v>
      </c>
      <c r="J55" s="48">
        <v>28</v>
      </c>
    </row>
    <row r="56" spans="1:19" ht="15" customHeight="1" x14ac:dyDescent="0.15">
      <c r="B56" s="66"/>
      <c r="C56" s="46"/>
      <c r="D56" s="46"/>
      <c r="E56" s="46"/>
      <c r="F56" s="127"/>
      <c r="G56" s="127"/>
      <c r="H56" s="127"/>
      <c r="I56" s="127"/>
      <c r="J56" s="127"/>
    </row>
    <row r="57" spans="1:19" ht="15" customHeight="1" x14ac:dyDescent="0.15">
      <c r="A57" s="1" t="s">
        <v>550</v>
      </c>
      <c r="B57" s="22"/>
      <c r="H57" s="7"/>
      <c r="I57" s="7"/>
      <c r="L57" s="7"/>
    </row>
    <row r="58" spans="1:19" ht="15" customHeight="1" x14ac:dyDescent="0.15">
      <c r="A58" s="31"/>
      <c r="B58" s="90" t="s">
        <v>166</v>
      </c>
      <c r="C58" s="57"/>
      <c r="D58" s="57"/>
      <c r="E58" s="55"/>
      <c r="F58" s="14"/>
      <c r="G58" s="14"/>
      <c r="H58" s="14"/>
      <c r="I58" s="14"/>
      <c r="J58" s="14"/>
      <c r="K58" s="14"/>
      <c r="L58" s="14"/>
      <c r="M58" s="14"/>
      <c r="N58" s="14"/>
      <c r="O58" s="14"/>
      <c r="P58" s="14"/>
      <c r="Q58" s="31"/>
      <c r="R58" s="14"/>
      <c r="S58" s="14"/>
    </row>
    <row r="59" spans="1:19" ht="13.5" customHeight="1" x14ac:dyDescent="0.15">
      <c r="B59" s="68"/>
      <c r="C59" s="33"/>
      <c r="D59" s="33"/>
      <c r="E59" s="33"/>
      <c r="F59" s="83"/>
      <c r="G59" s="91"/>
      <c r="H59" s="88" t="s">
        <v>2</v>
      </c>
      <c r="I59" s="91"/>
      <c r="J59" s="91"/>
      <c r="K59" s="115"/>
      <c r="L59" s="91"/>
      <c r="M59" s="88" t="s">
        <v>3</v>
      </c>
      <c r="N59" s="91"/>
      <c r="O59" s="89"/>
    </row>
    <row r="60" spans="1:19" ht="22.5" customHeight="1" x14ac:dyDescent="0.15">
      <c r="B60" s="34"/>
      <c r="E60" s="79"/>
      <c r="F60" s="102" t="s">
        <v>4</v>
      </c>
      <c r="G60" s="102" t="s">
        <v>254</v>
      </c>
      <c r="H60" s="102" t="s">
        <v>255</v>
      </c>
      <c r="I60" s="102" t="s">
        <v>256</v>
      </c>
      <c r="J60" s="109" t="s">
        <v>257</v>
      </c>
      <c r="K60" s="112" t="s">
        <v>4</v>
      </c>
      <c r="L60" s="102" t="s">
        <v>254</v>
      </c>
      <c r="M60" s="102" t="s">
        <v>255</v>
      </c>
      <c r="N60" s="102" t="s">
        <v>256</v>
      </c>
      <c r="O60" s="102" t="s">
        <v>257</v>
      </c>
    </row>
    <row r="61" spans="1:19" ht="12" customHeight="1" x14ac:dyDescent="0.15">
      <c r="B61" s="35"/>
      <c r="C61" s="36"/>
      <c r="D61" s="36"/>
      <c r="E61" s="80"/>
      <c r="F61" s="37"/>
      <c r="G61" s="37"/>
      <c r="H61" s="37"/>
      <c r="I61" s="37"/>
      <c r="J61" s="70"/>
      <c r="K61" s="116">
        <f>F$16</f>
        <v>5887</v>
      </c>
      <c r="L61" s="2">
        <f t="shared" ref="L61" si="36">G$16</f>
        <v>1501</v>
      </c>
      <c r="M61" s="2">
        <f t="shared" ref="M61" si="37">H$16</f>
        <v>2489</v>
      </c>
      <c r="N61" s="2">
        <f t="shared" ref="N61" si="38">I$16</f>
        <v>130</v>
      </c>
      <c r="O61" s="2">
        <f t="shared" ref="O61" si="39">J$16</f>
        <v>1766</v>
      </c>
    </row>
    <row r="62" spans="1:19" ht="15" customHeight="1" x14ac:dyDescent="0.15">
      <c r="B62" s="34" t="s">
        <v>211</v>
      </c>
      <c r="F62" s="18">
        <v>2368</v>
      </c>
      <c r="G62" s="18">
        <v>1033</v>
      </c>
      <c r="H62" s="18">
        <v>678</v>
      </c>
      <c r="I62" s="18">
        <v>84</v>
      </c>
      <c r="J62" s="71">
        <v>572</v>
      </c>
      <c r="K62" s="118">
        <f t="shared" ref="K62:K71" si="40">F62/K$5*100</f>
        <v>40.224222863937491</v>
      </c>
      <c r="L62" s="24">
        <f t="shared" ref="L62:L71" si="41">G62/L$5*100</f>
        <v>68.82078614257162</v>
      </c>
      <c r="M62" s="4">
        <f t="shared" ref="M62:M71" si="42">H62/M$5*100</f>
        <v>27.23985536359984</v>
      </c>
      <c r="N62" s="4">
        <f t="shared" ref="N62:N71" si="43">I62/N$5*100</f>
        <v>64.615384615384613</v>
      </c>
      <c r="O62" s="4">
        <f t="shared" ref="O62:O71" si="44">J62/O$5*100</f>
        <v>32.389580973952434</v>
      </c>
    </row>
    <row r="63" spans="1:19" ht="15" customHeight="1" x14ac:dyDescent="0.15">
      <c r="B63" s="34" t="s">
        <v>75</v>
      </c>
      <c r="F63" s="18">
        <v>353</v>
      </c>
      <c r="G63" s="18">
        <v>55</v>
      </c>
      <c r="H63" s="18">
        <v>118</v>
      </c>
      <c r="I63" s="18">
        <v>11</v>
      </c>
      <c r="J63" s="71">
        <v>169</v>
      </c>
      <c r="K63" s="118">
        <f t="shared" si="40"/>
        <v>5.9962629522677089</v>
      </c>
      <c r="L63" s="24">
        <f t="shared" si="41"/>
        <v>3.664223850766156</v>
      </c>
      <c r="M63" s="4">
        <f t="shared" si="42"/>
        <v>4.7408597830454005</v>
      </c>
      <c r="N63" s="4">
        <f t="shared" si="43"/>
        <v>8.4615384615384617</v>
      </c>
      <c r="O63" s="4">
        <f t="shared" si="44"/>
        <v>9.5696489241223102</v>
      </c>
    </row>
    <row r="64" spans="1:19" ht="15" customHeight="1" x14ac:dyDescent="0.15">
      <c r="B64" s="34" t="s">
        <v>76</v>
      </c>
      <c r="F64" s="18">
        <v>455</v>
      </c>
      <c r="G64" s="18">
        <v>25</v>
      </c>
      <c r="H64" s="18">
        <v>221</v>
      </c>
      <c r="I64" s="18">
        <v>3</v>
      </c>
      <c r="J64" s="71">
        <v>206</v>
      </c>
      <c r="K64" s="118">
        <f t="shared" si="40"/>
        <v>7.7288941736028542</v>
      </c>
      <c r="L64" s="24">
        <f t="shared" si="41"/>
        <v>1.6655562958027983</v>
      </c>
      <c r="M64" s="4">
        <f t="shared" si="42"/>
        <v>8.8790678987545189</v>
      </c>
      <c r="N64" s="4">
        <f t="shared" si="43"/>
        <v>2.3076923076923079</v>
      </c>
      <c r="O64" s="4">
        <f t="shared" si="44"/>
        <v>11.664779161947905</v>
      </c>
    </row>
    <row r="65" spans="1:15" ht="15" customHeight="1" x14ac:dyDescent="0.15">
      <c r="B65" s="34" t="s">
        <v>77</v>
      </c>
      <c r="F65" s="18">
        <v>360</v>
      </c>
      <c r="G65" s="18">
        <v>14</v>
      </c>
      <c r="H65" s="18">
        <v>206</v>
      </c>
      <c r="I65" s="18">
        <v>0</v>
      </c>
      <c r="J65" s="71">
        <v>140</v>
      </c>
      <c r="K65" s="118">
        <f t="shared" si="40"/>
        <v>6.1151690164769832</v>
      </c>
      <c r="L65" s="24">
        <f t="shared" si="41"/>
        <v>0.93271152564956683</v>
      </c>
      <c r="M65" s="4">
        <f t="shared" si="42"/>
        <v>8.2764162314182403</v>
      </c>
      <c r="N65" s="4">
        <f t="shared" si="43"/>
        <v>0</v>
      </c>
      <c r="O65" s="4">
        <f t="shared" si="44"/>
        <v>7.9275198187995475</v>
      </c>
    </row>
    <row r="66" spans="1:15" ht="15" customHeight="1" x14ac:dyDescent="0.15">
      <c r="B66" s="34" t="s">
        <v>78</v>
      </c>
      <c r="F66" s="18">
        <v>287</v>
      </c>
      <c r="G66" s="18">
        <v>8</v>
      </c>
      <c r="H66" s="18">
        <v>157</v>
      </c>
      <c r="I66" s="18">
        <v>1</v>
      </c>
      <c r="J66" s="71">
        <v>121</v>
      </c>
      <c r="K66" s="118">
        <f t="shared" si="40"/>
        <v>4.8751486325802613</v>
      </c>
      <c r="L66" s="24">
        <f t="shared" si="41"/>
        <v>0.53297801465689543</v>
      </c>
      <c r="M66" s="4">
        <f t="shared" si="42"/>
        <v>6.3077541181197265</v>
      </c>
      <c r="N66" s="4">
        <f t="shared" si="43"/>
        <v>0.76923076923076927</v>
      </c>
      <c r="O66" s="4">
        <f t="shared" si="44"/>
        <v>6.8516421291053229</v>
      </c>
    </row>
    <row r="67" spans="1:15" ht="15" customHeight="1" x14ac:dyDescent="0.15">
      <c r="B67" s="34" t="s">
        <v>79</v>
      </c>
      <c r="F67" s="18">
        <v>160</v>
      </c>
      <c r="G67" s="18">
        <v>2</v>
      </c>
      <c r="H67" s="18">
        <v>100</v>
      </c>
      <c r="I67" s="18">
        <v>0</v>
      </c>
      <c r="J67" s="71">
        <v>58</v>
      </c>
      <c r="K67" s="118">
        <f t="shared" si="40"/>
        <v>2.7178528962119928</v>
      </c>
      <c r="L67" s="24">
        <f t="shared" si="41"/>
        <v>0.13324450366422386</v>
      </c>
      <c r="M67" s="4">
        <f t="shared" si="42"/>
        <v>4.0176777822418641</v>
      </c>
      <c r="N67" s="4">
        <f t="shared" si="43"/>
        <v>0</v>
      </c>
      <c r="O67" s="4">
        <f t="shared" si="44"/>
        <v>3.2842582106455263</v>
      </c>
    </row>
    <row r="68" spans="1:15" ht="15" customHeight="1" x14ac:dyDescent="0.15">
      <c r="B68" s="34" t="s">
        <v>82</v>
      </c>
      <c r="F68" s="18">
        <v>311</v>
      </c>
      <c r="G68" s="18">
        <v>6</v>
      </c>
      <c r="H68" s="18">
        <v>217</v>
      </c>
      <c r="I68" s="18">
        <v>1</v>
      </c>
      <c r="J68" s="71">
        <v>87</v>
      </c>
      <c r="K68" s="118">
        <f t="shared" si="40"/>
        <v>5.2828265670120604</v>
      </c>
      <c r="L68" s="24">
        <f t="shared" si="41"/>
        <v>0.39973351099267157</v>
      </c>
      <c r="M68" s="4">
        <f t="shared" si="42"/>
        <v>8.7183607874648441</v>
      </c>
      <c r="N68" s="4">
        <f t="shared" si="43"/>
        <v>0.76923076923076927</v>
      </c>
      <c r="O68" s="4">
        <f t="shared" si="44"/>
        <v>4.9263873159682898</v>
      </c>
    </row>
    <row r="69" spans="1:15" ht="15" customHeight="1" x14ac:dyDescent="0.15">
      <c r="B69" s="34" t="s">
        <v>81</v>
      </c>
      <c r="F69" s="18">
        <v>120</v>
      </c>
      <c r="G69" s="18">
        <v>3</v>
      </c>
      <c r="H69" s="18">
        <v>92</v>
      </c>
      <c r="I69" s="18">
        <v>1</v>
      </c>
      <c r="J69" s="71">
        <v>24</v>
      </c>
      <c r="K69" s="118">
        <f t="shared" si="40"/>
        <v>2.0383896721589942</v>
      </c>
      <c r="L69" s="24">
        <f t="shared" si="41"/>
        <v>0.19986675549633579</v>
      </c>
      <c r="M69" s="4">
        <f t="shared" si="42"/>
        <v>3.6962635596625151</v>
      </c>
      <c r="N69" s="4">
        <f t="shared" si="43"/>
        <v>0.76923076923076927</v>
      </c>
      <c r="O69" s="4">
        <f t="shared" si="44"/>
        <v>1.3590033975084939</v>
      </c>
    </row>
    <row r="70" spans="1:15" ht="15" customHeight="1" x14ac:dyDescent="0.15">
      <c r="B70" s="34" t="s">
        <v>80</v>
      </c>
      <c r="F70" s="18">
        <v>166</v>
      </c>
      <c r="G70" s="18">
        <v>1</v>
      </c>
      <c r="H70" s="18">
        <v>123</v>
      </c>
      <c r="I70" s="18">
        <v>1</v>
      </c>
      <c r="J70" s="71">
        <v>41</v>
      </c>
      <c r="K70" s="118">
        <f t="shared" si="40"/>
        <v>2.8197723798199426</v>
      </c>
      <c r="L70" s="24">
        <f t="shared" si="41"/>
        <v>6.6622251832111928E-2</v>
      </c>
      <c r="M70" s="4">
        <f t="shared" si="42"/>
        <v>4.941743672157493</v>
      </c>
      <c r="N70" s="4">
        <f t="shared" si="43"/>
        <v>0.76923076923076927</v>
      </c>
      <c r="O70" s="4">
        <f t="shared" si="44"/>
        <v>2.3216308040770102</v>
      </c>
    </row>
    <row r="71" spans="1:15" ht="15" customHeight="1" x14ac:dyDescent="0.15">
      <c r="B71" s="34" t="s">
        <v>174</v>
      </c>
      <c r="C71" s="36"/>
      <c r="D71" s="36"/>
      <c r="E71" s="36"/>
      <c r="F71" s="19">
        <v>1307</v>
      </c>
      <c r="G71" s="19">
        <v>354</v>
      </c>
      <c r="H71" s="19">
        <v>577</v>
      </c>
      <c r="I71" s="19">
        <v>28</v>
      </c>
      <c r="J71" s="76">
        <v>348</v>
      </c>
      <c r="K71" s="129">
        <f t="shared" si="40"/>
        <v>22.201460845931713</v>
      </c>
      <c r="L71" s="26">
        <f t="shared" si="41"/>
        <v>23.584277148567622</v>
      </c>
      <c r="M71" s="5">
        <f t="shared" si="42"/>
        <v>23.182000803535558</v>
      </c>
      <c r="N71" s="5">
        <f t="shared" si="43"/>
        <v>21.53846153846154</v>
      </c>
      <c r="O71" s="5">
        <f t="shared" si="44"/>
        <v>19.705549263873159</v>
      </c>
    </row>
    <row r="72" spans="1:15" ht="15" customHeight="1" x14ac:dyDescent="0.15">
      <c r="B72" s="39" t="s">
        <v>1</v>
      </c>
      <c r="C72" s="28"/>
      <c r="D72" s="28"/>
      <c r="E72" s="29"/>
      <c r="F72" s="40">
        <f t="shared" ref="F72:O72" si="45">SUM(F62:F71)</f>
        <v>5887</v>
      </c>
      <c r="G72" s="40">
        <f t="shared" si="45"/>
        <v>1501</v>
      </c>
      <c r="H72" s="40">
        <f t="shared" si="45"/>
        <v>2489</v>
      </c>
      <c r="I72" s="40">
        <f t="shared" si="45"/>
        <v>130</v>
      </c>
      <c r="J72" s="72">
        <f t="shared" si="45"/>
        <v>1766</v>
      </c>
      <c r="K72" s="119">
        <f t="shared" si="45"/>
        <v>100</v>
      </c>
      <c r="L72" s="25">
        <f t="shared" si="45"/>
        <v>100</v>
      </c>
      <c r="M72" s="6">
        <f t="shared" si="45"/>
        <v>99.999999999999986</v>
      </c>
      <c r="N72" s="6">
        <f t="shared" si="45"/>
        <v>100.00000000000003</v>
      </c>
      <c r="O72" s="6">
        <f t="shared" si="45"/>
        <v>100</v>
      </c>
    </row>
    <row r="73" spans="1:15" ht="15" customHeight="1" x14ac:dyDescent="0.15">
      <c r="B73" s="39" t="s">
        <v>109</v>
      </c>
      <c r="C73" s="28"/>
      <c r="D73" s="28"/>
      <c r="E73" s="29"/>
      <c r="F73" s="41">
        <v>3.8812027919873864</v>
      </c>
      <c r="G73" s="41">
        <v>0.36822235973571776</v>
      </c>
      <c r="H73" s="41">
        <v>6.1347742806166936</v>
      </c>
      <c r="I73" s="41">
        <v>1.0215360256677126</v>
      </c>
      <c r="J73" s="41">
        <v>3.8925759108096671</v>
      </c>
    </row>
    <row r="74" spans="1:15" ht="15" customHeight="1" x14ac:dyDescent="0.15">
      <c r="B74" s="39" t="s">
        <v>110</v>
      </c>
      <c r="C74" s="28"/>
      <c r="D74" s="28"/>
      <c r="E74" s="29"/>
      <c r="F74" s="48">
        <v>81.25</v>
      </c>
      <c r="G74" s="48">
        <v>27.27272727272727</v>
      </c>
      <c r="H74" s="48">
        <v>81.25</v>
      </c>
      <c r="I74" s="48">
        <v>45</v>
      </c>
      <c r="J74" s="48">
        <v>59.090909090909093</v>
      </c>
    </row>
    <row r="75" spans="1:15" ht="15" customHeight="1" x14ac:dyDescent="0.15">
      <c r="B75" s="66"/>
      <c r="C75" s="46"/>
      <c r="D75" s="46"/>
      <c r="E75" s="46"/>
      <c r="F75" s="127"/>
      <c r="G75" s="127"/>
      <c r="H75" s="127"/>
      <c r="I75" s="127"/>
      <c r="J75" s="127"/>
    </row>
    <row r="76" spans="1:15" ht="13.5" customHeight="1" x14ac:dyDescent="0.15">
      <c r="A76" s="77" t="s">
        <v>551</v>
      </c>
      <c r="B76" s="22"/>
      <c r="H76" s="7"/>
    </row>
    <row r="77" spans="1:15" ht="15" customHeight="1" x14ac:dyDescent="0.15">
      <c r="A77" s="1" t="s">
        <v>552</v>
      </c>
      <c r="B77" s="22"/>
      <c r="H77" s="7"/>
      <c r="I77" s="7"/>
      <c r="L77" s="7"/>
    </row>
    <row r="78" spans="1:15" ht="13.5" customHeight="1" x14ac:dyDescent="0.15">
      <c r="B78" s="68"/>
      <c r="C78" s="33"/>
      <c r="D78" s="33"/>
      <c r="E78" s="33"/>
      <c r="F78" s="83"/>
      <c r="G78" s="91"/>
      <c r="H78" s="88" t="s">
        <v>2</v>
      </c>
      <c r="I78" s="91"/>
      <c r="J78" s="91"/>
      <c r="K78" s="115"/>
      <c r="L78" s="91"/>
      <c r="M78" s="88" t="s">
        <v>3</v>
      </c>
      <c r="N78" s="91"/>
      <c r="O78" s="89"/>
    </row>
    <row r="79" spans="1:15" ht="22.5" customHeight="1" x14ac:dyDescent="0.15">
      <c r="B79" s="34"/>
      <c r="E79" s="79"/>
      <c r="F79" s="102" t="s">
        <v>4</v>
      </c>
      <c r="G79" s="102" t="s">
        <v>254</v>
      </c>
      <c r="H79" s="102" t="s">
        <v>255</v>
      </c>
      <c r="I79" s="102" t="s">
        <v>256</v>
      </c>
      <c r="J79" s="109" t="s">
        <v>257</v>
      </c>
      <c r="K79" s="112" t="s">
        <v>4</v>
      </c>
      <c r="L79" s="102" t="s">
        <v>254</v>
      </c>
      <c r="M79" s="102" t="s">
        <v>255</v>
      </c>
      <c r="N79" s="102" t="s">
        <v>256</v>
      </c>
      <c r="O79" s="102" t="s">
        <v>257</v>
      </c>
    </row>
    <row r="80" spans="1:15" ht="12" customHeight="1" x14ac:dyDescent="0.15">
      <c r="B80" s="35"/>
      <c r="C80" s="36"/>
      <c r="D80" s="36"/>
      <c r="E80" s="80"/>
      <c r="F80" s="37"/>
      <c r="G80" s="37"/>
      <c r="H80" s="37"/>
      <c r="I80" s="37"/>
      <c r="J80" s="70"/>
      <c r="K80" s="116">
        <f>F$16-F6</f>
        <v>5854</v>
      </c>
      <c r="L80" s="2">
        <f>G$16-G6</f>
        <v>1501</v>
      </c>
      <c r="M80" s="2">
        <f>H$16-H6</f>
        <v>2456</v>
      </c>
      <c r="N80" s="2">
        <f>I$16-I6</f>
        <v>130</v>
      </c>
      <c r="O80" s="2">
        <f>J$16-J6</f>
        <v>1766</v>
      </c>
    </row>
    <row r="81" spans="1:15" ht="15" customHeight="1" x14ac:dyDescent="0.15">
      <c r="B81" s="34" t="s">
        <v>214</v>
      </c>
      <c r="F81" s="18">
        <v>2228</v>
      </c>
      <c r="G81" s="18">
        <v>939</v>
      </c>
      <c r="H81" s="18">
        <v>641</v>
      </c>
      <c r="I81" s="18">
        <v>79</v>
      </c>
      <c r="J81" s="71">
        <v>568</v>
      </c>
      <c r="K81" s="118">
        <f>F81/K$80*100</f>
        <v>38.059446532285619</v>
      </c>
      <c r="L81" s="24">
        <f t="shared" ref="L81:O92" si="46">G81/L$80*100</f>
        <v>62.55829447035309</v>
      </c>
      <c r="M81" s="4">
        <f t="shared" si="46"/>
        <v>26.099348534201955</v>
      </c>
      <c r="N81" s="4">
        <f t="shared" si="46"/>
        <v>60.769230769230766</v>
      </c>
      <c r="O81" s="4">
        <f t="shared" si="46"/>
        <v>32.163080407701017</v>
      </c>
    </row>
    <row r="82" spans="1:15" ht="15" customHeight="1" x14ac:dyDescent="0.15">
      <c r="B82" s="34" t="s">
        <v>89</v>
      </c>
      <c r="F82" s="18">
        <v>51</v>
      </c>
      <c r="G82" s="18">
        <v>33</v>
      </c>
      <c r="H82" s="18">
        <v>7</v>
      </c>
      <c r="I82" s="18">
        <v>4</v>
      </c>
      <c r="J82" s="71">
        <v>7</v>
      </c>
      <c r="K82" s="118">
        <f t="shared" ref="K82:K92" si="47">F82/K$80*100</f>
        <v>0.87119918004783059</v>
      </c>
      <c r="L82" s="24">
        <f t="shared" si="46"/>
        <v>2.1985343104596935</v>
      </c>
      <c r="M82" s="4">
        <f t="shared" si="46"/>
        <v>0.28501628664495116</v>
      </c>
      <c r="N82" s="4">
        <f t="shared" si="46"/>
        <v>3.0769230769230771</v>
      </c>
      <c r="O82" s="4">
        <f t="shared" si="46"/>
        <v>0.39637599093997733</v>
      </c>
    </row>
    <row r="83" spans="1:15" ht="15" customHeight="1" x14ac:dyDescent="0.15">
      <c r="B83" s="34" t="s">
        <v>90</v>
      </c>
      <c r="F83" s="18">
        <v>147</v>
      </c>
      <c r="G83" s="18">
        <v>28</v>
      </c>
      <c r="H83" s="18">
        <v>66</v>
      </c>
      <c r="I83" s="18">
        <v>5</v>
      </c>
      <c r="J83" s="71">
        <v>48</v>
      </c>
      <c r="K83" s="118">
        <f t="shared" si="47"/>
        <v>2.5111035189613942</v>
      </c>
      <c r="L83" s="24">
        <f t="shared" si="46"/>
        <v>1.8654230512991337</v>
      </c>
      <c r="M83" s="4">
        <f t="shared" si="46"/>
        <v>2.6872964169381111</v>
      </c>
      <c r="N83" s="4">
        <f t="shared" si="46"/>
        <v>3.8461538461538463</v>
      </c>
      <c r="O83" s="4">
        <f t="shared" si="46"/>
        <v>2.7180067950169877</v>
      </c>
    </row>
    <row r="84" spans="1:15" ht="15" customHeight="1" x14ac:dyDescent="0.15">
      <c r="B84" s="34" t="s">
        <v>91</v>
      </c>
      <c r="F84" s="18">
        <v>172</v>
      </c>
      <c r="G84" s="18">
        <v>22</v>
      </c>
      <c r="H84" s="18">
        <v>89</v>
      </c>
      <c r="I84" s="18">
        <v>1</v>
      </c>
      <c r="J84" s="71">
        <v>60</v>
      </c>
      <c r="K84" s="118">
        <f t="shared" si="47"/>
        <v>2.9381619405534676</v>
      </c>
      <c r="L84" s="24">
        <f t="shared" si="46"/>
        <v>1.4656895403064623</v>
      </c>
      <c r="M84" s="4">
        <f t="shared" si="46"/>
        <v>3.6237785016286646</v>
      </c>
      <c r="N84" s="4">
        <f t="shared" si="46"/>
        <v>0.76923076923076927</v>
      </c>
      <c r="O84" s="4">
        <f t="shared" si="46"/>
        <v>3.3975084937712339</v>
      </c>
    </row>
    <row r="85" spans="1:15" ht="15" customHeight="1" x14ac:dyDescent="0.15">
      <c r="B85" s="34" t="s">
        <v>92</v>
      </c>
      <c r="F85" s="18">
        <v>154</v>
      </c>
      <c r="G85" s="18">
        <v>6</v>
      </c>
      <c r="H85" s="18">
        <v>97</v>
      </c>
      <c r="I85" s="18">
        <v>4</v>
      </c>
      <c r="J85" s="71">
        <v>47</v>
      </c>
      <c r="K85" s="118">
        <f t="shared" si="47"/>
        <v>2.6306798770071746</v>
      </c>
      <c r="L85" s="24">
        <f t="shared" si="46"/>
        <v>0.39973351099267157</v>
      </c>
      <c r="M85" s="4">
        <f t="shared" si="46"/>
        <v>3.9495114006514656</v>
      </c>
      <c r="N85" s="4">
        <f t="shared" si="46"/>
        <v>3.0769230769230771</v>
      </c>
      <c r="O85" s="4">
        <f t="shared" si="46"/>
        <v>2.6613816534541335</v>
      </c>
    </row>
    <row r="86" spans="1:15" ht="15" customHeight="1" x14ac:dyDescent="0.15">
      <c r="B86" s="34" t="s">
        <v>169</v>
      </c>
      <c r="F86" s="18">
        <v>70</v>
      </c>
      <c r="G86" s="18">
        <v>4</v>
      </c>
      <c r="H86" s="18">
        <v>44</v>
      </c>
      <c r="I86" s="18">
        <v>1</v>
      </c>
      <c r="J86" s="71">
        <v>21</v>
      </c>
      <c r="K86" s="118">
        <f t="shared" si="47"/>
        <v>1.1957635804578066</v>
      </c>
      <c r="L86" s="24">
        <f t="shared" si="46"/>
        <v>0.26648900732844771</v>
      </c>
      <c r="M86" s="4">
        <f t="shared" si="46"/>
        <v>1.7915309446254073</v>
      </c>
      <c r="N86" s="4">
        <f t="shared" si="46"/>
        <v>0.76923076923076927</v>
      </c>
      <c r="O86" s="4">
        <f t="shared" si="46"/>
        <v>1.189127972819932</v>
      </c>
    </row>
    <row r="87" spans="1:15" ht="15" customHeight="1" x14ac:dyDescent="0.15">
      <c r="B87" s="34" t="s">
        <v>170</v>
      </c>
      <c r="F87" s="18">
        <v>291</v>
      </c>
      <c r="G87" s="18">
        <v>2</v>
      </c>
      <c r="H87" s="18">
        <v>167</v>
      </c>
      <c r="I87" s="18">
        <v>0</v>
      </c>
      <c r="J87" s="71">
        <v>122</v>
      </c>
      <c r="K87" s="118">
        <f t="shared" si="47"/>
        <v>4.9709600273317385</v>
      </c>
      <c r="L87" s="24">
        <f t="shared" si="46"/>
        <v>0.13324450366422386</v>
      </c>
      <c r="M87" s="4">
        <f t="shared" si="46"/>
        <v>6.7996742671009773</v>
      </c>
      <c r="N87" s="4">
        <f t="shared" si="46"/>
        <v>0</v>
      </c>
      <c r="O87" s="4">
        <f t="shared" si="46"/>
        <v>6.9082672706681763</v>
      </c>
    </row>
    <row r="88" spans="1:15" ht="15" customHeight="1" x14ac:dyDescent="0.15">
      <c r="B88" s="34" t="s">
        <v>171</v>
      </c>
      <c r="F88" s="18">
        <v>250</v>
      </c>
      <c r="G88" s="18">
        <v>0</v>
      </c>
      <c r="H88" s="18">
        <v>117</v>
      </c>
      <c r="I88" s="18">
        <v>1</v>
      </c>
      <c r="J88" s="71">
        <v>132</v>
      </c>
      <c r="K88" s="118">
        <f t="shared" si="47"/>
        <v>4.2705842159207377</v>
      </c>
      <c r="L88" s="24">
        <f t="shared" si="46"/>
        <v>0</v>
      </c>
      <c r="M88" s="4">
        <f t="shared" si="46"/>
        <v>4.7638436482084687</v>
      </c>
      <c r="N88" s="4">
        <f t="shared" si="46"/>
        <v>0.76923076923076927</v>
      </c>
      <c r="O88" s="4">
        <f t="shared" si="46"/>
        <v>7.4745186862967161</v>
      </c>
    </row>
    <row r="89" spans="1:15" ht="15" customHeight="1" x14ac:dyDescent="0.15">
      <c r="B89" s="34" t="s">
        <v>175</v>
      </c>
      <c r="F89" s="18">
        <v>183</v>
      </c>
      <c r="G89" s="18">
        <v>2</v>
      </c>
      <c r="H89" s="18">
        <v>107</v>
      </c>
      <c r="I89" s="18">
        <v>0</v>
      </c>
      <c r="J89" s="71">
        <v>74</v>
      </c>
      <c r="K89" s="118">
        <f t="shared" si="47"/>
        <v>3.12606764605398</v>
      </c>
      <c r="L89" s="24">
        <f t="shared" si="46"/>
        <v>0.13324450366422386</v>
      </c>
      <c r="M89" s="4">
        <f t="shared" si="46"/>
        <v>4.3566775244299674</v>
      </c>
      <c r="N89" s="4">
        <f t="shared" si="46"/>
        <v>0</v>
      </c>
      <c r="O89" s="4">
        <f t="shared" si="46"/>
        <v>4.190260475651189</v>
      </c>
    </row>
    <row r="90" spans="1:15" ht="15" customHeight="1" x14ac:dyDescent="0.15">
      <c r="B90" s="34" t="s">
        <v>207</v>
      </c>
      <c r="F90" s="18">
        <v>246</v>
      </c>
      <c r="G90" s="18">
        <v>4</v>
      </c>
      <c r="H90" s="18">
        <v>155</v>
      </c>
      <c r="I90" s="18">
        <v>1</v>
      </c>
      <c r="J90" s="71">
        <v>86</v>
      </c>
      <c r="K90" s="118">
        <f t="shared" si="47"/>
        <v>4.2022548684660066</v>
      </c>
      <c r="L90" s="24">
        <f t="shared" si="46"/>
        <v>0.26648900732844771</v>
      </c>
      <c r="M90" s="4">
        <f t="shared" si="46"/>
        <v>6.3110749185667752</v>
      </c>
      <c r="N90" s="4">
        <f t="shared" si="46"/>
        <v>0.76923076923076927</v>
      </c>
      <c r="O90" s="4">
        <f t="shared" si="46"/>
        <v>4.8697621744054365</v>
      </c>
    </row>
    <row r="91" spans="1:15" ht="15" customHeight="1" x14ac:dyDescent="0.15">
      <c r="B91" s="34" t="s">
        <v>188</v>
      </c>
      <c r="F91" s="18">
        <v>636</v>
      </c>
      <c r="G91" s="18">
        <v>7</v>
      </c>
      <c r="H91" s="18">
        <v>371</v>
      </c>
      <c r="I91" s="18">
        <v>1</v>
      </c>
      <c r="J91" s="71">
        <v>257</v>
      </c>
      <c r="K91" s="118">
        <f t="shared" si="47"/>
        <v>10.864366245302358</v>
      </c>
      <c r="L91" s="24">
        <f t="shared" si="46"/>
        <v>0.46635576282478342</v>
      </c>
      <c r="M91" s="4">
        <f t="shared" si="46"/>
        <v>15.105863192182412</v>
      </c>
      <c r="N91" s="4">
        <f t="shared" si="46"/>
        <v>0.76923076923076927</v>
      </c>
      <c r="O91" s="4">
        <f t="shared" si="46"/>
        <v>14.552661381653454</v>
      </c>
    </row>
    <row r="92" spans="1:15" ht="15" customHeight="1" x14ac:dyDescent="0.15">
      <c r="B92" s="34" t="s">
        <v>174</v>
      </c>
      <c r="C92" s="36"/>
      <c r="D92" s="36"/>
      <c r="E92" s="36"/>
      <c r="F92" s="19">
        <v>1426</v>
      </c>
      <c r="G92" s="19">
        <v>454</v>
      </c>
      <c r="H92" s="19">
        <v>595</v>
      </c>
      <c r="I92" s="19">
        <v>33</v>
      </c>
      <c r="J92" s="76">
        <v>344</v>
      </c>
      <c r="K92" s="129">
        <f t="shared" si="47"/>
        <v>24.359412367611892</v>
      </c>
      <c r="L92" s="26">
        <f t="shared" si="46"/>
        <v>30.246502331778814</v>
      </c>
      <c r="M92" s="5">
        <f t="shared" si="46"/>
        <v>24.226384364820845</v>
      </c>
      <c r="N92" s="5">
        <f t="shared" si="46"/>
        <v>25.384615384615383</v>
      </c>
      <c r="O92" s="5">
        <f t="shared" si="46"/>
        <v>19.479048697621746</v>
      </c>
    </row>
    <row r="93" spans="1:15" ht="15" customHeight="1" x14ac:dyDescent="0.15">
      <c r="B93" s="39" t="s">
        <v>1</v>
      </c>
      <c r="C93" s="28"/>
      <c r="D93" s="28"/>
      <c r="E93" s="29"/>
      <c r="F93" s="40">
        <f t="shared" ref="F93" si="48">SUM(F81:F92)</f>
        <v>5854</v>
      </c>
      <c r="G93" s="40">
        <f t="shared" ref="G93:O93" si="49">SUM(G81:G92)</f>
        <v>1501</v>
      </c>
      <c r="H93" s="40">
        <f t="shared" si="49"/>
        <v>2456</v>
      </c>
      <c r="I93" s="40">
        <f t="shared" si="49"/>
        <v>130</v>
      </c>
      <c r="J93" s="72">
        <f t="shared" si="49"/>
        <v>1766</v>
      </c>
      <c r="K93" s="119">
        <f t="shared" si="49"/>
        <v>100.00000000000003</v>
      </c>
      <c r="L93" s="25">
        <f t="shared" si="49"/>
        <v>100</v>
      </c>
      <c r="M93" s="6">
        <f t="shared" si="49"/>
        <v>100</v>
      </c>
      <c r="N93" s="6">
        <f t="shared" si="49"/>
        <v>100.00000000000003</v>
      </c>
      <c r="O93" s="6">
        <f t="shared" si="49"/>
        <v>100</v>
      </c>
    </row>
    <row r="94" spans="1:15" ht="15" customHeight="1" x14ac:dyDescent="0.15">
      <c r="B94" s="39" t="s">
        <v>93</v>
      </c>
      <c r="C94" s="28"/>
      <c r="D94" s="28"/>
      <c r="E94" s="29"/>
      <c r="F94" s="41">
        <v>32.453380390100151</v>
      </c>
      <c r="G94" s="41">
        <v>2.6770918437895905</v>
      </c>
      <c r="H94" s="41">
        <v>44.388897104230765</v>
      </c>
      <c r="I94" s="41">
        <v>5.5441751833504407</v>
      </c>
      <c r="J94" s="41">
        <v>40.615422435412981</v>
      </c>
    </row>
    <row r="95" spans="1:15" ht="15" customHeight="1" x14ac:dyDescent="0.15">
      <c r="B95" s="66"/>
      <c r="C95" s="46"/>
      <c r="D95" s="46"/>
      <c r="E95" s="46"/>
      <c r="F95" s="127"/>
      <c r="G95" s="127"/>
      <c r="H95" s="127"/>
      <c r="I95" s="127"/>
      <c r="J95" s="127"/>
    </row>
    <row r="96" spans="1:15" ht="15" customHeight="1" x14ac:dyDescent="0.15">
      <c r="A96" s="1" t="s">
        <v>553</v>
      </c>
      <c r="B96" s="22"/>
      <c r="H96" s="7"/>
      <c r="I96" s="7"/>
      <c r="L96" s="7"/>
    </row>
    <row r="97" spans="2:15" ht="13.5" customHeight="1" x14ac:dyDescent="0.15">
      <c r="B97" s="68"/>
      <c r="C97" s="33"/>
      <c r="D97" s="33"/>
      <c r="E97" s="33"/>
      <c r="F97" s="83"/>
      <c r="G97" s="91"/>
      <c r="H97" s="88" t="s">
        <v>2</v>
      </c>
      <c r="I97" s="91"/>
      <c r="J97" s="91"/>
      <c r="K97" s="115"/>
      <c r="L97" s="91"/>
      <c r="M97" s="88" t="s">
        <v>3</v>
      </c>
      <c r="N97" s="91"/>
      <c r="O97" s="89"/>
    </row>
    <row r="98" spans="2:15" ht="22.5" customHeight="1" x14ac:dyDescent="0.15">
      <c r="B98" s="34"/>
      <c r="E98" s="79"/>
      <c r="F98" s="102" t="s">
        <v>4</v>
      </c>
      <c r="G98" s="102" t="s">
        <v>254</v>
      </c>
      <c r="H98" s="102" t="s">
        <v>255</v>
      </c>
      <c r="I98" s="102" t="s">
        <v>256</v>
      </c>
      <c r="J98" s="109" t="s">
        <v>257</v>
      </c>
      <c r="K98" s="112" t="s">
        <v>4</v>
      </c>
      <c r="L98" s="102" t="s">
        <v>254</v>
      </c>
      <c r="M98" s="102" t="s">
        <v>255</v>
      </c>
      <c r="N98" s="102" t="s">
        <v>256</v>
      </c>
      <c r="O98" s="102" t="s">
        <v>257</v>
      </c>
    </row>
    <row r="99" spans="2:15" ht="12" customHeight="1" x14ac:dyDescent="0.15">
      <c r="B99" s="35"/>
      <c r="C99" s="36"/>
      <c r="D99" s="36"/>
      <c r="E99" s="80"/>
      <c r="F99" s="37"/>
      <c r="G99" s="37"/>
      <c r="H99" s="37"/>
      <c r="I99" s="37"/>
      <c r="J99" s="70"/>
      <c r="K99" s="116">
        <f>F$16</f>
        <v>5887</v>
      </c>
      <c r="L99" s="2">
        <f t="shared" ref="L99" si="50">G$16</f>
        <v>1501</v>
      </c>
      <c r="M99" s="2">
        <f t="shared" ref="M99" si="51">H$16</f>
        <v>2489</v>
      </c>
      <c r="N99" s="2">
        <f t="shared" ref="N99" si="52">I$16</f>
        <v>130</v>
      </c>
      <c r="O99" s="2">
        <f t="shared" ref="O99" si="53">J$16</f>
        <v>1766</v>
      </c>
    </row>
    <row r="100" spans="2:15" ht="15" customHeight="1" x14ac:dyDescent="0.15">
      <c r="B100" s="34" t="s">
        <v>211</v>
      </c>
      <c r="F100" s="18">
        <v>204</v>
      </c>
      <c r="G100" s="18">
        <v>0</v>
      </c>
      <c r="H100" s="18">
        <v>64</v>
      </c>
      <c r="I100" s="18">
        <v>0</v>
      </c>
      <c r="J100" s="71">
        <v>140</v>
      </c>
      <c r="K100" s="118">
        <f>F100/K$99*100</f>
        <v>3.4652624426702903</v>
      </c>
      <c r="L100" s="24">
        <f t="shared" ref="L100:O108" si="54">G100/L$99*100</f>
        <v>0</v>
      </c>
      <c r="M100" s="4">
        <f t="shared" si="54"/>
        <v>2.5713137806347932</v>
      </c>
      <c r="N100" s="4">
        <f t="shared" si="54"/>
        <v>0</v>
      </c>
      <c r="O100" s="4">
        <f t="shared" si="54"/>
        <v>7.9275198187995475</v>
      </c>
    </row>
    <row r="101" spans="2:15" ht="15" customHeight="1" x14ac:dyDescent="0.15">
      <c r="B101" s="34" t="s">
        <v>75</v>
      </c>
      <c r="F101" s="18">
        <v>1648</v>
      </c>
      <c r="G101" s="18">
        <v>73</v>
      </c>
      <c r="H101" s="18">
        <v>752</v>
      </c>
      <c r="I101" s="18">
        <v>27</v>
      </c>
      <c r="J101" s="71">
        <v>796</v>
      </c>
      <c r="K101" s="118">
        <f t="shared" ref="K101:K108" si="55">F101/K$99*100</f>
        <v>27.993884830983522</v>
      </c>
      <c r="L101" s="24">
        <f t="shared" si="54"/>
        <v>4.8634243837441709</v>
      </c>
      <c r="M101" s="4">
        <f t="shared" si="54"/>
        <v>30.212936922458816</v>
      </c>
      <c r="N101" s="4">
        <f t="shared" si="54"/>
        <v>20.76923076923077</v>
      </c>
      <c r="O101" s="4">
        <f t="shared" si="54"/>
        <v>45.073612684031708</v>
      </c>
    </row>
    <row r="102" spans="2:15" ht="15" customHeight="1" x14ac:dyDescent="0.15">
      <c r="B102" s="34" t="s">
        <v>83</v>
      </c>
      <c r="F102" s="18">
        <v>1397</v>
      </c>
      <c r="G102" s="18">
        <v>508</v>
      </c>
      <c r="H102" s="18">
        <v>583</v>
      </c>
      <c r="I102" s="18">
        <v>44</v>
      </c>
      <c r="J102" s="71">
        <v>262</v>
      </c>
      <c r="K102" s="118">
        <f t="shared" si="55"/>
        <v>23.730253100050959</v>
      </c>
      <c r="L102" s="24">
        <f t="shared" si="54"/>
        <v>33.844103930712862</v>
      </c>
      <c r="M102" s="4">
        <f t="shared" si="54"/>
        <v>23.423061470470071</v>
      </c>
      <c r="N102" s="4">
        <f t="shared" si="54"/>
        <v>33.846153846153847</v>
      </c>
      <c r="O102" s="4">
        <f t="shared" si="54"/>
        <v>14.835787089467722</v>
      </c>
    </row>
    <row r="103" spans="2:15" ht="15" customHeight="1" x14ac:dyDescent="0.15">
      <c r="B103" s="34" t="s">
        <v>84</v>
      </c>
      <c r="F103" s="18">
        <v>484</v>
      </c>
      <c r="G103" s="18">
        <v>337</v>
      </c>
      <c r="H103" s="18">
        <v>104</v>
      </c>
      <c r="I103" s="18">
        <v>12</v>
      </c>
      <c r="J103" s="71">
        <v>31</v>
      </c>
      <c r="K103" s="118">
        <f t="shared" si="55"/>
        <v>8.2215050110412768</v>
      </c>
      <c r="L103" s="24">
        <f t="shared" si="54"/>
        <v>22.451698867421719</v>
      </c>
      <c r="M103" s="4">
        <f t="shared" si="54"/>
        <v>4.1783848935315389</v>
      </c>
      <c r="N103" s="4">
        <f t="shared" si="54"/>
        <v>9.2307692307692317</v>
      </c>
      <c r="O103" s="4">
        <f t="shared" si="54"/>
        <v>1.7553793884484712</v>
      </c>
    </row>
    <row r="104" spans="2:15" ht="15" customHeight="1" x14ac:dyDescent="0.15">
      <c r="B104" s="34" t="s">
        <v>85</v>
      </c>
      <c r="F104" s="18">
        <v>159</v>
      </c>
      <c r="G104" s="18">
        <v>89</v>
      </c>
      <c r="H104" s="18">
        <v>47</v>
      </c>
      <c r="I104" s="18">
        <v>6</v>
      </c>
      <c r="J104" s="71">
        <v>17</v>
      </c>
      <c r="K104" s="118">
        <f t="shared" si="55"/>
        <v>2.7008663156106674</v>
      </c>
      <c r="L104" s="24">
        <f t="shared" si="54"/>
        <v>5.9293804130579613</v>
      </c>
      <c r="M104" s="4">
        <f t="shared" si="54"/>
        <v>1.888308557653676</v>
      </c>
      <c r="N104" s="4">
        <f t="shared" si="54"/>
        <v>4.6153846153846159</v>
      </c>
      <c r="O104" s="4">
        <f t="shared" si="54"/>
        <v>0.96262740656851642</v>
      </c>
    </row>
    <row r="105" spans="2:15" ht="15" customHeight="1" x14ac:dyDescent="0.15">
      <c r="B105" s="34" t="s">
        <v>390</v>
      </c>
      <c r="F105" s="18">
        <v>58</v>
      </c>
      <c r="G105" s="18">
        <v>26</v>
      </c>
      <c r="H105" s="18">
        <v>20</v>
      </c>
      <c r="I105" s="18">
        <v>1</v>
      </c>
      <c r="J105" s="71">
        <v>11</v>
      </c>
      <c r="K105" s="118">
        <f t="shared" si="55"/>
        <v>0.98522167487684731</v>
      </c>
      <c r="L105" s="24">
        <f t="shared" si="54"/>
        <v>1.7321785476349101</v>
      </c>
      <c r="M105" s="4">
        <f t="shared" si="54"/>
        <v>0.80353555644837282</v>
      </c>
      <c r="N105" s="4">
        <f t="shared" si="54"/>
        <v>0.76923076923076927</v>
      </c>
      <c r="O105" s="4">
        <f t="shared" si="54"/>
        <v>0.62287655719139301</v>
      </c>
    </row>
    <row r="106" spans="2:15" ht="15" customHeight="1" x14ac:dyDescent="0.15">
      <c r="B106" s="34" t="s">
        <v>86</v>
      </c>
      <c r="F106" s="18">
        <v>52</v>
      </c>
      <c r="G106" s="18">
        <v>20</v>
      </c>
      <c r="H106" s="18">
        <v>16</v>
      </c>
      <c r="I106" s="18">
        <v>0</v>
      </c>
      <c r="J106" s="71">
        <v>15</v>
      </c>
      <c r="K106" s="118">
        <f t="shared" si="55"/>
        <v>0.88330219126889764</v>
      </c>
      <c r="L106" s="24">
        <f t="shared" si="54"/>
        <v>1.3324450366422385</v>
      </c>
      <c r="M106" s="4">
        <f t="shared" si="54"/>
        <v>0.6428284451586983</v>
      </c>
      <c r="N106" s="4">
        <f t="shared" si="54"/>
        <v>0</v>
      </c>
      <c r="O106" s="4">
        <f t="shared" si="54"/>
        <v>0.84937712344280847</v>
      </c>
    </row>
    <row r="107" spans="2:15" ht="15" customHeight="1" x14ac:dyDescent="0.15">
      <c r="B107" s="34" t="s">
        <v>87</v>
      </c>
      <c r="F107" s="18">
        <v>27</v>
      </c>
      <c r="G107" s="18">
        <v>2</v>
      </c>
      <c r="H107" s="18">
        <v>18</v>
      </c>
      <c r="I107" s="18">
        <v>0</v>
      </c>
      <c r="J107" s="71">
        <v>7</v>
      </c>
      <c r="K107" s="118">
        <f t="shared" si="55"/>
        <v>0.45863767623577373</v>
      </c>
      <c r="L107" s="24">
        <f t="shared" si="54"/>
        <v>0.13324450366422386</v>
      </c>
      <c r="M107" s="4">
        <f t="shared" si="54"/>
        <v>0.72318200080353556</v>
      </c>
      <c r="N107" s="4">
        <f t="shared" si="54"/>
        <v>0</v>
      </c>
      <c r="O107" s="4">
        <f t="shared" si="54"/>
        <v>0.39637599093997733</v>
      </c>
    </row>
    <row r="108" spans="2:15" ht="15" customHeight="1" x14ac:dyDescent="0.15">
      <c r="B108" s="34" t="s">
        <v>174</v>
      </c>
      <c r="C108" s="36"/>
      <c r="D108" s="36"/>
      <c r="E108" s="36"/>
      <c r="F108" s="19">
        <v>1858</v>
      </c>
      <c r="G108" s="19">
        <v>446</v>
      </c>
      <c r="H108" s="19">
        <v>885</v>
      </c>
      <c r="I108" s="19">
        <v>40</v>
      </c>
      <c r="J108" s="76">
        <v>487</v>
      </c>
      <c r="K108" s="129">
        <f t="shared" si="55"/>
        <v>31.561066757261763</v>
      </c>
      <c r="L108" s="26">
        <f t="shared" si="54"/>
        <v>29.713524317121919</v>
      </c>
      <c r="M108" s="5">
        <f t="shared" si="54"/>
        <v>35.556448372840499</v>
      </c>
      <c r="N108" s="5">
        <f t="shared" si="54"/>
        <v>30.76923076923077</v>
      </c>
      <c r="O108" s="5">
        <f t="shared" si="54"/>
        <v>27.576443941109851</v>
      </c>
    </row>
    <row r="109" spans="2:15" ht="15" customHeight="1" x14ac:dyDescent="0.15">
      <c r="B109" s="39" t="s">
        <v>1</v>
      </c>
      <c r="C109" s="28"/>
      <c r="D109" s="28"/>
      <c r="E109" s="29"/>
      <c r="F109" s="40">
        <f t="shared" ref="F109:O109" si="56">SUM(F100:F108)</f>
        <v>5887</v>
      </c>
      <c r="G109" s="40">
        <f t="shared" si="56"/>
        <v>1501</v>
      </c>
      <c r="H109" s="40">
        <f t="shared" si="56"/>
        <v>2489</v>
      </c>
      <c r="I109" s="40">
        <f t="shared" si="56"/>
        <v>130</v>
      </c>
      <c r="J109" s="72">
        <f t="shared" si="56"/>
        <v>1766</v>
      </c>
      <c r="K109" s="119">
        <f t="shared" si="56"/>
        <v>100</v>
      </c>
      <c r="L109" s="25">
        <f t="shared" si="56"/>
        <v>100.00000000000003</v>
      </c>
      <c r="M109" s="6">
        <f t="shared" si="56"/>
        <v>100</v>
      </c>
      <c r="N109" s="6">
        <f t="shared" si="56"/>
        <v>100.00000000000001</v>
      </c>
      <c r="O109" s="6">
        <f t="shared" si="56"/>
        <v>100</v>
      </c>
    </row>
    <row r="110" spans="2:15" ht="15" customHeight="1" x14ac:dyDescent="0.15">
      <c r="B110" s="39" t="s">
        <v>109</v>
      </c>
      <c r="C110" s="28"/>
      <c r="D110" s="28"/>
      <c r="E110" s="29"/>
      <c r="F110" s="41">
        <v>1.8709357160585753</v>
      </c>
      <c r="G110" s="41">
        <v>2.6028436018957346</v>
      </c>
      <c r="H110" s="41">
        <v>1.8023690773067331</v>
      </c>
      <c r="I110" s="41">
        <v>2</v>
      </c>
      <c r="J110" s="41">
        <v>1.3408913213448006</v>
      </c>
    </row>
    <row r="111" spans="2:15" ht="15" customHeight="1" x14ac:dyDescent="0.15">
      <c r="B111" s="39" t="s">
        <v>110</v>
      </c>
      <c r="C111" s="28"/>
      <c r="D111" s="28"/>
      <c r="E111" s="29"/>
      <c r="F111" s="48">
        <v>34</v>
      </c>
      <c r="G111" s="48">
        <v>14</v>
      </c>
      <c r="H111" s="48">
        <v>34</v>
      </c>
      <c r="I111" s="48">
        <v>5</v>
      </c>
      <c r="J111" s="48">
        <v>13</v>
      </c>
    </row>
    <row r="112" spans="2:15" ht="15" customHeight="1" x14ac:dyDescent="0.15">
      <c r="B112" s="66"/>
      <c r="C112" s="46"/>
      <c r="D112" s="46"/>
      <c r="E112" s="46"/>
      <c r="F112" s="127"/>
      <c r="G112" s="127"/>
      <c r="H112" s="127"/>
      <c r="I112" s="127"/>
      <c r="J112" s="127"/>
    </row>
    <row r="113" spans="1:17" ht="15" customHeight="1" x14ac:dyDescent="0.15">
      <c r="A113" s="1" t="s">
        <v>553</v>
      </c>
      <c r="B113" s="22"/>
      <c r="H113" s="7"/>
      <c r="I113" s="7"/>
      <c r="L113" s="7"/>
    </row>
    <row r="114" spans="1:17" ht="15" customHeight="1" x14ac:dyDescent="0.15">
      <c r="B114" s="90" t="s">
        <v>166</v>
      </c>
      <c r="H114" s="7"/>
      <c r="I114" s="7"/>
      <c r="L114" s="7"/>
      <c r="Q114" s="31"/>
    </row>
    <row r="115" spans="1:17" ht="13.5" customHeight="1" x14ac:dyDescent="0.15">
      <c r="B115" s="68"/>
      <c r="C115" s="33"/>
      <c r="D115" s="33"/>
      <c r="E115" s="33"/>
      <c r="F115" s="83"/>
      <c r="G115" s="91"/>
      <c r="H115" s="88" t="s">
        <v>2</v>
      </c>
      <c r="I115" s="91"/>
      <c r="J115" s="91"/>
      <c r="K115" s="115"/>
      <c r="L115" s="91"/>
      <c r="M115" s="88" t="s">
        <v>3</v>
      </c>
      <c r="N115" s="91"/>
      <c r="O115" s="89"/>
    </row>
    <row r="116" spans="1:17" ht="22.5" customHeight="1" x14ac:dyDescent="0.15">
      <c r="B116" s="34"/>
      <c r="E116" s="79"/>
      <c r="F116" s="102" t="s">
        <v>4</v>
      </c>
      <c r="G116" s="102" t="s">
        <v>254</v>
      </c>
      <c r="H116" s="102" t="s">
        <v>255</v>
      </c>
      <c r="I116" s="102" t="s">
        <v>256</v>
      </c>
      <c r="J116" s="109" t="s">
        <v>257</v>
      </c>
      <c r="K116" s="112" t="s">
        <v>4</v>
      </c>
      <c r="L116" s="102" t="s">
        <v>254</v>
      </c>
      <c r="M116" s="102" t="s">
        <v>255</v>
      </c>
      <c r="N116" s="102" t="s">
        <v>256</v>
      </c>
      <c r="O116" s="102" t="s">
        <v>257</v>
      </c>
    </row>
    <row r="117" spans="1:17" ht="12" customHeight="1" x14ac:dyDescent="0.15">
      <c r="B117" s="35"/>
      <c r="C117" s="36"/>
      <c r="D117" s="36"/>
      <c r="E117" s="80"/>
      <c r="F117" s="37"/>
      <c r="G117" s="37"/>
      <c r="H117" s="37"/>
      <c r="I117" s="37"/>
      <c r="J117" s="70"/>
      <c r="K117" s="116">
        <f>F$16</f>
        <v>5887</v>
      </c>
      <c r="L117" s="2">
        <f t="shared" ref="L117" si="57">G$16</f>
        <v>1501</v>
      </c>
      <c r="M117" s="2">
        <f t="shared" ref="M117" si="58">H$16</f>
        <v>2489</v>
      </c>
      <c r="N117" s="2">
        <f t="shared" ref="N117" si="59">I$16</f>
        <v>130</v>
      </c>
      <c r="O117" s="2">
        <f t="shared" ref="O117" si="60">J$16</f>
        <v>1766</v>
      </c>
    </row>
    <row r="118" spans="1:17" ht="15" customHeight="1" x14ac:dyDescent="0.15">
      <c r="B118" s="34" t="s">
        <v>211</v>
      </c>
      <c r="F118" s="18">
        <v>202</v>
      </c>
      <c r="G118" s="18">
        <v>0</v>
      </c>
      <c r="H118" s="18">
        <v>64</v>
      </c>
      <c r="I118" s="18">
        <v>0</v>
      </c>
      <c r="J118" s="71">
        <v>138</v>
      </c>
      <c r="K118" s="118">
        <f t="shared" ref="K118:K126" si="61">F118/K$99*100</f>
        <v>3.4312892814676408</v>
      </c>
      <c r="L118" s="24">
        <f t="shared" ref="L118:L126" si="62">G118/L$99*100</f>
        <v>0</v>
      </c>
      <c r="M118" s="4">
        <f t="shared" ref="M118:M126" si="63">H118/M$99*100</f>
        <v>2.5713137806347932</v>
      </c>
      <c r="N118" s="4">
        <f t="shared" ref="N118:N126" si="64">I118/N$99*100</f>
        <v>0</v>
      </c>
      <c r="O118" s="4">
        <f t="shared" ref="O118:O126" si="65">J118/O$99*100</f>
        <v>7.814269535673839</v>
      </c>
    </row>
    <row r="119" spans="1:17" ht="15" customHeight="1" x14ac:dyDescent="0.15">
      <c r="B119" s="34" t="s">
        <v>75</v>
      </c>
      <c r="F119" s="18">
        <v>1186</v>
      </c>
      <c r="G119" s="18">
        <v>250</v>
      </c>
      <c r="H119" s="18">
        <v>365</v>
      </c>
      <c r="I119" s="18">
        <v>30</v>
      </c>
      <c r="J119" s="71">
        <v>541</v>
      </c>
      <c r="K119" s="118">
        <f t="shared" si="61"/>
        <v>20.146084593171395</v>
      </c>
      <c r="L119" s="24">
        <f t="shared" si="62"/>
        <v>16.655562958027982</v>
      </c>
      <c r="M119" s="4">
        <f t="shared" si="63"/>
        <v>14.664523905182806</v>
      </c>
      <c r="N119" s="4">
        <f t="shared" si="64"/>
        <v>23.076923076923077</v>
      </c>
      <c r="O119" s="4">
        <f t="shared" si="65"/>
        <v>30.634201585503963</v>
      </c>
    </row>
    <row r="120" spans="1:17" ht="15" customHeight="1" x14ac:dyDescent="0.15">
      <c r="B120" s="34" t="s">
        <v>83</v>
      </c>
      <c r="F120" s="18">
        <v>1257</v>
      </c>
      <c r="G120" s="18">
        <v>525</v>
      </c>
      <c r="H120" s="18">
        <v>394</v>
      </c>
      <c r="I120" s="18">
        <v>39</v>
      </c>
      <c r="J120" s="71">
        <v>299</v>
      </c>
      <c r="K120" s="118">
        <f t="shared" si="61"/>
        <v>21.352131815865466</v>
      </c>
      <c r="L120" s="24">
        <f t="shared" si="62"/>
        <v>34.976682211858758</v>
      </c>
      <c r="M120" s="4">
        <f t="shared" si="63"/>
        <v>15.829650462032946</v>
      </c>
      <c r="N120" s="4">
        <f t="shared" si="64"/>
        <v>30</v>
      </c>
      <c r="O120" s="4">
        <f t="shared" si="65"/>
        <v>16.930917327293319</v>
      </c>
    </row>
    <row r="121" spans="1:17" ht="15" customHeight="1" x14ac:dyDescent="0.15">
      <c r="B121" s="34" t="s">
        <v>84</v>
      </c>
      <c r="F121" s="18">
        <v>576</v>
      </c>
      <c r="G121" s="18">
        <v>213</v>
      </c>
      <c r="H121" s="18">
        <v>226</v>
      </c>
      <c r="I121" s="18">
        <v>16</v>
      </c>
      <c r="J121" s="71">
        <v>121</v>
      </c>
      <c r="K121" s="118">
        <f t="shared" si="61"/>
        <v>9.7842704263631735</v>
      </c>
      <c r="L121" s="24">
        <f t="shared" si="62"/>
        <v>14.190539640239841</v>
      </c>
      <c r="M121" s="4">
        <f t="shared" si="63"/>
        <v>9.0799517878666141</v>
      </c>
      <c r="N121" s="4">
        <f t="shared" si="64"/>
        <v>12.307692307692308</v>
      </c>
      <c r="O121" s="4">
        <f t="shared" si="65"/>
        <v>6.8516421291053229</v>
      </c>
    </row>
    <row r="122" spans="1:17" ht="15" customHeight="1" x14ac:dyDescent="0.15">
      <c r="B122" s="34" t="s">
        <v>85</v>
      </c>
      <c r="F122" s="18">
        <v>202</v>
      </c>
      <c r="G122" s="18">
        <v>34</v>
      </c>
      <c r="H122" s="18">
        <v>126</v>
      </c>
      <c r="I122" s="18">
        <v>1</v>
      </c>
      <c r="J122" s="71">
        <v>41</v>
      </c>
      <c r="K122" s="118">
        <f t="shared" si="61"/>
        <v>3.4312892814676408</v>
      </c>
      <c r="L122" s="24">
        <f t="shared" si="62"/>
        <v>2.2651565622918057</v>
      </c>
      <c r="M122" s="4">
        <f t="shared" si="63"/>
        <v>5.0622740056247491</v>
      </c>
      <c r="N122" s="4">
        <f t="shared" si="64"/>
        <v>0.76923076923076927</v>
      </c>
      <c r="O122" s="4">
        <f t="shared" si="65"/>
        <v>2.3216308040770102</v>
      </c>
    </row>
    <row r="123" spans="1:17" ht="15" customHeight="1" x14ac:dyDescent="0.15">
      <c r="B123" s="34" t="s">
        <v>390</v>
      </c>
      <c r="F123" s="18">
        <v>246</v>
      </c>
      <c r="G123" s="18">
        <v>23</v>
      </c>
      <c r="H123" s="18">
        <v>180</v>
      </c>
      <c r="I123" s="18">
        <v>2</v>
      </c>
      <c r="J123" s="71">
        <v>41</v>
      </c>
      <c r="K123" s="118">
        <f t="shared" si="61"/>
        <v>4.1786988279259383</v>
      </c>
      <c r="L123" s="24">
        <f t="shared" si="62"/>
        <v>1.5323117921385743</v>
      </c>
      <c r="M123" s="4">
        <f t="shared" si="63"/>
        <v>7.2318200080353554</v>
      </c>
      <c r="N123" s="4">
        <f t="shared" si="64"/>
        <v>1.5384615384615385</v>
      </c>
      <c r="O123" s="4">
        <f t="shared" si="65"/>
        <v>2.3216308040770102</v>
      </c>
    </row>
    <row r="124" spans="1:17" ht="15" customHeight="1" x14ac:dyDescent="0.15">
      <c r="B124" s="34" t="s">
        <v>86</v>
      </c>
      <c r="F124" s="18">
        <v>169</v>
      </c>
      <c r="G124" s="18">
        <v>6</v>
      </c>
      <c r="H124" s="18">
        <v>125</v>
      </c>
      <c r="I124" s="18">
        <v>2</v>
      </c>
      <c r="J124" s="71">
        <v>36</v>
      </c>
      <c r="K124" s="118">
        <f t="shared" si="61"/>
        <v>2.870732121623917</v>
      </c>
      <c r="L124" s="24">
        <f t="shared" si="62"/>
        <v>0.39973351099267157</v>
      </c>
      <c r="M124" s="4">
        <f t="shared" si="63"/>
        <v>5.0220972278023304</v>
      </c>
      <c r="N124" s="4">
        <f t="shared" si="64"/>
        <v>1.5384615384615385</v>
      </c>
      <c r="O124" s="4">
        <f t="shared" si="65"/>
        <v>2.0385050962627407</v>
      </c>
    </row>
    <row r="125" spans="1:17" ht="15" customHeight="1" x14ac:dyDescent="0.15">
      <c r="B125" s="34" t="s">
        <v>87</v>
      </c>
      <c r="F125" s="18">
        <v>160</v>
      </c>
      <c r="G125" s="18">
        <v>4</v>
      </c>
      <c r="H125" s="18">
        <v>116</v>
      </c>
      <c r="I125" s="18">
        <v>0</v>
      </c>
      <c r="J125" s="71">
        <v>39</v>
      </c>
      <c r="K125" s="118">
        <f t="shared" si="61"/>
        <v>2.7178528962119928</v>
      </c>
      <c r="L125" s="24">
        <f t="shared" si="62"/>
        <v>0.26648900732844771</v>
      </c>
      <c r="M125" s="4">
        <f t="shared" si="63"/>
        <v>4.6605062274005622</v>
      </c>
      <c r="N125" s="4">
        <f t="shared" si="64"/>
        <v>0</v>
      </c>
      <c r="O125" s="4">
        <f t="shared" si="65"/>
        <v>2.2083805209513021</v>
      </c>
    </row>
    <row r="126" spans="1:17" ht="15" customHeight="1" x14ac:dyDescent="0.15">
      <c r="B126" s="34" t="s">
        <v>174</v>
      </c>
      <c r="C126" s="36"/>
      <c r="D126" s="36"/>
      <c r="E126" s="36"/>
      <c r="F126" s="19">
        <v>1889</v>
      </c>
      <c r="G126" s="19">
        <v>446</v>
      </c>
      <c r="H126" s="19">
        <v>893</v>
      </c>
      <c r="I126" s="19">
        <v>40</v>
      </c>
      <c r="J126" s="76">
        <v>510</v>
      </c>
      <c r="K126" s="129">
        <f t="shared" si="61"/>
        <v>32.087650755902835</v>
      </c>
      <c r="L126" s="26">
        <f t="shared" si="62"/>
        <v>29.713524317121919</v>
      </c>
      <c r="M126" s="5">
        <f t="shared" si="63"/>
        <v>35.877862595419849</v>
      </c>
      <c r="N126" s="5">
        <f t="shared" si="64"/>
        <v>30.76923076923077</v>
      </c>
      <c r="O126" s="5">
        <f t="shared" si="65"/>
        <v>28.878822197055491</v>
      </c>
    </row>
    <row r="127" spans="1:17" ht="15" customHeight="1" x14ac:dyDescent="0.15">
      <c r="B127" s="39" t="s">
        <v>1</v>
      </c>
      <c r="C127" s="28"/>
      <c r="D127" s="28"/>
      <c r="E127" s="29"/>
      <c r="F127" s="40">
        <f t="shared" ref="F127:O127" si="66">SUM(F118:F126)</f>
        <v>5887</v>
      </c>
      <c r="G127" s="40">
        <f t="shared" si="66"/>
        <v>1501</v>
      </c>
      <c r="H127" s="40">
        <f t="shared" si="66"/>
        <v>2489</v>
      </c>
      <c r="I127" s="40">
        <f t="shared" si="66"/>
        <v>130</v>
      </c>
      <c r="J127" s="72">
        <f t="shared" si="66"/>
        <v>1766</v>
      </c>
      <c r="K127" s="119">
        <f t="shared" si="66"/>
        <v>100</v>
      </c>
      <c r="L127" s="25">
        <f t="shared" si="66"/>
        <v>100.00000000000001</v>
      </c>
      <c r="M127" s="6">
        <f t="shared" si="66"/>
        <v>100</v>
      </c>
      <c r="N127" s="6">
        <f t="shared" si="66"/>
        <v>100</v>
      </c>
      <c r="O127" s="6">
        <f t="shared" si="66"/>
        <v>100</v>
      </c>
    </row>
    <row r="128" spans="1:17" ht="15" customHeight="1" x14ac:dyDescent="0.15">
      <c r="B128" s="39" t="s">
        <v>109</v>
      </c>
      <c r="C128" s="28"/>
      <c r="D128" s="28"/>
      <c r="E128" s="29"/>
      <c r="F128" s="41">
        <v>3.2320755188771071</v>
      </c>
      <c r="G128" s="41">
        <v>2.6164122270693508</v>
      </c>
      <c r="H128" s="41">
        <v>4.2626899164204621</v>
      </c>
      <c r="I128" s="41">
        <v>2.4439325497780704</v>
      </c>
      <c r="J128" s="41">
        <v>2.4645372977454767</v>
      </c>
    </row>
    <row r="129" spans="1:15" ht="15" customHeight="1" x14ac:dyDescent="0.15">
      <c r="B129" s="39" t="s">
        <v>110</v>
      </c>
      <c r="C129" s="28"/>
      <c r="D129" s="28"/>
      <c r="E129" s="29"/>
      <c r="F129" s="48">
        <v>100</v>
      </c>
      <c r="G129" s="48">
        <v>30</v>
      </c>
      <c r="H129" s="48">
        <v>100</v>
      </c>
      <c r="I129" s="48">
        <v>8.3333333333333321</v>
      </c>
      <c r="J129" s="48">
        <v>35.714285714285715</v>
      </c>
    </row>
    <row r="130" spans="1:15" ht="15" customHeight="1" x14ac:dyDescent="0.15">
      <c r="B130" s="66"/>
      <c r="C130" s="46"/>
      <c r="D130" s="46"/>
      <c r="E130" s="46"/>
      <c r="F130" s="127"/>
      <c r="G130" s="127"/>
      <c r="H130" s="127"/>
      <c r="I130" s="127"/>
      <c r="J130" s="127"/>
    </row>
    <row r="131" spans="1:15" ht="15" customHeight="1" x14ac:dyDescent="0.15">
      <c r="A131" s="1" t="s">
        <v>554</v>
      </c>
      <c r="B131" s="22"/>
      <c r="H131" s="7"/>
      <c r="I131" s="7"/>
      <c r="L131" s="7"/>
    </row>
    <row r="132" spans="1:15" ht="13.5" customHeight="1" x14ac:dyDescent="0.15">
      <c r="B132" s="68"/>
      <c r="C132" s="33"/>
      <c r="D132" s="33"/>
      <c r="E132" s="33"/>
      <c r="F132" s="83"/>
      <c r="G132" s="91"/>
      <c r="H132" s="88" t="s">
        <v>2</v>
      </c>
      <c r="I132" s="91"/>
      <c r="J132" s="91"/>
      <c r="K132" s="115"/>
      <c r="L132" s="91"/>
      <c r="M132" s="88" t="s">
        <v>3</v>
      </c>
      <c r="N132" s="91"/>
      <c r="O132" s="89"/>
    </row>
    <row r="133" spans="1:15" ht="22.5" customHeight="1" x14ac:dyDescent="0.15">
      <c r="B133" s="34"/>
      <c r="E133" s="79"/>
      <c r="F133" s="102" t="s">
        <v>4</v>
      </c>
      <c r="G133" s="102" t="s">
        <v>254</v>
      </c>
      <c r="H133" s="102" t="s">
        <v>255</v>
      </c>
      <c r="I133" s="102" t="s">
        <v>256</v>
      </c>
      <c r="J133" s="109" t="s">
        <v>257</v>
      </c>
      <c r="K133" s="112" t="s">
        <v>4</v>
      </c>
      <c r="L133" s="102" t="s">
        <v>254</v>
      </c>
      <c r="M133" s="102" t="s">
        <v>255</v>
      </c>
      <c r="N133" s="102" t="s">
        <v>256</v>
      </c>
      <c r="O133" s="102" t="s">
        <v>257</v>
      </c>
    </row>
    <row r="134" spans="1:15" ht="12" customHeight="1" x14ac:dyDescent="0.15">
      <c r="B134" s="35"/>
      <c r="C134" s="36"/>
      <c r="D134" s="36"/>
      <c r="E134" s="80"/>
      <c r="F134" s="37"/>
      <c r="G134" s="37"/>
      <c r="H134" s="37"/>
      <c r="I134" s="37"/>
      <c r="J134" s="70"/>
      <c r="K134" s="116">
        <f>F$16</f>
        <v>5887</v>
      </c>
      <c r="L134" s="2">
        <f t="shared" ref="L134" si="67">G$16</f>
        <v>1501</v>
      </c>
      <c r="M134" s="2">
        <f t="shared" ref="M134" si="68">H$16</f>
        <v>2489</v>
      </c>
      <c r="N134" s="2">
        <f t="shared" ref="N134" si="69">I$16</f>
        <v>130</v>
      </c>
      <c r="O134" s="2">
        <f t="shared" ref="O134" si="70">J$16</f>
        <v>1766</v>
      </c>
    </row>
    <row r="135" spans="1:15" ht="15" customHeight="1" x14ac:dyDescent="0.15">
      <c r="B135" s="34" t="s">
        <v>211</v>
      </c>
      <c r="F135" s="18">
        <v>606</v>
      </c>
      <c r="G135" s="18">
        <v>8</v>
      </c>
      <c r="H135" s="18">
        <v>245</v>
      </c>
      <c r="I135" s="18">
        <v>1</v>
      </c>
      <c r="J135" s="71">
        <v>352</v>
      </c>
      <c r="K135" s="118">
        <f t="shared" ref="K135:K143" si="71">F135/K$99*100</f>
        <v>10.293867844402921</v>
      </c>
      <c r="L135" s="24">
        <f t="shared" ref="L135:L143" si="72">G135/L$99*100</f>
        <v>0.53297801465689543</v>
      </c>
      <c r="M135" s="4">
        <f t="shared" ref="M135:M143" si="73">H135/M$99*100</f>
        <v>9.8433105664925673</v>
      </c>
      <c r="N135" s="4">
        <f t="shared" ref="N135:N143" si="74">I135/N$99*100</f>
        <v>0.76923076923076927</v>
      </c>
      <c r="O135" s="4">
        <f t="shared" ref="O135:O143" si="75">J135/O$99*100</f>
        <v>19.932049830124576</v>
      </c>
    </row>
    <row r="136" spans="1:15" ht="15" customHeight="1" x14ac:dyDescent="0.15">
      <c r="B136" s="34" t="s">
        <v>75</v>
      </c>
      <c r="F136" s="18">
        <v>2381</v>
      </c>
      <c r="G136" s="18">
        <v>100</v>
      </c>
      <c r="H136" s="18">
        <v>1291</v>
      </c>
      <c r="I136" s="18">
        <v>36</v>
      </c>
      <c r="J136" s="71">
        <v>954</v>
      </c>
      <c r="K136" s="118">
        <f t="shared" si="71"/>
        <v>40.445048411754712</v>
      </c>
      <c r="L136" s="24">
        <f t="shared" si="72"/>
        <v>6.6622251832111932</v>
      </c>
      <c r="M136" s="4">
        <f t="shared" si="73"/>
        <v>51.868220168742461</v>
      </c>
      <c r="N136" s="4">
        <f t="shared" si="74"/>
        <v>27.692307692307693</v>
      </c>
      <c r="O136" s="4">
        <f t="shared" si="75"/>
        <v>54.020385050962631</v>
      </c>
    </row>
    <row r="137" spans="1:15" ht="15" customHeight="1" x14ac:dyDescent="0.15">
      <c r="B137" s="34" t="s">
        <v>83</v>
      </c>
      <c r="F137" s="18">
        <v>1463</v>
      </c>
      <c r="G137" s="18">
        <v>624</v>
      </c>
      <c r="H137" s="18">
        <v>564</v>
      </c>
      <c r="I137" s="18">
        <v>52</v>
      </c>
      <c r="J137" s="71">
        <v>223</v>
      </c>
      <c r="K137" s="118">
        <f t="shared" si="71"/>
        <v>24.851367419738406</v>
      </c>
      <c r="L137" s="24">
        <f t="shared" si="72"/>
        <v>41.572285143237842</v>
      </c>
      <c r="M137" s="4">
        <f t="shared" si="73"/>
        <v>22.659702691844114</v>
      </c>
      <c r="N137" s="4">
        <f t="shared" si="74"/>
        <v>40</v>
      </c>
      <c r="O137" s="4">
        <f t="shared" si="75"/>
        <v>12.627406568516422</v>
      </c>
    </row>
    <row r="138" spans="1:15" ht="15" customHeight="1" x14ac:dyDescent="0.15">
      <c r="B138" s="34" t="s">
        <v>84</v>
      </c>
      <c r="F138" s="18">
        <v>518</v>
      </c>
      <c r="G138" s="18">
        <v>378</v>
      </c>
      <c r="H138" s="18">
        <v>99</v>
      </c>
      <c r="I138" s="18">
        <v>12</v>
      </c>
      <c r="J138" s="71">
        <v>29</v>
      </c>
      <c r="K138" s="118">
        <f t="shared" si="71"/>
        <v>8.7990487514863247</v>
      </c>
      <c r="L138" s="24">
        <f t="shared" si="72"/>
        <v>25.183211192538309</v>
      </c>
      <c r="M138" s="4">
        <f t="shared" si="73"/>
        <v>3.9775010044194454</v>
      </c>
      <c r="N138" s="4">
        <f t="shared" si="74"/>
        <v>9.2307692307692317</v>
      </c>
      <c r="O138" s="4">
        <f t="shared" si="75"/>
        <v>1.6421291053227631</v>
      </c>
    </row>
    <row r="139" spans="1:15" ht="15" customHeight="1" x14ac:dyDescent="0.15">
      <c r="B139" s="34" t="s">
        <v>85</v>
      </c>
      <c r="F139" s="18">
        <v>150</v>
      </c>
      <c r="G139" s="18">
        <v>95</v>
      </c>
      <c r="H139" s="18">
        <v>31</v>
      </c>
      <c r="I139" s="18">
        <v>6</v>
      </c>
      <c r="J139" s="71">
        <v>18</v>
      </c>
      <c r="K139" s="118">
        <f t="shared" si="71"/>
        <v>2.5479870901987431</v>
      </c>
      <c r="L139" s="24">
        <f t="shared" si="72"/>
        <v>6.3291139240506329</v>
      </c>
      <c r="M139" s="4">
        <f t="shared" si="73"/>
        <v>1.2454801124949779</v>
      </c>
      <c r="N139" s="4">
        <f t="shared" si="74"/>
        <v>4.6153846153846159</v>
      </c>
      <c r="O139" s="4">
        <f t="shared" si="75"/>
        <v>1.0192525481313703</v>
      </c>
    </row>
    <row r="140" spans="1:15" ht="15" customHeight="1" x14ac:dyDescent="0.15">
      <c r="B140" s="34" t="s">
        <v>390</v>
      </c>
      <c r="F140" s="18">
        <v>70</v>
      </c>
      <c r="G140" s="18">
        <v>33</v>
      </c>
      <c r="H140" s="18">
        <v>25</v>
      </c>
      <c r="I140" s="18">
        <v>2</v>
      </c>
      <c r="J140" s="71">
        <v>10</v>
      </c>
      <c r="K140" s="118">
        <f t="shared" si="71"/>
        <v>1.1890606420927468</v>
      </c>
      <c r="L140" s="24">
        <f t="shared" si="72"/>
        <v>2.1985343104596935</v>
      </c>
      <c r="M140" s="4">
        <f t="shared" si="73"/>
        <v>1.004419445560466</v>
      </c>
      <c r="N140" s="4">
        <f t="shared" si="74"/>
        <v>1.5384615384615385</v>
      </c>
      <c r="O140" s="4">
        <f t="shared" si="75"/>
        <v>0.56625141562853909</v>
      </c>
    </row>
    <row r="141" spans="1:15" ht="15" customHeight="1" x14ac:dyDescent="0.15">
      <c r="B141" s="34" t="s">
        <v>86</v>
      </c>
      <c r="F141" s="18">
        <v>58</v>
      </c>
      <c r="G141" s="18">
        <v>23</v>
      </c>
      <c r="H141" s="18">
        <v>21</v>
      </c>
      <c r="I141" s="18">
        <v>1</v>
      </c>
      <c r="J141" s="71">
        <v>12</v>
      </c>
      <c r="K141" s="118">
        <f t="shared" si="71"/>
        <v>0.98522167487684731</v>
      </c>
      <c r="L141" s="24">
        <f t="shared" si="72"/>
        <v>1.5323117921385743</v>
      </c>
      <c r="M141" s="4">
        <f t="shared" si="73"/>
        <v>0.84371233427079151</v>
      </c>
      <c r="N141" s="4">
        <f t="shared" si="74"/>
        <v>0.76923076923076927</v>
      </c>
      <c r="O141" s="4">
        <f t="shared" si="75"/>
        <v>0.67950169875424693</v>
      </c>
    </row>
    <row r="142" spans="1:15" ht="15" customHeight="1" x14ac:dyDescent="0.15">
      <c r="B142" s="34" t="s">
        <v>87</v>
      </c>
      <c r="F142" s="18">
        <v>24</v>
      </c>
      <c r="G142" s="18">
        <v>4</v>
      </c>
      <c r="H142" s="18">
        <v>16</v>
      </c>
      <c r="I142" s="18">
        <v>0</v>
      </c>
      <c r="J142" s="71">
        <v>4</v>
      </c>
      <c r="K142" s="118">
        <f t="shared" ref="K142" si="76">F142/K$99*100</f>
        <v>0.40767793443179889</v>
      </c>
      <c r="L142" s="24">
        <f t="shared" ref="L142" si="77">G142/L$99*100</f>
        <v>0.26648900732844771</v>
      </c>
      <c r="M142" s="4">
        <f t="shared" ref="M142" si="78">H142/M$99*100</f>
        <v>0.6428284451586983</v>
      </c>
      <c r="N142" s="4">
        <f t="shared" ref="N142" si="79">I142/N$99*100</f>
        <v>0</v>
      </c>
      <c r="O142" s="4">
        <f t="shared" ref="O142" si="80">J142/O$99*100</f>
        <v>0.22650056625141565</v>
      </c>
    </row>
    <row r="143" spans="1:15" ht="15" customHeight="1" x14ac:dyDescent="0.15">
      <c r="B143" s="34" t="s">
        <v>174</v>
      </c>
      <c r="C143" s="36"/>
      <c r="D143" s="36"/>
      <c r="E143" s="36"/>
      <c r="F143" s="19">
        <v>617</v>
      </c>
      <c r="G143" s="19">
        <v>236</v>
      </c>
      <c r="H143" s="19">
        <v>197</v>
      </c>
      <c r="I143" s="19">
        <v>20</v>
      </c>
      <c r="J143" s="76">
        <v>164</v>
      </c>
      <c r="K143" s="129">
        <f t="shared" si="71"/>
        <v>10.480720231017497</v>
      </c>
      <c r="L143" s="26">
        <f t="shared" si="72"/>
        <v>15.722851432378416</v>
      </c>
      <c r="M143" s="5">
        <f t="shared" si="73"/>
        <v>7.9148252310164731</v>
      </c>
      <c r="N143" s="5">
        <f t="shared" si="74"/>
        <v>15.384615384615385</v>
      </c>
      <c r="O143" s="5">
        <f t="shared" si="75"/>
        <v>9.2865232163080407</v>
      </c>
    </row>
    <row r="144" spans="1:15" ht="15" customHeight="1" x14ac:dyDescent="0.15">
      <c r="B144" s="39" t="s">
        <v>1</v>
      </c>
      <c r="C144" s="28"/>
      <c r="D144" s="28"/>
      <c r="E144" s="29"/>
      <c r="F144" s="40">
        <f t="shared" ref="F144:O144" si="81">SUM(F135:F143)</f>
        <v>5887</v>
      </c>
      <c r="G144" s="40">
        <f t="shared" si="81"/>
        <v>1501</v>
      </c>
      <c r="H144" s="40">
        <f t="shared" si="81"/>
        <v>2489</v>
      </c>
      <c r="I144" s="40">
        <f t="shared" si="81"/>
        <v>130</v>
      </c>
      <c r="J144" s="72">
        <f t="shared" si="81"/>
        <v>1766</v>
      </c>
      <c r="K144" s="119">
        <f t="shared" si="81"/>
        <v>100.00000000000001</v>
      </c>
      <c r="L144" s="25">
        <f t="shared" si="81"/>
        <v>100</v>
      </c>
      <c r="M144" s="6">
        <f t="shared" si="81"/>
        <v>100.00000000000001</v>
      </c>
      <c r="N144" s="6">
        <f t="shared" si="81"/>
        <v>100</v>
      </c>
      <c r="O144" s="6">
        <f t="shared" si="81"/>
        <v>100.00000000000003</v>
      </c>
    </row>
    <row r="145" spans="1:17" ht="15" customHeight="1" x14ac:dyDescent="0.15">
      <c r="B145" s="39" t="s">
        <v>109</v>
      </c>
      <c r="C145" s="28"/>
      <c r="D145" s="28"/>
      <c r="E145" s="29"/>
      <c r="F145" s="41">
        <v>1.6178368121442126</v>
      </c>
      <c r="G145" s="41">
        <v>2.5715415019762844</v>
      </c>
      <c r="H145" s="41">
        <v>1.4489528795811519</v>
      </c>
      <c r="I145" s="41">
        <v>1.9636363636363636</v>
      </c>
      <c r="J145" s="41">
        <v>1.079900124843945</v>
      </c>
    </row>
    <row r="146" spans="1:17" ht="15" customHeight="1" x14ac:dyDescent="0.15">
      <c r="B146" s="39" t="s">
        <v>110</v>
      </c>
      <c r="C146" s="28"/>
      <c r="D146" s="28"/>
      <c r="E146" s="29"/>
      <c r="F146" s="48">
        <v>33</v>
      </c>
      <c r="G146" s="48">
        <v>33</v>
      </c>
      <c r="H146" s="48">
        <v>21</v>
      </c>
      <c r="I146" s="48">
        <v>6</v>
      </c>
      <c r="J146" s="48">
        <v>13</v>
      </c>
    </row>
    <row r="147" spans="1:17" ht="15" customHeight="1" x14ac:dyDescent="0.15">
      <c r="B147" s="66"/>
      <c r="C147" s="46"/>
      <c r="D147" s="46"/>
      <c r="E147" s="46"/>
      <c r="F147" s="127"/>
      <c r="G147" s="127"/>
      <c r="H147" s="127"/>
      <c r="I147" s="127"/>
      <c r="J147" s="127"/>
    </row>
    <row r="148" spans="1:17" ht="15" customHeight="1" x14ac:dyDescent="0.15">
      <c r="A148" s="1" t="s">
        <v>554</v>
      </c>
      <c r="B148" s="22"/>
      <c r="H148" s="7"/>
      <c r="I148" s="7"/>
      <c r="L148" s="7"/>
    </row>
    <row r="149" spans="1:17" ht="15" customHeight="1" x14ac:dyDescent="0.15">
      <c r="B149" s="90" t="s">
        <v>166</v>
      </c>
      <c r="H149" s="7"/>
      <c r="I149" s="7"/>
      <c r="L149" s="7"/>
      <c r="Q149" s="31"/>
    </row>
    <row r="150" spans="1:17" ht="13.5" customHeight="1" x14ac:dyDescent="0.15">
      <c r="B150" s="68"/>
      <c r="C150" s="33"/>
      <c r="D150" s="33"/>
      <c r="E150" s="33"/>
      <c r="F150" s="83"/>
      <c r="G150" s="91"/>
      <c r="H150" s="88" t="s">
        <v>2</v>
      </c>
      <c r="I150" s="91"/>
      <c r="J150" s="91"/>
      <c r="K150" s="115"/>
      <c r="L150" s="91"/>
      <c r="M150" s="88" t="s">
        <v>3</v>
      </c>
      <c r="N150" s="91"/>
      <c r="O150" s="89"/>
    </row>
    <row r="151" spans="1:17" ht="22.5" customHeight="1" x14ac:dyDescent="0.15">
      <c r="B151" s="34"/>
      <c r="E151" s="79"/>
      <c r="F151" s="102" t="s">
        <v>4</v>
      </c>
      <c r="G151" s="102" t="s">
        <v>254</v>
      </c>
      <c r="H151" s="102" t="s">
        <v>255</v>
      </c>
      <c r="I151" s="102" t="s">
        <v>256</v>
      </c>
      <c r="J151" s="109" t="s">
        <v>257</v>
      </c>
      <c r="K151" s="112" t="s">
        <v>4</v>
      </c>
      <c r="L151" s="102" t="s">
        <v>254</v>
      </c>
      <c r="M151" s="102" t="s">
        <v>255</v>
      </c>
      <c r="N151" s="102" t="s">
        <v>256</v>
      </c>
      <c r="O151" s="102" t="s">
        <v>257</v>
      </c>
    </row>
    <row r="152" spans="1:17" ht="12" customHeight="1" x14ac:dyDescent="0.15">
      <c r="B152" s="35"/>
      <c r="C152" s="36"/>
      <c r="D152" s="36"/>
      <c r="E152" s="80"/>
      <c r="F152" s="37"/>
      <c r="G152" s="37"/>
      <c r="H152" s="37"/>
      <c r="I152" s="37"/>
      <c r="J152" s="70"/>
      <c r="K152" s="116">
        <f>F$16</f>
        <v>5887</v>
      </c>
      <c r="L152" s="2">
        <f t="shared" ref="L152" si="82">G$16</f>
        <v>1501</v>
      </c>
      <c r="M152" s="2">
        <f t="shared" ref="M152" si="83">H$16</f>
        <v>2489</v>
      </c>
      <c r="N152" s="2">
        <f t="shared" ref="N152" si="84">I$16</f>
        <v>130</v>
      </c>
      <c r="O152" s="2">
        <f t="shared" ref="O152" si="85">J$16</f>
        <v>1766</v>
      </c>
    </row>
    <row r="153" spans="1:17" ht="15" customHeight="1" x14ac:dyDescent="0.15">
      <c r="B153" s="34" t="s">
        <v>211</v>
      </c>
      <c r="F153" s="18">
        <v>598</v>
      </c>
      <c r="G153" s="18">
        <v>8</v>
      </c>
      <c r="H153" s="18">
        <v>244</v>
      </c>
      <c r="I153" s="18">
        <v>1</v>
      </c>
      <c r="J153" s="71">
        <v>345</v>
      </c>
      <c r="K153" s="118">
        <f t="shared" ref="K153:K161" si="86">F153/K$99*100</f>
        <v>10.157975199592322</v>
      </c>
      <c r="L153" s="24">
        <f t="shared" ref="L153:L161" si="87">G153/L$99*100</f>
        <v>0.53297801465689543</v>
      </c>
      <c r="M153" s="4">
        <f t="shared" ref="M153:M161" si="88">H153/M$99*100</f>
        <v>9.8031337886701486</v>
      </c>
      <c r="N153" s="4">
        <f t="shared" ref="N153:N161" si="89">I153/N$99*100</f>
        <v>0.76923076923076927</v>
      </c>
      <c r="O153" s="4">
        <f t="shared" ref="O153:O161" si="90">J153/O$99*100</f>
        <v>19.535673839184597</v>
      </c>
    </row>
    <row r="154" spans="1:17" ht="15" customHeight="1" x14ac:dyDescent="0.15">
      <c r="B154" s="34" t="s">
        <v>75</v>
      </c>
      <c r="F154" s="18">
        <v>1529</v>
      </c>
      <c r="G154" s="18">
        <v>318</v>
      </c>
      <c r="H154" s="18">
        <v>517</v>
      </c>
      <c r="I154" s="18">
        <v>39</v>
      </c>
      <c r="J154" s="71">
        <v>655</v>
      </c>
      <c r="K154" s="118">
        <f t="shared" si="86"/>
        <v>25.972481739425852</v>
      </c>
      <c r="L154" s="24">
        <f t="shared" si="87"/>
        <v>21.185876082611593</v>
      </c>
      <c r="M154" s="4">
        <f t="shared" si="88"/>
        <v>20.771394134190437</v>
      </c>
      <c r="N154" s="4">
        <f t="shared" si="89"/>
        <v>30</v>
      </c>
      <c r="O154" s="4">
        <f t="shared" si="90"/>
        <v>37.089467723669308</v>
      </c>
    </row>
    <row r="155" spans="1:17" ht="15" customHeight="1" x14ac:dyDescent="0.15">
      <c r="B155" s="34" t="s">
        <v>83</v>
      </c>
      <c r="F155" s="18">
        <v>1602</v>
      </c>
      <c r="G155" s="18">
        <v>612</v>
      </c>
      <c r="H155" s="18">
        <v>611</v>
      </c>
      <c r="I155" s="18">
        <v>43</v>
      </c>
      <c r="J155" s="71">
        <v>336</v>
      </c>
      <c r="K155" s="118">
        <f t="shared" si="86"/>
        <v>27.212502123322572</v>
      </c>
      <c r="L155" s="24">
        <f t="shared" si="87"/>
        <v>40.772818121252499</v>
      </c>
      <c r="M155" s="4">
        <f t="shared" si="88"/>
        <v>24.54801124949779</v>
      </c>
      <c r="N155" s="4">
        <f t="shared" si="89"/>
        <v>33.076923076923073</v>
      </c>
      <c r="O155" s="4">
        <f t="shared" si="90"/>
        <v>19.026047565118912</v>
      </c>
    </row>
    <row r="156" spans="1:17" ht="15" customHeight="1" x14ac:dyDescent="0.15">
      <c r="B156" s="34" t="s">
        <v>84</v>
      </c>
      <c r="F156" s="18">
        <v>682</v>
      </c>
      <c r="G156" s="18">
        <v>244</v>
      </c>
      <c r="H156" s="18">
        <v>313</v>
      </c>
      <c r="I156" s="18">
        <v>20</v>
      </c>
      <c r="J156" s="71">
        <v>105</v>
      </c>
      <c r="K156" s="118">
        <f t="shared" si="86"/>
        <v>11.584847970103617</v>
      </c>
      <c r="L156" s="24">
        <f t="shared" si="87"/>
        <v>16.25582944703531</v>
      </c>
      <c r="M156" s="4">
        <f t="shared" si="88"/>
        <v>12.575331458417036</v>
      </c>
      <c r="N156" s="4">
        <f t="shared" si="89"/>
        <v>15.384615384615385</v>
      </c>
      <c r="O156" s="4">
        <f t="shared" si="90"/>
        <v>5.9456398640996602</v>
      </c>
    </row>
    <row r="157" spans="1:17" ht="15" customHeight="1" x14ac:dyDescent="0.15">
      <c r="B157" s="34" t="s">
        <v>85</v>
      </c>
      <c r="F157" s="18">
        <v>232</v>
      </c>
      <c r="G157" s="18">
        <v>42</v>
      </c>
      <c r="H157" s="18">
        <v>153</v>
      </c>
      <c r="I157" s="18">
        <v>2</v>
      </c>
      <c r="J157" s="71">
        <v>35</v>
      </c>
      <c r="K157" s="118">
        <f t="shared" si="86"/>
        <v>3.9408866995073892</v>
      </c>
      <c r="L157" s="24">
        <f t="shared" si="87"/>
        <v>2.7981345769487009</v>
      </c>
      <c r="M157" s="4">
        <f t="shared" si="88"/>
        <v>6.1470470068300527</v>
      </c>
      <c r="N157" s="4">
        <f t="shared" si="89"/>
        <v>1.5384615384615385</v>
      </c>
      <c r="O157" s="4">
        <f t="shared" si="90"/>
        <v>1.9818799546998869</v>
      </c>
    </row>
    <row r="158" spans="1:17" ht="15" customHeight="1" x14ac:dyDescent="0.15">
      <c r="B158" s="34" t="s">
        <v>390</v>
      </c>
      <c r="F158" s="18">
        <v>284</v>
      </c>
      <c r="G158" s="18">
        <v>29</v>
      </c>
      <c r="H158" s="18">
        <v>213</v>
      </c>
      <c r="I158" s="18">
        <v>3</v>
      </c>
      <c r="J158" s="71">
        <v>39</v>
      </c>
      <c r="K158" s="118">
        <f t="shared" si="86"/>
        <v>4.8241888907762869</v>
      </c>
      <c r="L158" s="24">
        <f t="shared" si="87"/>
        <v>1.9320453031312457</v>
      </c>
      <c r="M158" s="4">
        <f t="shared" si="88"/>
        <v>8.5576536761751711</v>
      </c>
      <c r="N158" s="4">
        <f t="shared" si="89"/>
        <v>2.3076923076923079</v>
      </c>
      <c r="O158" s="4">
        <f t="shared" si="90"/>
        <v>2.2083805209513021</v>
      </c>
    </row>
    <row r="159" spans="1:17" ht="15" customHeight="1" x14ac:dyDescent="0.15">
      <c r="B159" s="34" t="s">
        <v>86</v>
      </c>
      <c r="F159" s="18">
        <v>176</v>
      </c>
      <c r="G159" s="18">
        <v>7</v>
      </c>
      <c r="H159" s="18">
        <v>135</v>
      </c>
      <c r="I159" s="18">
        <v>1</v>
      </c>
      <c r="J159" s="71">
        <v>33</v>
      </c>
      <c r="K159" s="118">
        <f t="shared" si="86"/>
        <v>2.9896381858331917</v>
      </c>
      <c r="L159" s="24">
        <f t="shared" si="87"/>
        <v>0.46635576282478342</v>
      </c>
      <c r="M159" s="4">
        <f t="shared" si="88"/>
        <v>5.4238650060265163</v>
      </c>
      <c r="N159" s="4">
        <f t="shared" si="89"/>
        <v>0.76923076923076927</v>
      </c>
      <c r="O159" s="4">
        <f t="shared" si="90"/>
        <v>1.868629671574179</v>
      </c>
    </row>
    <row r="160" spans="1:17" ht="15" customHeight="1" x14ac:dyDescent="0.15">
      <c r="B160" s="34" t="s">
        <v>87</v>
      </c>
      <c r="F160" s="18">
        <v>124</v>
      </c>
      <c r="G160" s="18">
        <v>5</v>
      </c>
      <c r="H160" s="18">
        <v>93</v>
      </c>
      <c r="I160" s="18">
        <v>0</v>
      </c>
      <c r="J160" s="71">
        <v>25</v>
      </c>
      <c r="K160" s="118">
        <f t="shared" si="86"/>
        <v>2.1063359945642941</v>
      </c>
      <c r="L160" s="24">
        <f t="shared" si="87"/>
        <v>0.33311125916055961</v>
      </c>
      <c r="M160" s="4">
        <f t="shared" si="88"/>
        <v>3.7364403374849338</v>
      </c>
      <c r="N160" s="4">
        <f t="shared" si="89"/>
        <v>0</v>
      </c>
      <c r="O160" s="4">
        <f t="shared" si="90"/>
        <v>1.4156285390713477</v>
      </c>
    </row>
    <row r="161" spans="1:15" ht="15" customHeight="1" x14ac:dyDescent="0.15">
      <c r="B161" s="35" t="s">
        <v>174</v>
      </c>
      <c r="C161" s="36"/>
      <c r="D161" s="36"/>
      <c r="E161" s="36"/>
      <c r="F161" s="19">
        <v>660</v>
      </c>
      <c r="G161" s="19">
        <v>236</v>
      </c>
      <c r="H161" s="19">
        <v>210</v>
      </c>
      <c r="I161" s="19">
        <v>21</v>
      </c>
      <c r="J161" s="76">
        <v>193</v>
      </c>
      <c r="K161" s="129">
        <f t="shared" si="86"/>
        <v>11.211143196874469</v>
      </c>
      <c r="L161" s="26">
        <f t="shared" si="87"/>
        <v>15.722851432378416</v>
      </c>
      <c r="M161" s="5">
        <f t="shared" si="88"/>
        <v>8.4371233427079151</v>
      </c>
      <c r="N161" s="5">
        <f t="shared" si="89"/>
        <v>16.153846153846153</v>
      </c>
      <c r="O161" s="5">
        <f t="shared" si="90"/>
        <v>10.928652321630803</v>
      </c>
    </row>
    <row r="162" spans="1:15" ht="15" customHeight="1" x14ac:dyDescent="0.15">
      <c r="B162" s="39" t="s">
        <v>1</v>
      </c>
      <c r="C162" s="28"/>
      <c r="D162" s="28"/>
      <c r="E162" s="29"/>
      <c r="F162" s="40">
        <f t="shared" ref="F162:O162" si="91">SUM(F153:F161)</f>
        <v>5887</v>
      </c>
      <c r="G162" s="40">
        <f t="shared" si="91"/>
        <v>1501</v>
      </c>
      <c r="H162" s="40">
        <f t="shared" si="91"/>
        <v>2489</v>
      </c>
      <c r="I162" s="40">
        <f t="shared" si="91"/>
        <v>130</v>
      </c>
      <c r="J162" s="72">
        <f t="shared" si="91"/>
        <v>1766</v>
      </c>
      <c r="K162" s="119">
        <f t="shared" si="91"/>
        <v>99.999999999999986</v>
      </c>
      <c r="L162" s="25">
        <f t="shared" si="91"/>
        <v>100.00000000000001</v>
      </c>
      <c r="M162" s="6">
        <f t="shared" si="91"/>
        <v>100.00000000000001</v>
      </c>
      <c r="N162" s="6">
        <f t="shared" si="91"/>
        <v>100</v>
      </c>
      <c r="O162" s="6">
        <f t="shared" si="91"/>
        <v>100.00000000000001</v>
      </c>
    </row>
    <row r="163" spans="1:15" ht="15" customHeight="1" x14ac:dyDescent="0.15">
      <c r="B163" s="39" t="s">
        <v>109</v>
      </c>
      <c r="C163" s="28"/>
      <c r="D163" s="28"/>
      <c r="E163" s="29"/>
      <c r="F163" s="41">
        <v>2.7678276912858806</v>
      </c>
      <c r="G163" s="41">
        <v>2.5762365521420327</v>
      </c>
      <c r="H163" s="41">
        <v>3.4762950592605826</v>
      </c>
      <c r="I163" s="41">
        <v>2.3659926912552924</v>
      </c>
      <c r="J163" s="41">
        <v>1.8978190194741376</v>
      </c>
    </row>
    <row r="164" spans="1:15" ht="15" customHeight="1" x14ac:dyDescent="0.15">
      <c r="B164" s="39" t="s">
        <v>110</v>
      </c>
      <c r="C164" s="28"/>
      <c r="D164" s="28"/>
      <c r="E164" s="29"/>
      <c r="F164" s="48">
        <v>71.428571428571431</v>
      </c>
      <c r="G164" s="48">
        <v>20.689655172413794</v>
      </c>
      <c r="H164" s="48">
        <v>71.428571428571431</v>
      </c>
      <c r="I164" s="48">
        <v>7.5</v>
      </c>
      <c r="J164" s="48">
        <v>35.714285714285715</v>
      </c>
    </row>
    <row r="165" spans="1:15" ht="15" customHeight="1" x14ac:dyDescent="0.15">
      <c r="B165" s="66"/>
      <c r="C165" s="46"/>
      <c r="D165" s="46"/>
      <c r="E165" s="46"/>
      <c r="F165" s="127"/>
      <c r="G165" s="127"/>
      <c r="H165" s="127"/>
      <c r="I165" s="127"/>
      <c r="J165" s="127"/>
    </row>
    <row r="166" spans="1:15" ht="15" customHeight="1" x14ac:dyDescent="0.15">
      <c r="A166" s="1" t="s">
        <v>555</v>
      </c>
      <c r="B166" s="22"/>
      <c r="H166" s="7"/>
      <c r="I166" s="7"/>
      <c r="L166" s="7"/>
    </row>
    <row r="167" spans="1:15" ht="13.5" customHeight="1" x14ac:dyDescent="0.15">
      <c r="B167" s="68"/>
      <c r="C167" s="33"/>
      <c r="D167" s="33"/>
      <c r="E167" s="33"/>
      <c r="F167" s="83"/>
      <c r="G167" s="91"/>
      <c r="H167" s="88" t="s">
        <v>2</v>
      </c>
      <c r="I167" s="91"/>
      <c r="J167" s="91"/>
      <c r="K167" s="115"/>
      <c r="L167" s="91"/>
      <c r="M167" s="88" t="s">
        <v>3</v>
      </c>
      <c r="N167" s="91"/>
      <c r="O167" s="89"/>
    </row>
    <row r="168" spans="1:15" ht="22.5" customHeight="1" x14ac:dyDescent="0.15">
      <c r="B168" s="34"/>
      <c r="E168" s="79"/>
      <c r="F168" s="102" t="s">
        <v>4</v>
      </c>
      <c r="G168" s="102" t="s">
        <v>254</v>
      </c>
      <c r="H168" s="102" t="s">
        <v>255</v>
      </c>
      <c r="I168" s="102" t="s">
        <v>256</v>
      </c>
      <c r="J168" s="109" t="s">
        <v>257</v>
      </c>
      <c r="K168" s="112" t="s">
        <v>4</v>
      </c>
      <c r="L168" s="102" t="s">
        <v>254</v>
      </c>
      <c r="M168" s="102" t="s">
        <v>255</v>
      </c>
      <c r="N168" s="102" t="s">
        <v>256</v>
      </c>
      <c r="O168" s="102" t="s">
        <v>257</v>
      </c>
    </row>
    <row r="169" spans="1:15" ht="12" customHeight="1" x14ac:dyDescent="0.15">
      <c r="B169" s="35"/>
      <c r="C169" s="36"/>
      <c r="D169" s="36"/>
      <c r="E169" s="80"/>
      <c r="F169" s="37"/>
      <c r="G169" s="37"/>
      <c r="H169" s="37"/>
      <c r="I169" s="37"/>
      <c r="J169" s="70"/>
      <c r="K169" s="116">
        <f>F$16</f>
        <v>5887</v>
      </c>
      <c r="L169" s="2">
        <f t="shared" ref="L169" si="92">G$16</f>
        <v>1501</v>
      </c>
      <c r="M169" s="2">
        <f t="shared" ref="M169" si="93">H$16</f>
        <v>2489</v>
      </c>
      <c r="N169" s="2">
        <f t="shared" ref="N169" si="94">I$16</f>
        <v>130</v>
      </c>
      <c r="O169" s="2">
        <f t="shared" ref="O169" si="95">J$16</f>
        <v>1766</v>
      </c>
    </row>
    <row r="170" spans="1:15" ht="15" customHeight="1" x14ac:dyDescent="0.15">
      <c r="B170" s="34" t="s">
        <v>211</v>
      </c>
      <c r="F170" s="18">
        <v>3111</v>
      </c>
      <c r="G170" s="18">
        <v>1021</v>
      </c>
      <c r="H170" s="18">
        <v>1064</v>
      </c>
      <c r="I170" s="18">
        <v>89</v>
      </c>
      <c r="J170" s="71">
        <v>936</v>
      </c>
      <c r="K170" s="118">
        <f t="shared" ref="K170:K178" si="96">F170/K$99*100</f>
        <v>52.845252250721927</v>
      </c>
      <c r="L170" s="24">
        <f t="shared" ref="L170:L178" si="97">G170/L$99*100</f>
        <v>68.02131912058627</v>
      </c>
      <c r="M170" s="4">
        <f t="shared" ref="M170:M178" si="98">H170/M$99*100</f>
        <v>42.748091603053432</v>
      </c>
      <c r="N170" s="4">
        <f t="shared" ref="N170:N178" si="99">I170/N$99*100</f>
        <v>68.461538461538467</v>
      </c>
      <c r="O170" s="4">
        <f t="shared" ref="O170:O178" si="100">J170/O$99*100</f>
        <v>53.001132502831261</v>
      </c>
    </row>
    <row r="171" spans="1:15" ht="15" customHeight="1" x14ac:dyDescent="0.15">
      <c r="B171" s="34" t="s">
        <v>75</v>
      </c>
      <c r="F171" s="18">
        <v>1019</v>
      </c>
      <c r="G171" s="18">
        <v>29</v>
      </c>
      <c r="H171" s="18">
        <v>567</v>
      </c>
      <c r="I171" s="18">
        <v>4</v>
      </c>
      <c r="J171" s="71">
        <v>419</v>
      </c>
      <c r="K171" s="118">
        <f t="shared" si="96"/>
        <v>17.309325632750127</v>
      </c>
      <c r="L171" s="24">
        <f t="shared" si="97"/>
        <v>1.9320453031312457</v>
      </c>
      <c r="M171" s="4">
        <f t="shared" si="98"/>
        <v>22.780233025311368</v>
      </c>
      <c r="N171" s="4">
        <f t="shared" si="99"/>
        <v>3.0769230769230771</v>
      </c>
      <c r="O171" s="4">
        <f t="shared" si="100"/>
        <v>23.725934314835786</v>
      </c>
    </row>
    <row r="172" spans="1:15" ht="15" customHeight="1" x14ac:dyDescent="0.15">
      <c r="B172" s="34" t="s">
        <v>83</v>
      </c>
      <c r="F172" s="18">
        <v>94</v>
      </c>
      <c r="G172" s="18">
        <v>9</v>
      </c>
      <c r="H172" s="18">
        <v>69</v>
      </c>
      <c r="I172" s="18">
        <v>2</v>
      </c>
      <c r="J172" s="71">
        <v>14</v>
      </c>
      <c r="K172" s="118">
        <f t="shared" si="96"/>
        <v>1.5967385765245454</v>
      </c>
      <c r="L172" s="24">
        <f t="shared" si="97"/>
        <v>0.59960026648900733</v>
      </c>
      <c r="M172" s="4">
        <f t="shared" si="98"/>
        <v>2.7721976697468862</v>
      </c>
      <c r="N172" s="4">
        <f t="shared" si="99"/>
        <v>1.5384615384615385</v>
      </c>
      <c r="O172" s="4">
        <f t="shared" si="100"/>
        <v>0.79275198187995466</v>
      </c>
    </row>
    <row r="173" spans="1:15" ht="15" customHeight="1" x14ac:dyDescent="0.15">
      <c r="B173" s="34" t="s">
        <v>84</v>
      </c>
      <c r="F173" s="18">
        <v>25</v>
      </c>
      <c r="G173" s="18">
        <v>2</v>
      </c>
      <c r="H173" s="18">
        <v>12</v>
      </c>
      <c r="I173" s="18">
        <v>1</v>
      </c>
      <c r="J173" s="71">
        <v>10</v>
      </c>
      <c r="K173" s="118">
        <f t="shared" si="96"/>
        <v>0.4246645150331238</v>
      </c>
      <c r="L173" s="24">
        <f t="shared" si="97"/>
        <v>0.13324450366422386</v>
      </c>
      <c r="M173" s="4">
        <f t="shared" si="98"/>
        <v>0.48212133386902367</v>
      </c>
      <c r="N173" s="4">
        <f t="shared" si="99"/>
        <v>0.76923076923076927</v>
      </c>
      <c r="O173" s="4">
        <f t="shared" si="100"/>
        <v>0.56625141562853909</v>
      </c>
    </row>
    <row r="174" spans="1:15" ht="15" customHeight="1" x14ac:dyDescent="0.15">
      <c r="B174" s="34" t="s">
        <v>85</v>
      </c>
      <c r="F174" s="18">
        <v>10</v>
      </c>
      <c r="G174" s="18">
        <v>1</v>
      </c>
      <c r="H174" s="18">
        <v>4</v>
      </c>
      <c r="I174" s="18">
        <v>0</v>
      </c>
      <c r="J174" s="71">
        <v>5</v>
      </c>
      <c r="K174" s="118">
        <f t="shared" si="96"/>
        <v>0.16986580601324955</v>
      </c>
      <c r="L174" s="24">
        <f t="shared" si="97"/>
        <v>6.6622251832111928E-2</v>
      </c>
      <c r="M174" s="4">
        <f t="shared" si="98"/>
        <v>0.16070711128967458</v>
      </c>
      <c r="N174" s="4">
        <f t="shared" si="99"/>
        <v>0</v>
      </c>
      <c r="O174" s="4">
        <f t="shared" si="100"/>
        <v>0.28312570781426954</v>
      </c>
    </row>
    <row r="175" spans="1:15" ht="15" customHeight="1" x14ac:dyDescent="0.15">
      <c r="B175" s="34" t="s">
        <v>390</v>
      </c>
      <c r="F175" s="18">
        <v>9</v>
      </c>
      <c r="G175" s="18">
        <v>0</v>
      </c>
      <c r="H175" s="18">
        <v>7</v>
      </c>
      <c r="I175" s="18">
        <v>0</v>
      </c>
      <c r="J175" s="71">
        <v>2</v>
      </c>
      <c r="K175" s="118">
        <f t="shared" si="96"/>
        <v>0.15287922541192459</v>
      </c>
      <c r="L175" s="24">
        <f t="shared" si="97"/>
        <v>0</v>
      </c>
      <c r="M175" s="4">
        <f t="shared" si="98"/>
        <v>0.28123744475693047</v>
      </c>
      <c r="N175" s="4">
        <f t="shared" si="99"/>
        <v>0</v>
      </c>
      <c r="O175" s="4">
        <f t="shared" si="100"/>
        <v>0.11325028312570783</v>
      </c>
    </row>
    <row r="176" spans="1:15" ht="15" customHeight="1" x14ac:dyDescent="0.15">
      <c r="B176" s="34" t="s">
        <v>86</v>
      </c>
      <c r="F176" s="18">
        <v>19</v>
      </c>
      <c r="G176" s="18">
        <v>0</v>
      </c>
      <c r="H176" s="18">
        <v>9</v>
      </c>
      <c r="I176" s="18">
        <v>0</v>
      </c>
      <c r="J176" s="71">
        <v>10</v>
      </c>
      <c r="K176" s="118">
        <f t="shared" si="96"/>
        <v>0.32274503142517413</v>
      </c>
      <c r="L176" s="24">
        <f t="shared" si="97"/>
        <v>0</v>
      </c>
      <c r="M176" s="4">
        <f t="shared" si="98"/>
        <v>0.36159100040176778</v>
      </c>
      <c r="N176" s="4">
        <f t="shared" si="99"/>
        <v>0</v>
      </c>
      <c r="O176" s="4">
        <f t="shared" si="100"/>
        <v>0.56625141562853909</v>
      </c>
    </row>
    <row r="177" spans="1:17" ht="15" customHeight="1" x14ac:dyDescent="0.15">
      <c r="B177" s="34" t="s">
        <v>87</v>
      </c>
      <c r="F177" s="18">
        <v>3</v>
      </c>
      <c r="G177" s="18">
        <v>0</v>
      </c>
      <c r="H177" s="18">
        <v>1</v>
      </c>
      <c r="I177" s="18">
        <v>0</v>
      </c>
      <c r="J177" s="71">
        <v>2</v>
      </c>
      <c r="K177" s="118">
        <f t="shared" ref="K177" si="101">F177/K$99*100</f>
        <v>5.0959741803974862E-2</v>
      </c>
      <c r="L177" s="24">
        <f t="shared" ref="L177" si="102">G177/L$99*100</f>
        <v>0</v>
      </c>
      <c r="M177" s="4">
        <f t="shared" ref="M177" si="103">H177/M$99*100</f>
        <v>4.0176777822418644E-2</v>
      </c>
      <c r="N177" s="4">
        <f t="shared" ref="N177" si="104">I177/N$99*100</f>
        <v>0</v>
      </c>
      <c r="O177" s="4">
        <f t="shared" ref="O177" si="105">J177/O$99*100</f>
        <v>0.11325028312570783</v>
      </c>
    </row>
    <row r="178" spans="1:17" ht="15" customHeight="1" x14ac:dyDescent="0.15">
      <c r="B178" s="35" t="s">
        <v>174</v>
      </c>
      <c r="C178" s="36"/>
      <c r="D178" s="36"/>
      <c r="E178" s="36"/>
      <c r="F178" s="19">
        <v>1597</v>
      </c>
      <c r="G178" s="19">
        <v>439</v>
      </c>
      <c r="H178" s="19">
        <v>756</v>
      </c>
      <c r="I178" s="19">
        <v>34</v>
      </c>
      <c r="J178" s="76">
        <v>368</v>
      </c>
      <c r="K178" s="129">
        <f t="shared" si="96"/>
        <v>27.127569220315952</v>
      </c>
      <c r="L178" s="26">
        <f t="shared" si="97"/>
        <v>29.247168554297136</v>
      </c>
      <c r="M178" s="5">
        <f t="shared" si="98"/>
        <v>30.373644033748491</v>
      </c>
      <c r="N178" s="5">
        <f t="shared" si="99"/>
        <v>26.153846153846157</v>
      </c>
      <c r="O178" s="5">
        <f t="shared" si="100"/>
        <v>20.838052095130237</v>
      </c>
    </row>
    <row r="179" spans="1:17" ht="15" customHeight="1" x14ac:dyDescent="0.15">
      <c r="B179" s="39" t="s">
        <v>1</v>
      </c>
      <c r="C179" s="28"/>
      <c r="D179" s="28"/>
      <c r="E179" s="29"/>
      <c r="F179" s="40">
        <f t="shared" ref="F179:O179" si="106">SUM(F170:F178)</f>
        <v>5887</v>
      </c>
      <c r="G179" s="40">
        <f t="shared" si="106"/>
        <v>1501</v>
      </c>
      <c r="H179" s="40">
        <f t="shared" si="106"/>
        <v>2489</v>
      </c>
      <c r="I179" s="40">
        <f t="shared" si="106"/>
        <v>130</v>
      </c>
      <c r="J179" s="72">
        <f t="shared" si="106"/>
        <v>1766</v>
      </c>
      <c r="K179" s="119">
        <f t="shared" si="106"/>
        <v>100</v>
      </c>
      <c r="L179" s="25">
        <f t="shared" si="106"/>
        <v>100</v>
      </c>
      <c r="M179" s="6">
        <f t="shared" si="106"/>
        <v>99.999999999999986</v>
      </c>
      <c r="N179" s="6">
        <f t="shared" si="106"/>
        <v>100.00000000000001</v>
      </c>
      <c r="O179" s="6">
        <f t="shared" si="106"/>
        <v>100.00000000000001</v>
      </c>
    </row>
    <row r="180" spans="1:17" ht="15" customHeight="1" x14ac:dyDescent="0.15">
      <c r="B180" s="39" t="s">
        <v>109</v>
      </c>
      <c r="C180" s="28"/>
      <c r="D180" s="28"/>
      <c r="E180" s="29"/>
      <c r="F180" s="41">
        <v>0.35967365967365966</v>
      </c>
      <c r="G180" s="41">
        <v>5.3672316384180789E-2</v>
      </c>
      <c r="H180" s="41">
        <v>0.50317368724754763</v>
      </c>
      <c r="I180" s="41">
        <v>0.11458333333333333</v>
      </c>
      <c r="J180" s="41">
        <v>0.43133047210300429</v>
      </c>
    </row>
    <row r="181" spans="1:17" ht="15" customHeight="1" x14ac:dyDescent="0.15">
      <c r="B181" s="39" t="s">
        <v>110</v>
      </c>
      <c r="C181" s="28"/>
      <c r="D181" s="28"/>
      <c r="E181" s="29"/>
      <c r="F181" s="48">
        <v>17</v>
      </c>
      <c r="G181" s="48">
        <v>4</v>
      </c>
      <c r="H181" s="48">
        <v>17</v>
      </c>
      <c r="I181" s="48">
        <v>3</v>
      </c>
      <c r="J181" s="48">
        <v>16</v>
      </c>
    </row>
    <row r="182" spans="1:17" ht="15" customHeight="1" x14ac:dyDescent="0.15">
      <c r="B182" s="66"/>
      <c r="C182" s="46"/>
      <c r="D182" s="46"/>
      <c r="E182" s="46"/>
      <c r="F182" s="127"/>
      <c r="G182" s="127"/>
      <c r="H182" s="127"/>
      <c r="I182" s="127"/>
      <c r="J182" s="127"/>
    </row>
    <row r="183" spans="1:17" ht="15" customHeight="1" x14ac:dyDescent="0.15">
      <c r="A183" s="1" t="s">
        <v>555</v>
      </c>
      <c r="B183" s="22"/>
      <c r="H183" s="7"/>
      <c r="I183" s="7"/>
      <c r="L183" s="7"/>
    </row>
    <row r="184" spans="1:17" ht="15" customHeight="1" x14ac:dyDescent="0.15">
      <c r="B184" s="90" t="s">
        <v>166</v>
      </c>
      <c r="H184" s="7"/>
      <c r="I184" s="7"/>
      <c r="L184" s="7"/>
      <c r="Q184" s="31"/>
    </row>
    <row r="185" spans="1:17" ht="13.5" customHeight="1" x14ac:dyDescent="0.15">
      <c r="B185" s="68"/>
      <c r="C185" s="33"/>
      <c r="D185" s="33"/>
      <c r="E185" s="33"/>
      <c r="F185" s="83"/>
      <c r="G185" s="91"/>
      <c r="H185" s="88" t="s">
        <v>2</v>
      </c>
      <c r="I185" s="91"/>
      <c r="J185" s="91"/>
      <c r="K185" s="115"/>
      <c r="L185" s="91"/>
      <c r="M185" s="88" t="s">
        <v>3</v>
      </c>
      <c r="N185" s="91"/>
      <c r="O185" s="89"/>
    </row>
    <row r="186" spans="1:17" ht="22.5" customHeight="1" x14ac:dyDescent="0.15">
      <c r="B186" s="34"/>
      <c r="E186" s="79"/>
      <c r="F186" s="102" t="s">
        <v>4</v>
      </c>
      <c r="G186" s="102" t="s">
        <v>254</v>
      </c>
      <c r="H186" s="102" t="s">
        <v>255</v>
      </c>
      <c r="I186" s="102" t="s">
        <v>256</v>
      </c>
      <c r="J186" s="109" t="s">
        <v>257</v>
      </c>
      <c r="K186" s="112" t="s">
        <v>4</v>
      </c>
      <c r="L186" s="102" t="s">
        <v>254</v>
      </c>
      <c r="M186" s="102" t="s">
        <v>255</v>
      </c>
      <c r="N186" s="102" t="s">
        <v>256</v>
      </c>
      <c r="O186" s="102" t="s">
        <v>257</v>
      </c>
    </row>
    <row r="187" spans="1:17" ht="12" customHeight="1" x14ac:dyDescent="0.15">
      <c r="B187" s="35"/>
      <c r="C187" s="36"/>
      <c r="D187" s="36"/>
      <c r="E187" s="80"/>
      <c r="F187" s="37"/>
      <c r="G187" s="37"/>
      <c r="H187" s="37"/>
      <c r="I187" s="37"/>
      <c r="J187" s="70"/>
      <c r="K187" s="116">
        <f>F$16</f>
        <v>5887</v>
      </c>
      <c r="L187" s="2">
        <f t="shared" ref="L187" si="107">G$16</f>
        <v>1501</v>
      </c>
      <c r="M187" s="2">
        <f t="shared" ref="M187" si="108">H$16</f>
        <v>2489</v>
      </c>
      <c r="N187" s="2">
        <f t="shared" ref="N187" si="109">I$16</f>
        <v>130</v>
      </c>
      <c r="O187" s="2">
        <f t="shared" ref="O187" si="110">J$16</f>
        <v>1766</v>
      </c>
    </row>
    <row r="188" spans="1:17" ht="15" customHeight="1" x14ac:dyDescent="0.15">
      <c r="B188" s="34" t="s">
        <v>211</v>
      </c>
      <c r="F188" s="18">
        <v>3094</v>
      </c>
      <c r="G188" s="18">
        <v>1021</v>
      </c>
      <c r="H188" s="18">
        <v>1059</v>
      </c>
      <c r="I188" s="18">
        <v>89</v>
      </c>
      <c r="J188" s="71">
        <v>924</v>
      </c>
      <c r="K188" s="118">
        <f t="shared" ref="K188:K196" si="111">F188/K$99*100</f>
        <v>52.556480380499401</v>
      </c>
      <c r="L188" s="24">
        <f t="shared" ref="L188:L196" si="112">G188/L$99*100</f>
        <v>68.02131912058627</v>
      </c>
      <c r="M188" s="4">
        <f t="shared" ref="M188:M196" si="113">H188/M$99*100</f>
        <v>42.54720771394134</v>
      </c>
      <c r="N188" s="4">
        <f t="shared" ref="N188:N196" si="114">I188/N$99*100</f>
        <v>68.461538461538467</v>
      </c>
      <c r="O188" s="4">
        <f t="shared" ref="O188:O196" si="115">J188/O$99*100</f>
        <v>52.32163080407701</v>
      </c>
    </row>
    <row r="189" spans="1:17" ht="15" customHeight="1" x14ac:dyDescent="0.15">
      <c r="B189" s="34" t="s">
        <v>75</v>
      </c>
      <c r="F189" s="18">
        <v>492</v>
      </c>
      <c r="G189" s="18">
        <v>28</v>
      </c>
      <c r="H189" s="18">
        <v>232</v>
      </c>
      <c r="I189" s="18">
        <v>3</v>
      </c>
      <c r="J189" s="71">
        <v>229</v>
      </c>
      <c r="K189" s="118">
        <f t="shared" si="111"/>
        <v>8.3573976558518766</v>
      </c>
      <c r="L189" s="24">
        <f t="shared" si="112"/>
        <v>1.8654230512991337</v>
      </c>
      <c r="M189" s="4">
        <f t="shared" si="113"/>
        <v>9.3210124548011244</v>
      </c>
      <c r="N189" s="4">
        <f t="shared" si="114"/>
        <v>2.3076923076923079</v>
      </c>
      <c r="O189" s="4">
        <f t="shared" si="115"/>
        <v>12.967157417893544</v>
      </c>
    </row>
    <row r="190" spans="1:17" ht="15" customHeight="1" x14ac:dyDescent="0.15">
      <c r="B190" s="34" t="s">
        <v>83</v>
      </c>
      <c r="F190" s="18">
        <v>238</v>
      </c>
      <c r="G190" s="18">
        <v>6</v>
      </c>
      <c r="H190" s="18">
        <v>137</v>
      </c>
      <c r="I190" s="18">
        <v>2</v>
      </c>
      <c r="J190" s="71">
        <v>93</v>
      </c>
      <c r="K190" s="118">
        <f t="shared" si="111"/>
        <v>4.0428061831153395</v>
      </c>
      <c r="L190" s="24">
        <f t="shared" si="112"/>
        <v>0.39973351099267157</v>
      </c>
      <c r="M190" s="4">
        <f t="shared" si="113"/>
        <v>5.5042185616713546</v>
      </c>
      <c r="N190" s="4">
        <f t="shared" si="114"/>
        <v>1.5384615384615385</v>
      </c>
      <c r="O190" s="4">
        <f t="shared" si="115"/>
        <v>5.2661381653454136</v>
      </c>
    </row>
    <row r="191" spans="1:17" ht="15" customHeight="1" x14ac:dyDescent="0.15">
      <c r="B191" s="34" t="s">
        <v>84</v>
      </c>
      <c r="F191" s="18">
        <v>118</v>
      </c>
      <c r="G191" s="18">
        <v>3</v>
      </c>
      <c r="H191" s="18">
        <v>70</v>
      </c>
      <c r="I191" s="18">
        <v>0</v>
      </c>
      <c r="J191" s="71">
        <v>45</v>
      </c>
      <c r="K191" s="118">
        <f t="shared" si="111"/>
        <v>2.0044165109563443</v>
      </c>
      <c r="L191" s="24">
        <f t="shared" si="112"/>
        <v>0.19986675549633579</v>
      </c>
      <c r="M191" s="4">
        <f t="shared" si="113"/>
        <v>2.8123744475693049</v>
      </c>
      <c r="N191" s="4">
        <f t="shared" si="114"/>
        <v>0</v>
      </c>
      <c r="O191" s="4">
        <f t="shared" si="115"/>
        <v>2.5481313703284258</v>
      </c>
    </row>
    <row r="192" spans="1:17" ht="15" customHeight="1" x14ac:dyDescent="0.15">
      <c r="B192" s="34" t="s">
        <v>85</v>
      </c>
      <c r="F192" s="18">
        <v>73</v>
      </c>
      <c r="G192" s="18">
        <v>1</v>
      </c>
      <c r="H192" s="18">
        <v>52</v>
      </c>
      <c r="I192" s="18">
        <v>2</v>
      </c>
      <c r="J192" s="71">
        <v>18</v>
      </c>
      <c r="K192" s="118">
        <f t="shared" si="111"/>
        <v>1.2400203838967216</v>
      </c>
      <c r="L192" s="24">
        <f t="shared" si="112"/>
        <v>6.6622251832111928E-2</v>
      </c>
      <c r="M192" s="4">
        <f t="shared" si="113"/>
        <v>2.0891924467657694</v>
      </c>
      <c r="N192" s="4">
        <f t="shared" si="114"/>
        <v>1.5384615384615385</v>
      </c>
      <c r="O192" s="4">
        <f t="shared" si="115"/>
        <v>1.0192525481313703</v>
      </c>
    </row>
    <row r="193" spans="1:15" ht="15" customHeight="1" x14ac:dyDescent="0.15">
      <c r="B193" s="34" t="s">
        <v>390</v>
      </c>
      <c r="F193" s="18">
        <v>104</v>
      </c>
      <c r="G193" s="18">
        <v>2</v>
      </c>
      <c r="H193" s="18">
        <v>78</v>
      </c>
      <c r="I193" s="18">
        <v>0</v>
      </c>
      <c r="J193" s="71">
        <v>24</v>
      </c>
      <c r="K193" s="118">
        <f t="shared" si="111"/>
        <v>1.7666043825377953</v>
      </c>
      <c r="L193" s="24">
        <f t="shared" si="112"/>
        <v>0.13324450366422386</v>
      </c>
      <c r="M193" s="4">
        <f t="shared" si="113"/>
        <v>3.1337886701486539</v>
      </c>
      <c r="N193" s="4">
        <f t="shared" si="114"/>
        <v>0</v>
      </c>
      <c r="O193" s="4">
        <f t="shared" si="115"/>
        <v>1.3590033975084939</v>
      </c>
    </row>
    <row r="194" spans="1:15" ht="15" customHeight="1" x14ac:dyDescent="0.15">
      <c r="B194" s="34" t="s">
        <v>86</v>
      </c>
      <c r="F194" s="18">
        <v>77</v>
      </c>
      <c r="G194" s="18">
        <v>0</v>
      </c>
      <c r="H194" s="18">
        <v>59</v>
      </c>
      <c r="I194" s="18">
        <v>0</v>
      </c>
      <c r="J194" s="71">
        <v>18</v>
      </c>
      <c r="K194" s="118">
        <f t="shared" si="111"/>
        <v>1.3079667063020213</v>
      </c>
      <c r="L194" s="24">
        <f t="shared" si="112"/>
        <v>0</v>
      </c>
      <c r="M194" s="4">
        <f t="shared" si="113"/>
        <v>2.3704298915227002</v>
      </c>
      <c r="N194" s="4">
        <f t="shared" si="114"/>
        <v>0</v>
      </c>
      <c r="O194" s="4">
        <f t="shared" si="115"/>
        <v>1.0192525481313703</v>
      </c>
    </row>
    <row r="195" spans="1:15" ht="15" customHeight="1" x14ac:dyDescent="0.15">
      <c r="B195" s="34" t="s">
        <v>87</v>
      </c>
      <c r="F195" s="18">
        <v>56</v>
      </c>
      <c r="G195" s="18">
        <v>1</v>
      </c>
      <c r="H195" s="18">
        <v>37</v>
      </c>
      <c r="I195" s="18">
        <v>0</v>
      </c>
      <c r="J195" s="71">
        <v>18</v>
      </c>
      <c r="K195" s="118">
        <f t="shared" si="111"/>
        <v>0.95124851367419727</v>
      </c>
      <c r="L195" s="24">
        <f t="shared" si="112"/>
        <v>6.6622251832111928E-2</v>
      </c>
      <c r="M195" s="4">
        <f t="shared" si="113"/>
        <v>1.4865407794294898</v>
      </c>
      <c r="N195" s="4">
        <f t="shared" si="114"/>
        <v>0</v>
      </c>
      <c r="O195" s="4">
        <f t="shared" si="115"/>
        <v>1.0192525481313703</v>
      </c>
    </row>
    <row r="196" spans="1:15" ht="15" customHeight="1" x14ac:dyDescent="0.15">
      <c r="B196" s="35" t="s">
        <v>174</v>
      </c>
      <c r="C196" s="36"/>
      <c r="D196" s="36"/>
      <c r="E196" s="36"/>
      <c r="F196" s="19">
        <v>1635</v>
      </c>
      <c r="G196" s="19">
        <v>439</v>
      </c>
      <c r="H196" s="19">
        <v>765</v>
      </c>
      <c r="I196" s="19">
        <v>34</v>
      </c>
      <c r="J196" s="76">
        <v>397</v>
      </c>
      <c r="K196" s="129">
        <f t="shared" si="111"/>
        <v>27.773059283166297</v>
      </c>
      <c r="L196" s="26">
        <f t="shared" si="112"/>
        <v>29.247168554297136</v>
      </c>
      <c r="M196" s="5">
        <f t="shared" si="113"/>
        <v>30.735235034150261</v>
      </c>
      <c r="N196" s="5">
        <f t="shared" si="114"/>
        <v>26.153846153846157</v>
      </c>
      <c r="O196" s="5">
        <f t="shared" si="115"/>
        <v>22.480181200453</v>
      </c>
    </row>
    <row r="197" spans="1:15" ht="15" customHeight="1" x14ac:dyDescent="0.15">
      <c r="B197" s="39" t="s">
        <v>1</v>
      </c>
      <c r="C197" s="28"/>
      <c r="D197" s="28"/>
      <c r="E197" s="29"/>
      <c r="F197" s="40">
        <f t="shared" ref="F197:O197" si="116">SUM(F188:F196)</f>
        <v>5887</v>
      </c>
      <c r="G197" s="40">
        <f t="shared" si="116"/>
        <v>1501</v>
      </c>
      <c r="H197" s="40">
        <f t="shared" si="116"/>
        <v>2489</v>
      </c>
      <c r="I197" s="40">
        <f t="shared" si="116"/>
        <v>130</v>
      </c>
      <c r="J197" s="72">
        <f t="shared" si="116"/>
        <v>1766</v>
      </c>
      <c r="K197" s="119">
        <f t="shared" si="116"/>
        <v>100</v>
      </c>
      <c r="L197" s="25">
        <f t="shared" si="116"/>
        <v>100</v>
      </c>
      <c r="M197" s="6">
        <f t="shared" si="116"/>
        <v>100</v>
      </c>
      <c r="N197" s="6">
        <f t="shared" si="116"/>
        <v>100</v>
      </c>
      <c r="O197" s="6">
        <f t="shared" si="116"/>
        <v>100</v>
      </c>
    </row>
    <row r="198" spans="1:15" ht="15" customHeight="1" x14ac:dyDescent="0.15">
      <c r="B198" s="39" t="s">
        <v>109</v>
      </c>
      <c r="C198" s="28"/>
      <c r="D198" s="28"/>
      <c r="E198" s="29"/>
      <c r="F198" s="41">
        <v>0.95576547785067323</v>
      </c>
      <c r="G198" s="41">
        <v>7.327792400547084E-2</v>
      </c>
      <c r="H198" s="41">
        <v>1.4828598822607331</v>
      </c>
      <c r="I198" s="41">
        <v>0.18439735619439826</v>
      </c>
      <c r="J198" s="41">
        <v>1.0313667445690871</v>
      </c>
    </row>
    <row r="199" spans="1:15" ht="15" customHeight="1" x14ac:dyDescent="0.15">
      <c r="B199" s="39" t="s">
        <v>110</v>
      </c>
      <c r="C199" s="28"/>
      <c r="D199" s="28"/>
      <c r="E199" s="29"/>
      <c r="F199" s="48">
        <v>80</v>
      </c>
      <c r="G199" s="48">
        <v>10</v>
      </c>
      <c r="H199" s="48">
        <v>50</v>
      </c>
      <c r="I199" s="48">
        <v>4.7619047619047619</v>
      </c>
      <c r="J199" s="48">
        <v>80</v>
      </c>
    </row>
    <row r="200" spans="1:15" ht="15" customHeight="1" x14ac:dyDescent="0.15">
      <c r="B200" s="66"/>
      <c r="C200" s="46"/>
      <c r="D200" s="46"/>
      <c r="E200" s="46"/>
      <c r="F200" s="127"/>
      <c r="G200" s="127"/>
      <c r="H200" s="127"/>
      <c r="I200" s="127"/>
      <c r="J200" s="127"/>
    </row>
    <row r="201" spans="1:15" ht="13.5" customHeight="1" x14ac:dyDescent="0.15">
      <c r="A201" s="77" t="s">
        <v>556</v>
      </c>
      <c r="B201" s="22"/>
      <c r="H201" s="7"/>
    </row>
    <row r="202" spans="1:15" ht="15" customHeight="1" x14ac:dyDescent="0.15">
      <c r="A202" s="1" t="s">
        <v>557</v>
      </c>
      <c r="B202" s="22"/>
      <c r="H202" s="7"/>
      <c r="I202" s="7"/>
      <c r="L202" s="7"/>
    </row>
    <row r="203" spans="1:15" ht="13.5" customHeight="1" x14ac:dyDescent="0.15">
      <c r="B203" s="68"/>
      <c r="C203" s="33"/>
      <c r="D203" s="33"/>
      <c r="E203" s="33"/>
      <c r="F203" s="83"/>
      <c r="G203" s="91"/>
      <c r="H203" s="88" t="s">
        <v>2</v>
      </c>
      <c r="I203" s="91"/>
      <c r="J203" s="91"/>
      <c r="K203" s="115"/>
      <c r="L203" s="91"/>
      <c r="M203" s="88" t="s">
        <v>3</v>
      </c>
      <c r="N203" s="91"/>
      <c r="O203" s="89"/>
    </row>
    <row r="204" spans="1:15" ht="22.5" customHeight="1" x14ac:dyDescent="0.15">
      <c r="B204" s="34"/>
      <c r="E204" s="79"/>
      <c r="F204" s="102" t="s">
        <v>4</v>
      </c>
      <c r="G204" s="102" t="s">
        <v>254</v>
      </c>
      <c r="H204" s="102" t="s">
        <v>255</v>
      </c>
      <c r="I204" s="102" t="s">
        <v>256</v>
      </c>
      <c r="J204" s="109" t="s">
        <v>257</v>
      </c>
      <c r="K204" s="112" t="s">
        <v>4</v>
      </c>
      <c r="L204" s="102" t="s">
        <v>254</v>
      </c>
      <c r="M204" s="102" t="s">
        <v>255</v>
      </c>
      <c r="N204" s="102" t="s">
        <v>256</v>
      </c>
      <c r="O204" s="102" t="s">
        <v>257</v>
      </c>
    </row>
    <row r="205" spans="1:15" ht="12" customHeight="1" x14ac:dyDescent="0.15">
      <c r="B205" s="35"/>
      <c r="C205" s="36"/>
      <c r="D205" s="36"/>
      <c r="E205" s="80"/>
      <c r="F205" s="37"/>
      <c r="G205" s="37"/>
      <c r="H205" s="37"/>
      <c r="I205" s="37"/>
      <c r="J205" s="70"/>
      <c r="K205" s="116">
        <f>F213</f>
        <v>5683</v>
      </c>
      <c r="L205" s="2">
        <f t="shared" ref="L205:O205" si="117">G213</f>
        <v>1501</v>
      </c>
      <c r="M205" s="2">
        <f t="shared" si="117"/>
        <v>2425</v>
      </c>
      <c r="N205" s="2">
        <f t="shared" si="117"/>
        <v>130</v>
      </c>
      <c r="O205" s="2">
        <f t="shared" si="117"/>
        <v>1626</v>
      </c>
    </row>
    <row r="206" spans="1:15" ht="15" customHeight="1" x14ac:dyDescent="0.15">
      <c r="B206" s="34" t="s">
        <v>214</v>
      </c>
      <c r="F206" s="18">
        <v>2896</v>
      </c>
      <c r="G206" s="18">
        <v>1020</v>
      </c>
      <c r="H206" s="18">
        <v>994</v>
      </c>
      <c r="I206" s="18">
        <v>88</v>
      </c>
      <c r="J206" s="71">
        <v>793</v>
      </c>
      <c r="K206" s="118">
        <f>F206/K$205*100</f>
        <v>50.959000527890197</v>
      </c>
      <c r="L206" s="24">
        <f t="shared" ref="L206:O212" si="118">G206/L$205*100</f>
        <v>67.954696868754155</v>
      </c>
      <c r="M206" s="4">
        <f t="shared" si="118"/>
        <v>40.989690721649488</v>
      </c>
      <c r="N206" s="4">
        <f t="shared" si="118"/>
        <v>67.692307692307693</v>
      </c>
      <c r="O206" s="4">
        <f t="shared" si="118"/>
        <v>48.769987699876999</v>
      </c>
    </row>
    <row r="207" spans="1:15" ht="15" customHeight="1" x14ac:dyDescent="0.15">
      <c r="B207" s="34" t="s">
        <v>208</v>
      </c>
      <c r="F207" s="18">
        <v>24</v>
      </c>
      <c r="G207" s="18">
        <v>7</v>
      </c>
      <c r="H207" s="18">
        <v>14</v>
      </c>
      <c r="I207" s="18">
        <v>0</v>
      </c>
      <c r="J207" s="71">
        <v>3</v>
      </c>
      <c r="K207" s="118">
        <f t="shared" ref="K207:K212" si="119">F207/K$205*100</f>
        <v>0.42231215907091324</v>
      </c>
      <c r="L207" s="24">
        <f t="shared" si="118"/>
        <v>0.46635576282478342</v>
      </c>
      <c r="M207" s="4">
        <f t="shared" si="118"/>
        <v>0.57731958762886593</v>
      </c>
      <c r="N207" s="4">
        <f t="shared" si="118"/>
        <v>0</v>
      </c>
      <c r="O207" s="4">
        <f t="shared" si="118"/>
        <v>0.18450184501845018</v>
      </c>
    </row>
    <row r="208" spans="1:15" ht="15" customHeight="1" x14ac:dyDescent="0.15">
      <c r="B208" s="34" t="s">
        <v>209</v>
      </c>
      <c r="F208" s="18">
        <v>66</v>
      </c>
      <c r="G208" s="18">
        <v>10</v>
      </c>
      <c r="H208" s="18">
        <v>48</v>
      </c>
      <c r="I208" s="18">
        <v>0</v>
      </c>
      <c r="J208" s="71">
        <v>8</v>
      </c>
      <c r="K208" s="118">
        <f t="shared" si="119"/>
        <v>1.1613584374450114</v>
      </c>
      <c r="L208" s="24">
        <f t="shared" si="118"/>
        <v>0.66622251832111923</v>
      </c>
      <c r="M208" s="4">
        <f t="shared" si="118"/>
        <v>1.9793814432989689</v>
      </c>
      <c r="N208" s="4">
        <f t="shared" si="118"/>
        <v>0</v>
      </c>
      <c r="O208" s="4">
        <f t="shared" si="118"/>
        <v>0.49200492004920049</v>
      </c>
    </row>
    <row r="209" spans="1:18" ht="15" customHeight="1" x14ac:dyDescent="0.15">
      <c r="B209" s="34" t="s">
        <v>170</v>
      </c>
      <c r="F209" s="18">
        <v>431</v>
      </c>
      <c r="G209" s="18">
        <v>10</v>
      </c>
      <c r="H209" s="18">
        <v>295</v>
      </c>
      <c r="I209" s="18">
        <v>1</v>
      </c>
      <c r="J209" s="71">
        <v>125</v>
      </c>
      <c r="K209" s="118">
        <f t="shared" si="119"/>
        <v>7.5840225233151513</v>
      </c>
      <c r="L209" s="24">
        <f t="shared" si="118"/>
        <v>0.66622251832111923</v>
      </c>
      <c r="M209" s="4">
        <f t="shared" si="118"/>
        <v>12.164948453608247</v>
      </c>
      <c r="N209" s="4">
        <f t="shared" si="118"/>
        <v>0.76923076923076927</v>
      </c>
      <c r="O209" s="4">
        <f t="shared" si="118"/>
        <v>7.6875768757687579</v>
      </c>
    </row>
    <row r="210" spans="1:18" ht="15" customHeight="1" x14ac:dyDescent="0.15">
      <c r="B210" s="34" t="s">
        <v>204</v>
      </c>
      <c r="F210" s="18">
        <v>14</v>
      </c>
      <c r="G210" s="18">
        <v>0</v>
      </c>
      <c r="H210" s="18">
        <v>9</v>
      </c>
      <c r="I210" s="18">
        <v>0</v>
      </c>
      <c r="J210" s="71">
        <v>5</v>
      </c>
      <c r="K210" s="118">
        <f t="shared" si="119"/>
        <v>0.24634875945803272</v>
      </c>
      <c r="L210" s="24">
        <f t="shared" si="118"/>
        <v>0</v>
      </c>
      <c r="M210" s="4">
        <f t="shared" si="118"/>
        <v>0.37113402061855671</v>
      </c>
      <c r="N210" s="4">
        <f t="shared" si="118"/>
        <v>0</v>
      </c>
      <c r="O210" s="4">
        <f t="shared" si="118"/>
        <v>0.30750307503075031</v>
      </c>
    </row>
    <row r="211" spans="1:18" ht="15" customHeight="1" x14ac:dyDescent="0.15">
      <c r="B211" s="34" t="s">
        <v>188</v>
      </c>
      <c r="F211" s="18">
        <v>394</v>
      </c>
      <c r="G211" s="18">
        <v>8</v>
      </c>
      <c r="H211" s="18">
        <v>180</v>
      </c>
      <c r="I211" s="18">
        <v>1</v>
      </c>
      <c r="J211" s="71">
        <v>205</v>
      </c>
      <c r="K211" s="118">
        <f t="shared" si="119"/>
        <v>6.9329579447474918</v>
      </c>
      <c r="L211" s="24">
        <f t="shared" si="118"/>
        <v>0.53297801465689543</v>
      </c>
      <c r="M211" s="4">
        <f t="shared" si="118"/>
        <v>7.4226804123711343</v>
      </c>
      <c r="N211" s="4">
        <f t="shared" si="118"/>
        <v>0.76923076923076927</v>
      </c>
      <c r="O211" s="4">
        <f t="shared" si="118"/>
        <v>12.607626076260765</v>
      </c>
    </row>
    <row r="212" spans="1:18" ht="15" customHeight="1" x14ac:dyDescent="0.15">
      <c r="B212" s="34" t="s">
        <v>174</v>
      </c>
      <c r="C212" s="36"/>
      <c r="D212" s="36"/>
      <c r="E212" s="36"/>
      <c r="F212" s="19">
        <v>1858</v>
      </c>
      <c r="G212" s="19">
        <v>446</v>
      </c>
      <c r="H212" s="19">
        <v>885</v>
      </c>
      <c r="I212" s="19">
        <v>40</v>
      </c>
      <c r="J212" s="76">
        <v>487</v>
      </c>
      <c r="K212" s="129">
        <f t="shared" si="119"/>
        <v>32.693999648073202</v>
      </c>
      <c r="L212" s="26">
        <f t="shared" si="118"/>
        <v>29.713524317121919</v>
      </c>
      <c r="M212" s="5">
        <f t="shared" si="118"/>
        <v>36.494845360824741</v>
      </c>
      <c r="N212" s="5">
        <f t="shared" si="118"/>
        <v>30.76923076923077</v>
      </c>
      <c r="O212" s="5">
        <f t="shared" si="118"/>
        <v>29.950799507995079</v>
      </c>
    </row>
    <row r="213" spans="1:18" ht="15" customHeight="1" x14ac:dyDescent="0.15">
      <c r="B213" s="39" t="s">
        <v>1</v>
      </c>
      <c r="C213" s="28"/>
      <c r="D213" s="28"/>
      <c r="E213" s="29"/>
      <c r="F213" s="40">
        <f t="shared" ref="F213:O213" si="120">SUM(F206:F212)</f>
        <v>5683</v>
      </c>
      <c r="G213" s="40">
        <f t="shared" si="120"/>
        <v>1501</v>
      </c>
      <c r="H213" s="40">
        <f t="shared" si="120"/>
        <v>2425</v>
      </c>
      <c r="I213" s="40">
        <f t="shared" si="120"/>
        <v>130</v>
      </c>
      <c r="J213" s="72">
        <f t="shared" si="120"/>
        <v>1626</v>
      </c>
      <c r="K213" s="119">
        <f t="shared" si="120"/>
        <v>99.999999999999986</v>
      </c>
      <c r="L213" s="25">
        <f t="shared" si="120"/>
        <v>100</v>
      </c>
      <c r="M213" s="6">
        <f t="shared" si="120"/>
        <v>100</v>
      </c>
      <c r="N213" s="6">
        <f t="shared" si="120"/>
        <v>100.00000000000001</v>
      </c>
      <c r="O213" s="6">
        <f t="shared" si="120"/>
        <v>100</v>
      </c>
    </row>
    <row r="214" spans="1:18" ht="15" customHeight="1" x14ac:dyDescent="0.15">
      <c r="B214" s="39" t="s">
        <v>93</v>
      </c>
      <c r="C214" s="28"/>
      <c r="D214" s="28"/>
      <c r="E214" s="29"/>
      <c r="F214" s="41">
        <v>16.902267231679009</v>
      </c>
      <c r="G214" s="41">
        <v>1.7061611374407579</v>
      </c>
      <c r="H214" s="41">
        <v>22.900111792968925</v>
      </c>
      <c r="I214" s="41">
        <v>1.6666666666666667</v>
      </c>
      <c r="J214" s="41">
        <v>24.086918349429322</v>
      </c>
    </row>
    <row r="215" spans="1:18" ht="15" customHeight="1" x14ac:dyDescent="0.15">
      <c r="B215" s="66"/>
      <c r="C215" s="46"/>
      <c r="D215" s="46"/>
      <c r="E215" s="46"/>
      <c r="F215" s="127"/>
      <c r="G215" s="127"/>
      <c r="H215" s="127"/>
      <c r="I215" s="127"/>
      <c r="J215" s="127"/>
    </row>
    <row r="216" spans="1:18" ht="15" customHeight="1" x14ac:dyDescent="0.15">
      <c r="A216" s="1" t="s">
        <v>558</v>
      </c>
      <c r="B216" s="22"/>
      <c r="H216" s="7"/>
      <c r="I216" s="7"/>
      <c r="L216" s="7"/>
    </row>
    <row r="217" spans="1:18" ht="13.5" customHeight="1" x14ac:dyDescent="0.15">
      <c r="B217" s="68"/>
      <c r="C217" s="33"/>
      <c r="D217" s="33"/>
      <c r="E217" s="33"/>
      <c r="F217" s="33"/>
      <c r="G217" s="33"/>
      <c r="H217" s="78"/>
      <c r="I217" s="83"/>
      <c r="J217" s="91"/>
      <c r="K217" s="88" t="s">
        <v>2</v>
      </c>
      <c r="L217" s="91"/>
      <c r="M217" s="91"/>
      <c r="N217" s="115"/>
      <c r="O217" s="91"/>
      <c r="P217" s="88" t="s">
        <v>3</v>
      </c>
      <c r="Q217" s="91"/>
      <c r="R217" s="89"/>
    </row>
    <row r="218" spans="1:18" ht="22.5" customHeight="1" x14ac:dyDescent="0.15">
      <c r="B218" s="34"/>
      <c r="H218" s="79"/>
      <c r="I218" s="102" t="s">
        <v>4</v>
      </c>
      <c r="J218" s="102" t="s">
        <v>254</v>
      </c>
      <c r="K218" s="102" t="s">
        <v>255</v>
      </c>
      <c r="L218" s="102" t="s">
        <v>256</v>
      </c>
      <c r="M218" s="109" t="s">
        <v>257</v>
      </c>
      <c r="N218" s="112" t="s">
        <v>4</v>
      </c>
      <c r="O218" s="102" t="s">
        <v>254</v>
      </c>
      <c r="P218" s="102" t="s">
        <v>255</v>
      </c>
      <c r="Q218" s="102" t="s">
        <v>256</v>
      </c>
      <c r="R218" s="102" t="s">
        <v>257</v>
      </c>
    </row>
    <row r="219" spans="1:18" ht="12" customHeight="1" x14ac:dyDescent="0.15">
      <c r="B219" s="35"/>
      <c r="C219" s="36"/>
      <c r="D219" s="36"/>
      <c r="E219" s="36"/>
      <c r="F219" s="36"/>
      <c r="G219" s="36"/>
      <c r="H219" s="80"/>
      <c r="I219" s="37"/>
      <c r="J219" s="37"/>
      <c r="K219" s="37"/>
      <c r="L219" s="37"/>
      <c r="M219" s="70"/>
      <c r="N219" s="116">
        <f>K5</f>
        <v>5887</v>
      </c>
      <c r="O219" s="2">
        <f>L5</f>
        <v>1501</v>
      </c>
      <c r="P219" s="2">
        <f>M5</f>
        <v>2489</v>
      </c>
      <c r="Q219" s="2">
        <f>N5</f>
        <v>130</v>
      </c>
      <c r="R219" s="2">
        <f>O5</f>
        <v>1766</v>
      </c>
    </row>
    <row r="220" spans="1:18" ht="21" customHeight="1" x14ac:dyDescent="0.15">
      <c r="B220" s="320" t="s">
        <v>560</v>
      </c>
      <c r="C220" s="321"/>
      <c r="D220" s="321"/>
      <c r="E220" s="321"/>
      <c r="F220" s="321"/>
      <c r="G220" s="321"/>
      <c r="H220" s="306"/>
      <c r="I220" s="18">
        <v>944</v>
      </c>
      <c r="J220" s="18">
        <v>219</v>
      </c>
      <c r="K220" s="18">
        <v>411</v>
      </c>
      <c r="L220" s="18">
        <v>9</v>
      </c>
      <c r="M220" s="71">
        <v>304</v>
      </c>
      <c r="N220" s="118">
        <f>I220/N$219*100</f>
        <v>16.035332087650755</v>
      </c>
      <c r="O220" s="24">
        <f t="shared" ref="O220:R224" si="121">J220/O$219*100</f>
        <v>14.590273151232511</v>
      </c>
      <c r="P220" s="4">
        <f t="shared" si="121"/>
        <v>16.512655685014064</v>
      </c>
      <c r="Q220" s="4">
        <f t="shared" si="121"/>
        <v>6.9230769230769234</v>
      </c>
      <c r="R220" s="4">
        <f t="shared" si="121"/>
        <v>17.214043035107586</v>
      </c>
    </row>
    <row r="221" spans="1:18" ht="21" customHeight="1" x14ac:dyDescent="0.15">
      <c r="B221" s="64" t="s">
        <v>559</v>
      </c>
      <c r="C221" s="322"/>
      <c r="D221" s="322"/>
      <c r="E221" s="322"/>
      <c r="F221" s="322"/>
      <c r="G221" s="322"/>
      <c r="H221" s="79"/>
      <c r="I221" s="18">
        <v>1859</v>
      </c>
      <c r="J221" s="18">
        <v>832</v>
      </c>
      <c r="K221" s="18">
        <v>684</v>
      </c>
      <c r="L221" s="18">
        <v>74</v>
      </c>
      <c r="M221" s="71">
        <v>269</v>
      </c>
      <c r="N221" s="118">
        <f t="shared" ref="N221:N224" si="122">I221/N$219*100</f>
        <v>31.578053337863089</v>
      </c>
      <c r="O221" s="24">
        <f t="shared" si="121"/>
        <v>55.429713524317123</v>
      </c>
      <c r="P221" s="4">
        <f t="shared" si="121"/>
        <v>27.480916030534353</v>
      </c>
      <c r="Q221" s="4">
        <f t="shared" si="121"/>
        <v>56.92307692307692</v>
      </c>
      <c r="R221" s="4">
        <f t="shared" si="121"/>
        <v>15.232163080407702</v>
      </c>
    </row>
    <row r="222" spans="1:18" ht="21" customHeight="1" x14ac:dyDescent="0.15">
      <c r="B222" s="324" t="s">
        <v>561</v>
      </c>
      <c r="C222" s="325"/>
      <c r="D222" s="325"/>
      <c r="E222" s="325"/>
      <c r="F222" s="325"/>
      <c r="G222" s="325"/>
      <c r="H222" s="305"/>
      <c r="I222" s="18">
        <v>1477</v>
      </c>
      <c r="J222" s="18">
        <v>279</v>
      </c>
      <c r="K222" s="18">
        <v>654</v>
      </c>
      <c r="L222" s="18">
        <v>16</v>
      </c>
      <c r="M222" s="71">
        <v>528</v>
      </c>
      <c r="N222" s="118">
        <f t="shared" si="122"/>
        <v>25.089179548156952</v>
      </c>
      <c r="O222" s="24">
        <f t="shared" si="121"/>
        <v>18.587608261159229</v>
      </c>
      <c r="P222" s="4">
        <f t="shared" si="121"/>
        <v>26.275612695861795</v>
      </c>
      <c r="Q222" s="4">
        <f t="shared" si="121"/>
        <v>12.307692307692308</v>
      </c>
      <c r="R222" s="4">
        <f t="shared" si="121"/>
        <v>29.898074745186864</v>
      </c>
    </row>
    <row r="223" spans="1:18" ht="21" customHeight="1" x14ac:dyDescent="0.15">
      <c r="B223" s="64" t="s">
        <v>562</v>
      </c>
      <c r="C223" s="322"/>
      <c r="D223" s="322"/>
      <c r="E223" s="322"/>
      <c r="F223" s="322"/>
      <c r="G223" s="322"/>
      <c r="H223" s="79"/>
      <c r="I223" s="18">
        <v>1067</v>
      </c>
      <c r="J223" s="18">
        <v>49</v>
      </c>
      <c r="K223" s="18">
        <v>512</v>
      </c>
      <c r="L223" s="18">
        <v>11</v>
      </c>
      <c r="M223" s="71">
        <v>495</v>
      </c>
      <c r="N223" s="118">
        <f t="shared" si="122"/>
        <v>18.124681501613725</v>
      </c>
      <c r="O223" s="24">
        <f t="shared" si="121"/>
        <v>3.2644903397734839</v>
      </c>
      <c r="P223" s="4">
        <f t="shared" si="121"/>
        <v>20.570510245078346</v>
      </c>
      <c r="Q223" s="4">
        <f t="shared" si="121"/>
        <v>8.4615384615384617</v>
      </c>
      <c r="R223" s="4">
        <f t="shared" si="121"/>
        <v>28.029445073612685</v>
      </c>
    </row>
    <row r="224" spans="1:18" ht="21" customHeight="1" x14ac:dyDescent="0.15">
      <c r="B224" s="64" t="s">
        <v>0</v>
      </c>
      <c r="C224" s="323"/>
      <c r="D224" s="323"/>
      <c r="E224" s="323"/>
      <c r="F224" s="323"/>
      <c r="G224" s="323"/>
      <c r="H224" s="80"/>
      <c r="I224" s="19">
        <v>540</v>
      </c>
      <c r="J224" s="19">
        <v>122</v>
      </c>
      <c r="K224" s="19">
        <v>228</v>
      </c>
      <c r="L224" s="19">
        <v>20</v>
      </c>
      <c r="M224" s="76">
        <v>170</v>
      </c>
      <c r="N224" s="129">
        <f t="shared" si="122"/>
        <v>9.1727535247154748</v>
      </c>
      <c r="O224" s="26">
        <f t="shared" si="121"/>
        <v>8.1279147235176552</v>
      </c>
      <c r="P224" s="5">
        <f t="shared" si="121"/>
        <v>9.1603053435114496</v>
      </c>
      <c r="Q224" s="5">
        <f t="shared" si="121"/>
        <v>15.384615384615385</v>
      </c>
      <c r="R224" s="5">
        <f t="shared" si="121"/>
        <v>9.6262740656851644</v>
      </c>
    </row>
    <row r="225" spans="1:18" ht="15" customHeight="1" x14ac:dyDescent="0.15">
      <c r="B225" s="39" t="s">
        <v>1</v>
      </c>
      <c r="C225" s="28"/>
      <c r="D225" s="28"/>
      <c r="E225" s="28"/>
      <c r="F225" s="28"/>
      <c r="G225" s="28"/>
      <c r="H225" s="29"/>
      <c r="I225" s="40">
        <f t="shared" ref="I225:R225" si="123">SUM(I220:I224)</f>
        <v>5887</v>
      </c>
      <c r="J225" s="40">
        <f t="shared" si="123"/>
        <v>1501</v>
      </c>
      <c r="K225" s="40">
        <f t="shared" si="123"/>
        <v>2489</v>
      </c>
      <c r="L225" s="40">
        <f t="shared" si="123"/>
        <v>130</v>
      </c>
      <c r="M225" s="72">
        <f t="shared" si="123"/>
        <v>1766</v>
      </c>
      <c r="N225" s="119">
        <f t="shared" si="123"/>
        <v>99.999999999999986</v>
      </c>
      <c r="O225" s="25">
        <f t="shared" si="123"/>
        <v>100</v>
      </c>
      <c r="P225" s="6">
        <f t="shared" si="123"/>
        <v>100</v>
      </c>
      <c r="Q225" s="6">
        <f t="shared" si="123"/>
        <v>100</v>
      </c>
      <c r="R225" s="6">
        <f t="shared" si="123"/>
        <v>100.00000000000001</v>
      </c>
    </row>
    <row r="226" spans="1:18" ht="15" customHeight="1" x14ac:dyDescent="0.15">
      <c r="B226" s="66"/>
      <c r="C226" s="46"/>
      <c r="D226" s="46"/>
      <c r="E226" s="46"/>
      <c r="F226" s="127"/>
      <c r="G226" s="127"/>
      <c r="H226" s="127"/>
      <c r="I226" s="127"/>
    </row>
    <row r="227" spans="1:18" ht="15" customHeight="1" x14ac:dyDescent="0.15">
      <c r="A227" s="162" t="s">
        <v>615</v>
      </c>
      <c r="C227" s="1"/>
      <c r="D227" s="1"/>
      <c r="E227" s="1"/>
      <c r="H227" s="7"/>
      <c r="I227" s="7"/>
      <c r="J227" s="7"/>
      <c r="K227" s="7"/>
    </row>
    <row r="228" spans="1:18" ht="15" customHeight="1" x14ac:dyDescent="0.15">
      <c r="A228" s="1" t="s">
        <v>441</v>
      </c>
      <c r="B228" s="22"/>
      <c r="C228" s="1"/>
      <c r="D228" s="1"/>
      <c r="E228" s="1"/>
    </row>
    <row r="229" spans="1:18" ht="13.5" customHeight="1" x14ac:dyDescent="0.15">
      <c r="B229" s="68"/>
      <c r="C229" s="33"/>
      <c r="D229" s="33"/>
      <c r="E229" s="83"/>
      <c r="F229" s="88" t="s">
        <v>2</v>
      </c>
      <c r="G229" s="91"/>
      <c r="H229" s="115"/>
      <c r="I229" s="88" t="s">
        <v>3</v>
      </c>
      <c r="J229" s="89"/>
    </row>
    <row r="230" spans="1:18" ht="20" x14ac:dyDescent="0.15">
      <c r="B230" s="81"/>
      <c r="E230" s="102" t="s">
        <v>4</v>
      </c>
      <c r="F230" s="102" t="s">
        <v>254</v>
      </c>
      <c r="G230" s="102" t="s">
        <v>256</v>
      </c>
      <c r="H230" s="112" t="s">
        <v>4</v>
      </c>
      <c r="I230" s="102" t="s">
        <v>254</v>
      </c>
      <c r="J230" s="102" t="s">
        <v>256</v>
      </c>
    </row>
    <row r="231" spans="1:18" ht="12" customHeight="1" x14ac:dyDescent="0.15">
      <c r="B231" s="35"/>
      <c r="C231" s="93"/>
      <c r="D231" s="36"/>
      <c r="E231" s="37"/>
      <c r="F231" s="37"/>
      <c r="G231" s="37"/>
      <c r="H231" s="116">
        <f>E$238</f>
        <v>1631</v>
      </c>
      <c r="I231" s="2">
        <f>F$238</f>
        <v>1501</v>
      </c>
      <c r="J231" s="2">
        <f>G$238</f>
        <v>130</v>
      </c>
      <c r="K231" s="95"/>
      <c r="L231" s="95"/>
      <c r="M231" s="95"/>
      <c r="N231" s="95"/>
      <c r="O231" s="95"/>
    </row>
    <row r="232" spans="1:18" ht="15" customHeight="1" x14ac:dyDescent="0.15">
      <c r="B232" s="34" t="s">
        <v>145</v>
      </c>
      <c r="C232" s="287"/>
      <c r="E232" s="18">
        <v>77</v>
      </c>
      <c r="F232" s="18">
        <v>75</v>
      </c>
      <c r="G232" s="18">
        <v>2</v>
      </c>
      <c r="H232" s="118">
        <f t="shared" ref="H232:J237" si="124">E232/H$231*100</f>
        <v>4.7210300429184553</v>
      </c>
      <c r="I232" s="4">
        <f t="shared" si="124"/>
        <v>4.9966688874083944</v>
      </c>
      <c r="J232" s="4">
        <f t="shared" si="124"/>
        <v>1.5384615384615385</v>
      </c>
      <c r="K232" s="84"/>
      <c r="L232" s="84"/>
      <c r="M232" s="84"/>
      <c r="N232" s="84"/>
      <c r="O232" s="84"/>
    </row>
    <row r="233" spans="1:18" ht="15" customHeight="1" x14ac:dyDescent="0.15">
      <c r="B233" s="34" t="s">
        <v>146</v>
      </c>
      <c r="C233" s="287"/>
      <c r="E233" s="18">
        <v>263</v>
      </c>
      <c r="F233" s="18">
        <v>249</v>
      </c>
      <c r="G233" s="18">
        <v>14</v>
      </c>
      <c r="H233" s="118">
        <f t="shared" si="124"/>
        <v>16.125076640098097</v>
      </c>
      <c r="I233" s="4">
        <f t="shared" si="124"/>
        <v>16.588940706195871</v>
      </c>
      <c r="J233" s="4">
        <f t="shared" si="124"/>
        <v>10.76923076923077</v>
      </c>
      <c r="K233" s="84"/>
      <c r="L233" s="84"/>
      <c r="M233" s="84"/>
      <c r="N233" s="84"/>
      <c r="O233" s="84"/>
    </row>
    <row r="234" spans="1:18" ht="15" customHeight="1" x14ac:dyDescent="0.15">
      <c r="B234" s="34" t="s">
        <v>147</v>
      </c>
      <c r="C234" s="287"/>
      <c r="E234" s="18">
        <v>496</v>
      </c>
      <c r="F234" s="18">
        <v>473</v>
      </c>
      <c r="G234" s="18">
        <v>23</v>
      </c>
      <c r="H234" s="118">
        <f t="shared" si="124"/>
        <v>30.410790925812385</v>
      </c>
      <c r="I234" s="4">
        <f t="shared" si="124"/>
        <v>31.51232511658894</v>
      </c>
      <c r="J234" s="4">
        <f t="shared" si="124"/>
        <v>17.692307692307693</v>
      </c>
      <c r="K234" s="84"/>
      <c r="L234" s="84"/>
      <c r="M234" s="84"/>
      <c r="N234" s="84"/>
      <c r="O234" s="84"/>
    </row>
    <row r="235" spans="1:18" ht="15" customHeight="1" x14ac:dyDescent="0.15">
      <c r="B235" s="34" t="s">
        <v>148</v>
      </c>
      <c r="C235" s="307"/>
      <c r="E235" s="18">
        <v>734</v>
      </c>
      <c r="F235" s="18">
        <v>658</v>
      </c>
      <c r="G235" s="18">
        <v>76</v>
      </c>
      <c r="H235" s="118">
        <f t="shared" si="124"/>
        <v>45.003065603923972</v>
      </c>
      <c r="I235" s="4">
        <f t="shared" si="124"/>
        <v>43.837441705529642</v>
      </c>
      <c r="J235" s="4">
        <f t="shared" si="124"/>
        <v>58.461538461538467</v>
      </c>
      <c r="K235" s="84"/>
      <c r="L235" s="84"/>
      <c r="M235" s="84"/>
      <c r="N235" s="84"/>
      <c r="O235" s="84"/>
    </row>
    <row r="236" spans="1:18" ht="15" customHeight="1" x14ac:dyDescent="0.15">
      <c r="B236" s="34" t="s">
        <v>52</v>
      </c>
      <c r="C236" s="287"/>
      <c r="E236" s="18">
        <v>8</v>
      </c>
      <c r="F236" s="18">
        <v>3</v>
      </c>
      <c r="G236" s="18">
        <v>5</v>
      </c>
      <c r="H236" s="118">
        <f t="shared" si="124"/>
        <v>0.4904966278356836</v>
      </c>
      <c r="I236" s="4">
        <f t="shared" si="124"/>
        <v>0.19986675549633579</v>
      </c>
      <c r="J236" s="4">
        <f t="shared" si="124"/>
        <v>3.8461538461538463</v>
      </c>
      <c r="K236" s="84"/>
      <c r="L236" s="84"/>
      <c r="M236" s="84"/>
      <c r="N236" s="84"/>
      <c r="O236" s="84"/>
    </row>
    <row r="237" spans="1:18" ht="15" customHeight="1" x14ac:dyDescent="0.15">
      <c r="B237" s="35" t="s">
        <v>0</v>
      </c>
      <c r="C237" s="93"/>
      <c r="D237" s="36"/>
      <c r="E237" s="19">
        <v>53</v>
      </c>
      <c r="F237" s="19">
        <v>43</v>
      </c>
      <c r="G237" s="19">
        <v>10</v>
      </c>
      <c r="H237" s="129">
        <f t="shared" si="124"/>
        <v>3.2495401594114042</v>
      </c>
      <c r="I237" s="5">
        <f t="shared" si="124"/>
        <v>2.8647568287808127</v>
      </c>
      <c r="J237" s="5">
        <f t="shared" si="124"/>
        <v>7.6923076923076925</v>
      </c>
      <c r="K237" s="23"/>
      <c r="L237" s="23"/>
      <c r="M237" s="23"/>
      <c r="N237" s="23"/>
      <c r="O237" s="23"/>
    </row>
    <row r="238" spans="1:18" ht="15" customHeight="1" x14ac:dyDescent="0.15">
      <c r="B238" s="39" t="s">
        <v>1</v>
      </c>
      <c r="C238" s="82"/>
      <c r="D238" s="28"/>
      <c r="E238" s="40">
        <f>SUM(E232:E237)</f>
        <v>1631</v>
      </c>
      <c r="F238" s="40">
        <f>SUM(F232:F237)</f>
        <v>1501</v>
      </c>
      <c r="G238" s="40">
        <f>SUM(G232:G237)</f>
        <v>130</v>
      </c>
      <c r="H238" s="119">
        <f>IF(SUM(H232:H237)&gt;100,"－",SUM(H232:H237))</f>
        <v>100</v>
      </c>
      <c r="I238" s="6">
        <f>IF(SUM(I232:I237)&gt;100,"－",SUM(I232:I237))</f>
        <v>99.999999999999986</v>
      </c>
      <c r="J238" s="6">
        <f>IF(SUM(J232:J237)&gt;100,"－",SUM(J232:J237))</f>
        <v>100</v>
      </c>
      <c r="K238" s="23"/>
      <c r="L238" s="23"/>
      <c r="M238" s="23"/>
      <c r="N238" s="23"/>
      <c r="O238" s="23"/>
    </row>
    <row r="239" spans="1:18" ht="15" customHeight="1" x14ac:dyDescent="0.15">
      <c r="B239" s="66"/>
      <c r="C239" s="46"/>
      <c r="D239" s="46"/>
      <c r="E239" s="46"/>
      <c r="F239" s="46"/>
      <c r="G239" s="97"/>
      <c r="H239" s="47"/>
    </row>
    <row r="240" spans="1:18" ht="15" customHeight="1" x14ac:dyDescent="0.15">
      <c r="A240" s="1" t="s">
        <v>563</v>
      </c>
      <c r="B240" s="22"/>
      <c r="H240" s="7"/>
    </row>
    <row r="241" spans="2:15" ht="13.5" customHeight="1" x14ac:dyDescent="0.15">
      <c r="B241" s="68"/>
      <c r="C241" s="33"/>
      <c r="D241" s="33"/>
      <c r="E241" s="83"/>
      <c r="F241" s="88" t="s">
        <v>2</v>
      </c>
      <c r="G241" s="91"/>
      <c r="H241" s="115"/>
      <c r="I241" s="88" t="s">
        <v>3</v>
      </c>
      <c r="J241" s="89"/>
    </row>
    <row r="242" spans="2:15" ht="20" x14ac:dyDescent="0.15">
      <c r="B242" s="81"/>
      <c r="E242" s="102" t="s">
        <v>4</v>
      </c>
      <c r="F242" s="102" t="s">
        <v>254</v>
      </c>
      <c r="G242" s="102" t="s">
        <v>256</v>
      </c>
      <c r="H242" s="112" t="s">
        <v>4</v>
      </c>
      <c r="I242" s="102" t="s">
        <v>254</v>
      </c>
      <c r="J242" s="102" t="s">
        <v>256</v>
      </c>
    </row>
    <row r="243" spans="2:15" ht="12" customHeight="1" x14ac:dyDescent="0.15">
      <c r="B243" s="35"/>
      <c r="C243" s="93"/>
      <c r="D243" s="36"/>
      <c r="E243" s="37"/>
      <c r="F243" s="37"/>
      <c r="G243" s="37"/>
      <c r="H243" s="116">
        <f>E$238</f>
        <v>1631</v>
      </c>
      <c r="I243" s="2">
        <f>F$238</f>
        <v>1501</v>
      </c>
      <c r="J243" s="2">
        <f>G$238</f>
        <v>130</v>
      </c>
      <c r="K243" s="95"/>
      <c r="L243" s="95"/>
      <c r="M243" s="95"/>
      <c r="N243" s="95"/>
      <c r="O243" s="95"/>
    </row>
    <row r="244" spans="2:15" ht="14.7" customHeight="1" x14ac:dyDescent="0.15">
      <c r="B244" s="34" t="s">
        <v>912</v>
      </c>
      <c r="C244" s="287"/>
      <c r="E244" s="18">
        <v>0</v>
      </c>
      <c r="F244" s="18">
        <v>0</v>
      </c>
      <c r="G244" s="18">
        <v>0</v>
      </c>
      <c r="H244" s="118">
        <f t="shared" ref="H244:H252" si="125">E244/H$231*100</f>
        <v>0</v>
      </c>
      <c r="I244" s="4">
        <f t="shared" ref="I244:I252" si="126">F244/I$231*100</f>
        <v>0</v>
      </c>
      <c r="J244" s="4">
        <f t="shared" ref="J244:J252" si="127">G244/J$231*100</f>
        <v>0</v>
      </c>
      <c r="K244" s="84"/>
      <c r="L244" s="84"/>
      <c r="M244" s="84"/>
      <c r="N244" s="84"/>
      <c r="O244" s="84"/>
    </row>
    <row r="245" spans="2:15" ht="14.7" customHeight="1" x14ac:dyDescent="0.15">
      <c r="B245" s="34" t="s">
        <v>102</v>
      </c>
      <c r="C245" s="307"/>
      <c r="E245" s="18">
        <v>2</v>
      </c>
      <c r="F245" s="18">
        <v>1</v>
      </c>
      <c r="G245" s="18">
        <v>1</v>
      </c>
      <c r="H245" s="118">
        <v>0.1226241569589209</v>
      </c>
      <c r="I245" s="4">
        <v>6.6622251832111928E-2</v>
      </c>
      <c r="J245" s="4">
        <v>0.76923076923076927</v>
      </c>
      <c r="K245" s="84"/>
      <c r="L245" s="84"/>
      <c r="M245" s="84"/>
      <c r="N245" s="84"/>
      <c r="O245" s="84"/>
    </row>
    <row r="246" spans="2:15" ht="14.7" customHeight="1" x14ac:dyDescent="0.15">
      <c r="B246" s="34" t="s">
        <v>103</v>
      </c>
      <c r="C246" s="287"/>
      <c r="E246" s="18">
        <v>77</v>
      </c>
      <c r="F246" s="18">
        <v>62</v>
      </c>
      <c r="G246" s="18">
        <v>15</v>
      </c>
      <c r="H246" s="118">
        <f t="shared" si="125"/>
        <v>4.7210300429184553</v>
      </c>
      <c r="I246" s="4">
        <f t="shared" si="126"/>
        <v>4.1305796135909389</v>
      </c>
      <c r="J246" s="4">
        <f t="shared" si="127"/>
        <v>11.538461538461538</v>
      </c>
      <c r="K246" s="84"/>
      <c r="L246" s="84"/>
      <c r="M246" s="84"/>
      <c r="N246" s="84"/>
      <c r="O246" s="84"/>
    </row>
    <row r="247" spans="2:15" ht="14.7" customHeight="1" x14ac:dyDescent="0.15">
      <c r="B247" s="34" t="s">
        <v>82</v>
      </c>
      <c r="C247" s="287"/>
      <c r="E247" s="18">
        <v>232</v>
      </c>
      <c r="F247" s="18">
        <v>197</v>
      </c>
      <c r="G247" s="18">
        <v>35</v>
      </c>
      <c r="H247" s="118">
        <f t="shared" si="125"/>
        <v>14.224402207234826</v>
      </c>
      <c r="I247" s="4">
        <f t="shared" si="126"/>
        <v>13.124583610926049</v>
      </c>
      <c r="J247" s="4">
        <f t="shared" si="127"/>
        <v>26.923076923076923</v>
      </c>
      <c r="K247" s="84"/>
      <c r="L247" s="84"/>
      <c r="M247" s="84"/>
      <c r="N247" s="84"/>
      <c r="O247" s="84"/>
    </row>
    <row r="248" spans="2:15" ht="14.7" customHeight="1" x14ac:dyDescent="0.15">
      <c r="B248" s="34" t="s">
        <v>81</v>
      </c>
      <c r="C248" s="287"/>
      <c r="E248" s="18">
        <v>361</v>
      </c>
      <c r="F248" s="18">
        <v>330</v>
      </c>
      <c r="G248" s="18">
        <v>31</v>
      </c>
      <c r="H248" s="118">
        <f t="shared" si="125"/>
        <v>22.133660331085224</v>
      </c>
      <c r="I248" s="4">
        <f t="shared" si="126"/>
        <v>21.985343104596936</v>
      </c>
      <c r="J248" s="4">
        <f t="shared" si="127"/>
        <v>23.846153846153847</v>
      </c>
      <c r="K248" s="84"/>
      <c r="L248" s="84"/>
      <c r="M248" s="84"/>
      <c r="N248" s="84"/>
      <c r="O248" s="84"/>
    </row>
    <row r="249" spans="2:15" ht="14.7" customHeight="1" x14ac:dyDescent="0.15">
      <c r="B249" s="34" t="s">
        <v>117</v>
      </c>
      <c r="C249" s="287"/>
      <c r="E249" s="18">
        <v>474</v>
      </c>
      <c r="F249" s="18">
        <v>447</v>
      </c>
      <c r="G249" s="18">
        <v>27</v>
      </c>
      <c r="H249" s="118">
        <f t="shared" si="125"/>
        <v>29.061925199264255</v>
      </c>
      <c r="I249" s="4">
        <f t="shared" si="126"/>
        <v>29.780146568954031</v>
      </c>
      <c r="J249" s="4">
        <f t="shared" si="127"/>
        <v>20.76923076923077</v>
      </c>
      <c r="K249" s="84"/>
      <c r="L249" s="84"/>
      <c r="M249" s="84"/>
      <c r="N249" s="84"/>
      <c r="O249" s="84"/>
    </row>
    <row r="250" spans="2:15" ht="14.7" customHeight="1" x14ac:dyDescent="0.15">
      <c r="B250" s="34" t="s">
        <v>149</v>
      </c>
      <c r="C250" s="287"/>
      <c r="E250" s="18">
        <v>155</v>
      </c>
      <c r="F250" s="18">
        <v>149</v>
      </c>
      <c r="G250" s="18">
        <v>6</v>
      </c>
      <c r="H250" s="118">
        <f t="shared" si="125"/>
        <v>9.5033721643163709</v>
      </c>
      <c r="I250" s="4">
        <f t="shared" si="126"/>
        <v>9.9267155229846757</v>
      </c>
      <c r="J250" s="4">
        <f t="shared" si="127"/>
        <v>4.6153846153846159</v>
      </c>
      <c r="K250" s="84"/>
      <c r="L250" s="84"/>
      <c r="M250" s="84"/>
      <c r="N250" s="84"/>
      <c r="O250" s="84"/>
    </row>
    <row r="251" spans="2:15" ht="14.7" customHeight="1" x14ac:dyDescent="0.15">
      <c r="B251" s="34" t="s">
        <v>150</v>
      </c>
      <c r="C251" s="287"/>
      <c r="E251" s="18">
        <v>95</v>
      </c>
      <c r="F251" s="18">
        <v>91</v>
      </c>
      <c r="G251" s="18">
        <v>4</v>
      </c>
      <c r="H251" s="118">
        <f t="shared" si="125"/>
        <v>5.8246474555487433</v>
      </c>
      <c r="I251" s="4">
        <f t="shared" si="126"/>
        <v>6.0626249167221857</v>
      </c>
      <c r="J251" s="4">
        <f t="shared" si="127"/>
        <v>3.0769230769230771</v>
      </c>
      <c r="K251" s="84"/>
      <c r="L251" s="84"/>
      <c r="M251" s="84"/>
      <c r="N251" s="84"/>
      <c r="O251" s="84"/>
    </row>
    <row r="252" spans="2:15" ht="14.7" customHeight="1" x14ac:dyDescent="0.15">
      <c r="B252" s="35" t="s">
        <v>174</v>
      </c>
      <c r="C252" s="93"/>
      <c r="D252" s="36"/>
      <c r="E252" s="19">
        <v>235</v>
      </c>
      <c r="F252" s="19">
        <v>224</v>
      </c>
      <c r="G252" s="19">
        <v>11</v>
      </c>
      <c r="H252" s="129">
        <f t="shared" si="125"/>
        <v>14.408338442673207</v>
      </c>
      <c r="I252" s="5">
        <f t="shared" si="126"/>
        <v>14.923384410393069</v>
      </c>
      <c r="J252" s="5">
        <f t="shared" si="127"/>
        <v>8.4615384615384617</v>
      </c>
      <c r="K252" s="23"/>
      <c r="L252" s="23"/>
      <c r="M252" s="23"/>
      <c r="N252" s="23"/>
      <c r="O252" s="23"/>
    </row>
    <row r="253" spans="2:15" ht="14.7" customHeight="1" x14ac:dyDescent="0.15">
      <c r="B253" s="39" t="s">
        <v>1</v>
      </c>
      <c r="C253" s="82"/>
      <c r="D253" s="28"/>
      <c r="E253" s="40">
        <f>SUM(E244:E252)</f>
        <v>1631</v>
      </c>
      <c r="F253" s="40">
        <f>SUM(F244:F252)</f>
        <v>1501</v>
      </c>
      <c r="G253" s="40">
        <f>SUM(G244:G252)</f>
        <v>130</v>
      </c>
      <c r="H253" s="119">
        <f>IF(SUM(H244:H252)&gt;100,"－",SUM(H244:H252))</f>
        <v>100.00000000000001</v>
      </c>
      <c r="I253" s="6">
        <f>IF(SUM(I244:I252)&gt;100,"－",SUM(I244:I252))</f>
        <v>100</v>
      </c>
      <c r="J253" s="6">
        <f>IF(SUM(J244:J252)&gt;100,"－",SUM(J244:J252))</f>
        <v>100.00000000000001</v>
      </c>
      <c r="K253" s="23"/>
      <c r="L253" s="23"/>
      <c r="M253" s="23"/>
      <c r="N253" s="23"/>
      <c r="O253" s="23"/>
    </row>
    <row r="254" spans="2:15" ht="14.7" customHeight="1" x14ac:dyDescent="0.15">
      <c r="B254" s="39" t="s">
        <v>109</v>
      </c>
      <c r="C254" s="82"/>
      <c r="D254" s="29"/>
      <c r="E254" s="42">
        <v>22.31160458452722</v>
      </c>
      <c r="F254" s="75">
        <v>22.765074393108851</v>
      </c>
      <c r="G254" s="75">
        <v>17.445378151260503</v>
      </c>
      <c r="H254" s="23"/>
      <c r="I254" s="23"/>
      <c r="J254" s="23"/>
      <c r="K254" s="23"/>
      <c r="L254" s="23"/>
      <c r="M254" s="23"/>
      <c r="N254" s="23"/>
      <c r="O254" s="23"/>
    </row>
    <row r="255" spans="2:15" ht="14.7" customHeight="1" x14ac:dyDescent="0.15">
      <c r="B255" s="39" t="s">
        <v>110</v>
      </c>
      <c r="C255" s="82"/>
      <c r="D255" s="29"/>
      <c r="E255" s="227">
        <v>116</v>
      </c>
      <c r="F255" s="48">
        <v>116</v>
      </c>
      <c r="G255" s="48">
        <v>64</v>
      </c>
      <c r="H255" s="23"/>
      <c r="I255" s="23"/>
      <c r="J255" s="23"/>
      <c r="K255" s="23"/>
      <c r="L255" s="23"/>
      <c r="M255" s="23"/>
      <c r="N255" s="23"/>
      <c r="O255" s="23"/>
    </row>
    <row r="256" spans="2:15" ht="17.7" customHeight="1" x14ac:dyDescent="0.15">
      <c r="B256" s="90" t="s">
        <v>166</v>
      </c>
      <c r="I256" s="7"/>
      <c r="L256" s="31"/>
      <c r="O256" s="31"/>
    </row>
    <row r="257" spans="2:15" ht="13.5" customHeight="1" x14ac:dyDescent="0.15">
      <c r="B257" s="68"/>
      <c r="C257" s="33"/>
      <c r="D257" s="33"/>
      <c r="E257" s="83"/>
      <c r="F257" s="88" t="s">
        <v>2</v>
      </c>
      <c r="G257" s="91"/>
      <c r="H257" s="115"/>
      <c r="I257" s="88" t="s">
        <v>3</v>
      </c>
      <c r="J257" s="89"/>
    </row>
    <row r="258" spans="2:15" ht="20" x14ac:dyDescent="0.15">
      <c r="B258" s="81"/>
      <c r="E258" s="102" t="s">
        <v>4</v>
      </c>
      <c r="F258" s="102" t="s">
        <v>254</v>
      </c>
      <c r="G258" s="102" t="s">
        <v>256</v>
      </c>
      <c r="H258" s="112" t="s">
        <v>4</v>
      </c>
      <c r="I258" s="102" t="s">
        <v>254</v>
      </c>
      <c r="J258" s="102" t="s">
        <v>256</v>
      </c>
    </row>
    <row r="259" spans="2:15" ht="12" customHeight="1" x14ac:dyDescent="0.15">
      <c r="B259" s="35"/>
      <c r="C259" s="93"/>
      <c r="D259" s="36"/>
      <c r="E259" s="37"/>
      <c r="F259" s="37"/>
      <c r="G259" s="37"/>
      <c r="H259" s="116">
        <f>E$238</f>
        <v>1631</v>
      </c>
      <c r="I259" s="2">
        <f>F$238</f>
        <v>1501</v>
      </c>
      <c r="J259" s="2">
        <f>G$238</f>
        <v>130</v>
      </c>
      <c r="K259" s="95"/>
      <c r="L259" s="95"/>
      <c r="M259" s="95"/>
      <c r="N259" s="95"/>
      <c r="O259" s="95"/>
    </row>
    <row r="260" spans="2:15" ht="14.7" customHeight="1" x14ac:dyDescent="0.15">
      <c r="B260" s="34" t="s">
        <v>912</v>
      </c>
      <c r="C260" s="287"/>
      <c r="E260" s="18">
        <v>0</v>
      </c>
      <c r="F260" s="18">
        <v>0</v>
      </c>
      <c r="G260" s="18">
        <v>0</v>
      </c>
      <c r="H260" s="118">
        <f t="shared" ref="H260:J268" si="128">E260/H$231*100</f>
        <v>0</v>
      </c>
      <c r="I260" s="4">
        <f t="shared" si="128"/>
        <v>0</v>
      </c>
      <c r="J260" s="4">
        <f t="shared" si="128"/>
        <v>0</v>
      </c>
      <c r="K260" s="84"/>
      <c r="L260" s="84"/>
      <c r="M260" s="84"/>
      <c r="N260" s="84"/>
      <c r="O260" s="84"/>
    </row>
    <row r="261" spans="2:15" ht="14.7" customHeight="1" x14ac:dyDescent="0.15">
      <c r="B261" s="34" t="s">
        <v>102</v>
      </c>
      <c r="C261" s="307"/>
      <c r="E261" s="18">
        <v>12</v>
      </c>
      <c r="F261" s="18">
        <v>12</v>
      </c>
      <c r="G261" s="18">
        <v>0</v>
      </c>
      <c r="H261" s="118">
        <v>0.73574494175352545</v>
      </c>
      <c r="I261" s="4">
        <v>0.79946702198534314</v>
      </c>
      <c r="J261" s="4">
        <v>0</v>
      </c>
      <c r="K261" s="84"/>
      <c r="L261" s="84"/>
      <c r="M261" s="84"/>
      <c r="N261" s="84"/>
      <c r="O261" s="84"/>
    </row>
    <row r="262" spans="2:15" ht="14.7" customHeight="1" x14ac:dyDescent="0.15">
      <c r="B262" s="34" t="s">
        <v>103</v>
      </c>
      <c r="E262" s="18">
        <v>50</v>
      </c>
      <c r="F262" s="18">
        <v>47</v>
      </c>
      <c r="G262" s="18">
        <v>3</v>
      </c>
      <c r="H262" s="118">
        <f t="shared" si="128"/>
        <v>3.0656039239730228</v>
      </c>
      <c r="I262" s="4">
        <f t="shared" si="128"/>
        <v>3.1312458361092603</v>
      </c>
      <c r="J262" s="4">
        <f t="shared" si="128"/>
        <v>2.3076923076923079</v>
      </c>
      <c r="K262" s="84"/>
      <c r="L262" s="84"/>
      <c r="M262" s="84"/>
      <c r="N262" s="84"/>
      <c r="O262" s="84"/>
    </row>
    <row r="263" spans="2:15" ht="14.7" customHeight="1" x14ac:dyDescent="0.15">
      <c r="B263" s="34" t="s">
        <v>82</v>
      </c>
      <c r="E263" s="18">
        <v>174</v>
      </c>
      <c r="F263" s="18">
        <v>155</v>
      </c>
      <c r="G263" s="18">
        <v>19</v>
      </c>
      <c r="H263" s="118">
        <f t="shared" si="128"/>
        <v>10.668301655426118</v>
      </c>
      <c r="I263" s="4">
        <f t="shared" si="128"/>
        <v>10.326449033977349</v>
      </c>
      <c r="J263" s="4">
        <f t="shared" si="128"/>
        <v>14.615384615384617</v>
      </c>
      <c r="K263" s="84"/>
      <c r="L263" s="84"/>
      <c r="M263" s="84"/>
      <c r="N263" s="84"/>
      <c r="O263" s="84"/>
    </row>
    <row r="264" spans="2:15" ht="14.7" customHeight="1" x14ac:dyDescent="0.15">
      <c r="B264" s="34" t="s">
        <v>81</v>
      </c>
      <c r="C264" s="287"/>
      <c r="E264" s="18">
        <v>444</v>
      </c>
      <c r="F264" s="18">
        <v>406</v>
      </c>
      <c r="G264" s="18">
        <v>38</v>
      </c>
      <c r="H264" s="118">
        <f t="shared" si="128"/>
        <v>27.222562844880443</v>
      </c>
      <c r="I264" s="4">
        <f t="shared" si="128"/>
        <v>27.048634243837444</v>
      </c>
      <c r="J264" s="4">
        <f t="shared" si="128"/>
        <v>29.230769230769234</v>
      </c>
      <c r="K264" s="84"/>
      <c r="L264" s="84"/>
      <c r="M264" s="84"/>
      <c r="N264" s="84"/>
      <c r="O264" s="84"/>
    </row>
    <row r="265" spans="2:15" ht="14.7" customHeight="1" x14ac:dyDescent="0.15">
      <c r="B265" s="34" t="s">
        <v>117</v>
      </c>
      <c r="C265" s="287"/>
      <c r="E265" s="18">
        <v>551</v>
      </c>
      <c r="F265" s="18">
        <v>504</v>
      </c>
      <c r="G265" s="18">
        <v>47</v>
      </c>
      <c r="H265" s="118">
        <f t="shared" si="128"/>
        <v>33.782955242182709</v>
      </c>
      <c r="I265" s="4">
        <f t="shared" si="128"/>
        <v>33.577614923384409</v>
      </c>
      <c r="J265" s="4">
        <f t="shared" si="128"/>
        <v>36.153846153846153</v>
      </c>
      <c r="K265" s="84"/>
      <c r="L265" s="84"/>
      <c r="M265" s="84"/>
      <c r="N265" s="84"/>
      <c r="O265" s="84"/>
    </row>
    <row r="266" spans="2:15" ht="14.7" customHeight="1" x14ac:dyDescent="0.15">
      <c r="B266" s="34" t="s">
        <v>149</v>
      </c>
      <c r="C266" s="287"/>
      <c r="E266" s="18">
        <v>135</v>
      </c>
      <c r="F266" s="18">
        <v>127</v>
      </c>
      <c r="G266" s="18">
        <v>8</v>
      </c>
      <c r="H266" s="118">
        <f t="shared" si="128"/>
        <v>8.2771305947271614</v>
      </c>
      <c r="I266" s="4">
        <f t="shared" si="128"/>
        <v>8.4610259826782155</v>
      </c>
      <c r="J266" s="4">
        <f t="shared" si="128"/>
        <v>6.1538461538461542</v>
      </c>
      <c r="K266" s="84"/>
      <c r="L266" s="84"/>
      <c r="M266" s="84"/>
      <c r="N266" s="84"/>
      <c r="O266" s="84"/>
    </row>
    <row r="267" spans="2:15" ht="14.7" customHeight="1" x14ac:dyDescent="0.15">
      <c r="B267" s="34" t="s">
        <v>150</v>
      </c>
      <c r="C267" s="287"/>
      <c r="E267" s="18">
        <v>29</v>
      </c>
      <c r="F267" s="18">
        <v>26</v>
      </c>
      <c r="G267" s="18">
        <v>3</v>
      </c>
      <c r="H267" s="118">
        <f t="shared" si="128"/>
        <v>1.7780502759043533</v>
      </c>
      <c r="I267" s="4">
        <f t="shared" si="128"/>
        <v>1.7321785476349101</v>
      </c>
      <c r="J267" s="4">
        <f t="shared" si="128"/>
        <v>2.3076923076923079</v>
      </c>
      <c r="K267" s="84"/>
      <c r="L267" s="84"/>
      <c r="M267" s="84"/>
      <c r="N267" s="84"/>
      <c r="O267" s="84"/>
    </row>
    <row r="268" spans="2:15" ht="14.7" customHeight="1" x14ac:dyDescent="0.15">
      <c r="B268" s="35" t="s">
        <v>174</v>
      </c>
      <c r="C268" s="93"/>
      <c r="D268" s="36"/>
      <c r="E268" s="19">
        <v>236</v>
      </c>
      <c r="F268" s="19">
        <v>224</v>
      </c>
      <c r="G268" s="19">
        <v>12</v>
      </c>
      <c r="H268" s="129">
        <f t="shared" si="128"/>
        <v>14.469650521152666</v>
      </c>
      <c r="I268" s="5">
        <f t="shared" si="128"/>
        <v>14.923384410393069</v>
      </c>
      <c r="J268" s="5">
        <f t="shared" si="128"/>
        <v>9.2307692307692317</v>
      </c>
      <c r="K268" s="23"/>
      <c r="L268" s="23"/>
      <c r="M268" s="23"/>
      <c r="N268" s="23"/>
      <c r="O268" s="23"/>
    </row>
    <row r="269" spans="2:15" ht="14.7" customHeight="1" x14ac:dyDescent="0.15">
      <c r="B269" s="39" t="s">
        <v>1</v>
      </c>
      <c r="C269" s="82"/>
      <c r="D269" s="28"/>
      <c r="E269" s="40">
        <f>SUM(E260:E268)</f>
        <v>1631</v>
      </c>
      <c r="F269" s="40">
        <f>SUM(F260:F268)</f>
        <v>1501</v>
      </c>
      <c r="G269" s="40">
        <f>SUM(G260:G268)</f>
        <v>130</v>
      </c>
      <c r="H269" s="119">
        <f>IF(SUM(H260:H268)&gt;100,"－",SUM(H260:H268))</f>
        <v>100</v>
      </c>
      <c r="I269" s="6">
        <f>IF(SUM(I260:I268)&gt;100,"－",SUM(I260:I268))</f>
        <v>100</v>
      </c>
      <c r="J269" s="6">
        <f>IF(SUM(J260:J268)&gt;100,"－",SUM(J260:J268))</f>
        <v>100.00000000000001</v>
      </c>
      <c r="K269" s="23"/>
      <c r="L269" s="23"/>
      <c r="M269" s="23"/>
      <c r="N269" s="23"/>
      <c r="O269" s="23"/>
    </row>
    <row r="270" spans="2:15" ht="14.7" customHeight="1" x14ac:dyDescent="0.15">
      <c r="B270" s="39" t="s">
        <v>109</v>
      </c>
      <c r="C270" s="82"/>
      <c r="D270" s="29"/>
      <c r="E270" s="42">
        <v>21.163361069089788</v>
      </c>
      <c r="F270" s="75">
        <v>21.195861298407063</v>
      </c>
      <c r="G270" s="75">
        <v>20.811642485715417</v>
      </c>
      <c r="H270" s="23"/>
      <c r="I270" s="23"/>
      <c r="J270" s="23"/>
      <c r="K270" s="23"/>
      <c r="L270" s="23"/>
      <c r="M270" s="23"/>
      <c r="N270" s="23"/>
      <c r="O270" s="23"/>
    </row>
    <row r="271" spans="2:15" ht="14.7" customHeight="1" x14ac:dyDescent="0.15">
      <c r="B271" s="39" t="s">
        <v>110</v>
      </c>
      <c r="C271" s="82"/>
      <c r="D271" s="29"/>
      <c r="E271" s="42">
        <v>85</v>
      </c>
      <c r="F271" s="75">
        <v>85</v>
      </c>
      <c r="G271" s="75">
        <v>50</v>
      </c>
      <c r="H271" s="23"/>
      <c r="I271" s="23"/>
      <c r="J271" s="23"/>
      <c r="K271" s="23"/>
      <c r="L271" s="23"/>
      <c r="M271" s="23"/>
      <c r="N271" s="23"/>
      <c r="O271" s="23"/>
    </row>
    <row r="272" spans="2:15" ht="14.7" customHeight="1" x14ac:dyDescent="0.15">
      <c r="B272" s="66"/>
      <c r="C272" s="66"/>
      <c r="D272" s="46"/>
      <c r="E272" s="14"/>
      <c r="F272" s="14"/>
      <c r="G272" s="14"/>
      <c r="H272" s="23"/>
      <c r="I272" s="23"/>
      <c r="J272" s="23"/>
      <c r="K272" s="23"/>
      <c r="L272" s="23"/>
      <c r="M272" s="23"/>
      <c r="N272" s="23"/>
      <c r="O272" s="23"/>
    </row>
    <row r="273" spans="1:15" ht="15" customHeight="1" x14ac:dyDescent="0.15">
      <c r="A273" s="1" t="s">
        <v>564</v>
      </c>
      <c r="B273" s="22"/>
      <c r="H273" s="7"/>
    </row>
    <row r="274" spans="1:15" ht="13.5" customHeight="1" x14ac:dyDescent="0.15">
      <c r="B274" s="68"/>
      <c r="C274" s="33"/>
      <c r="D274" s="33"/>
      <c r="E274" s="83"/>
      <c r="F274" s="88" t="s">
        <v>2</v>
      </c>
      <c r="G274" s="91"/>
      <c r="H274" s="115"/>
      <c r="I274" s="88" t="s">
        <v>3</v>
      </c>
      <c r="J274" s="89"/>
    </row>
    <row r="275" spans="1:15" ht="20" x14ac:dyDescent="0.15">
      <c r="B275" s="81"/>
      <c r="E275" s="102" t="s">
        <v>4</v>
      </c>
      <c r="F275" s="102" t="s">
        <v>254</v>
      </c>
      <c r="G275" s="102" t="s">
        <v>256</v>
      </c>
      <c r="H275" s="112" t="s">
        <v>4</v>
      </c>
      <c r="I275" s="102" t="s">
        <v>254</v>
      </c>
      <c r="J275" s="102" t="s">
        <v>256</v>
      </c>
    </row>
    <row r="276" spans="1:15" ht="12" customHeight="1" x14ac:dyDescent="0.15">
      <c r="B276" s="35"/>
      <c r="C276" s="93"/>
      <c r="D276" s="36"/>
      <c r="E276" s="37"/>
      <c r="F276" s="37"/>
      <c r="G276" s="37"/>
      <c r="H276" s="116">
        <f>E$238</f>
        <v>1631</v>
      </c>
      <c r="I276" s="2">
        <f>F$238</f>
        <v>1501</v>
      </c>
      <c r="J276" s="2">
        <f>G$238</f>
        <v>130</v>
      </c>
      <c r="K276" s="95"/>
      <c r="L276" s="95"/>
      <c r="M276" s="95"/>
      <c r="N276" s="95"/>
      <c r="O276" s="95"/>
    </row>
    <row r="277" spans="1:15" ht="14.7" customHeight="1" x14ac:dyDescent="0.15">
      <c r="B277" s="34" t="s">
        <v>912</v>
      </c>
      <c r="C277" s="287"/>
      <c r="E277" s="18">
        <v>0</v>
      </c>
      <c r="F277" s="18">
        <v>0</v>
      </c>
      <c r="G277" s="18">
        <v>0</v>
      </c>
      <c r="H277" s="118">
        <f t="shared" ref="H277:H279" si="129">E277/H$231*100</f>
        <v>0</v>
      </c>
      <c r="I277" s="4">
        <f t="shared" ref="I277:I279" si="130">F277/I$231*100</f>
        <v>0</v>
      </c>
      <c r="J277" s="4">
        <f t="shared" ref="J277:J279" si="131">G277/J$231*100</f>
        <v>0</v>
      </c>
      <c r="K277" s="84"/>
      <c r="L277" s="84"/>
      <c r="M277" s="84"/>
      <c r="N277" s="84"/>
      <c r="O277" s="84"/>
    </row>
    <row r="278" spans="1:15" ht="14.7" customHeight="1" x14ac:dyDescent="0.15">
      <c r="B278" s="34" t="s">
        <v>102</v>
      </c>
      <c r="C278" s="307"/>
      <c r="E278" s="18">
        <v>23</v>
      </c>
      <c r="F278" s="18">
        <v>15</v>
      </c>
      <c r="G278" s="18">
        <v>8</v>
      </c>
      <c r="H278" s="118">
        <f t="shared" si="129"/>
        <v>1.4101778050275904</v>
      </c>
      <c r="I278" s="4">
        <f t="shared" si="130"/>
        <v>0.99933377748167884</v>
      </c>
      <c r="J278" s="4">
        <f t="shared" si="131"/>
        <v>6.1538461538461542</v>
      </c>
      <c r="K278" s="84"/>
      <c r="L278" s="84"/>
      <c r="M278" s="84"/>
      <c r="N278" s="84"/>
      <c r="O278" s="84"/>
    </row>
    <row r="279" spans="1:15" ht="14.7" customHeight="1" x14ac:dyDescent="0.15">
      <c r="B279" s="34" t="s">
        <v>103</v>
      </c>
      <c r="C279" s="287"/>
      <c r="E279" s="18">
        <v>142</v>
      </c>
      <c r="F279" s="18">
        <v>117</v>
      </c>
      <c r="G279" s="18">
        <v>25</v>
      </c>
      <c r="H279" s="118">
        <f t="shared" si="129"/>
        <v>8.7063151440833852</v>
      </c>
      <c r="I279" s="4">
        <f t="shared" si="130"/>
        <v>7.7948034643570949</v>
      </c>
      <c r="J279" s="4">
        <f t="shared" si="131"/>
        <v>19.230769230769234</v>
      </c>
      <c r="K279" s="84"/>
      <c r="L279" s="84"/>
      <c r="M279" s="84"/>
      <c r="N279" s="84"/>
      <c r="O279" s="84"/>
    </row>
    <row r="280" spans="1:15" ht="14.7" customHeight="1" x14ac:dyDescent="0.15">
      <c r="B280" s="34" t="s">
        <v>82</v>
      </c>
      <c r="C280" s="287"/>
      <c r="E280" s="18">
        <v>328</v>
      </c>
      <c r="F280" s="18">
        <v>292</v>
      </c>
      <c r="G280" s="18">
        <v>36</v>
      </c>
      <c r="H280" s="118">
        <f t="shared" ref="H280:H285" si="132">E280/H$231*100</f>
        <v>20.110361741263027</v>
      </c>
      <c r="I280" s="4">
        <f t="shared" ref="I280:I285" si="133">F280/I$231*100</f>
        <v>19.453697534976683</v>
      </c>
      <c r="J280" s="4">
        <f t="shared" ref="J280:J285" si="134">G280/J$231*100</f>
        <v>27.692307692307693</v>
      </c>
      <c r="K280" s="84"/>
      <c r="L280" s="84"/>
      <c r="M280" s="84"/>
      <c r="N280" s="84"/>
      <c r="O280" s="84"/>
    </row>
    <row r="281" spans="1:15" ht="14.7" customHeight="1" x14ac:dyDescent="0.15">
      <c r="B281" s="34" t="s">
        <v>81</v>
      </c>
      <c r="C281" s="287"/>
      <c r="E281" s="18">
        <v>384</v>
      </c>
      <c r="F281" s="18">
        <v>361</v>
      </c>
      <c r="G281" s="18">
        <v>23</v>
      </c>
      <c r="H281" s="118">
        <f t="shared" si="132"/>
        <v>23.543838136112814</v>
      </c>
      <c r="I281" s="4">
        <f t="shared" si="133"/>
        <v>24.050632911392405</v>
      </c>
      <c r="J281" s="4">
        <f t="shared" si="134"/>
        <v>17.692307692307693</v>
      </c>
      <c r="K281" s="84"/>
      <c r="L281" s="84"/>
      <c r="M281" s="84"/>
      <c r="N281" s="84"/>
      <c r="O281" s="84"/>
    </row>
    <row r="282" spans="1:15" ht="14.7" customHeight="1" x14ac:dyDescent="0.15">
      <c r="B282" s="34" t="s">
        <v>117</v>
      </c>
      <c r="C282" s="287"/>
      <c r="E282" s="18">
        <v>332</v>
      </c>
      <c r="F282" s="18">
        <v>319</v>
      </c>
      <c r="G282" s="18">
        <v>13</v>
      </c>
      <c r="H282" s="118">
        <f t="shared" si="132"/>
        <v>20.355610055180868</v>
      </c>
      <c r="I282" s="4">
        <f t="shared" si="133"/>
        <v>21.252498334443704</v>
      </c>
      <c r="J282" s="4">
        <f t="shared" si="134"/>
        <v>10</v>
      </c>
      <c r="K282" s="84"/>
      <c r="L282" s="84"/>
      <c r="M282" s="84"/>
      <c r="N282" s="84"/>
      <c r="O282" s="84"/>
    </row>
    <row r="283" spans="1:15" ht="14.7" customHeight="1" x14ac:dyDescent="0.15">
      <c r="B283" s="34" t="s">
        <v>149</v>
      </c>
      <c r="C283" s="287"/>
      <c r="E283" s="18">
        <v>91</v>
      </c>
      <c r="F283" s="18">
        <v>88</v>
      </c>
      <c r="G283" s="18">
        <v>3</v>
      </c>
      <c r="H283" s="118">
        <f t="shared" si="132"/>
        <v>5.5793991416309012</v>
      </c>
      <c r="I283" s="4">
        <f t="shared" si="133"/>
        <v>5.862758161225849</v>
      </c>
      <c r="J283" s="4">
        <f t="shared" si="134"/>
        <v>2.3076923076923079</v>
      </c>
      <c r="K283" s="84"/>
      <c r="L283" s="84"/>
      <c r="M283" s="84"/>
      <c r="N283" s="84"/>
      <c r="O283" s="84"/>
    </row>
    <row r="284" spans="1:15" ht="14.7" customHeight="1" x14ac:dyDescent="0.15">
      <c r="B284" s="34" t="s">
        <v>150</v>
      </c>
      <c r="C284" s="287"/>
      <c r="E284" s="18">
        <v>43</v>
      </c>
      <c r="F284" s="18">
        <v>41</v>
      </c>
      <c r="G284" s="18">
        <v>2</v>
      </c>
      <c r="H284" s="118">
        <f t="shared" si="132"/>
        <v>2.6364193746167999</v>
      </c>
      <c r="I284" s="4">
        <f t="shared" si="133"/>
        <v>2.7315123251165891</v>
      </c>
      <c r="J284" s="4">
        <f t="shared" si="134"/>
        <v>1.5384615384615385</v>
      </c>
      <c r="K284" s="84"/>
      <c r="L284" s="84"/>
      <c r="M284" s="84"/>
      <c r="N284" s="84"/>
      <c r="O284" s="84"/>
    </row>
    <row r="285" spans="1:15" ht="14.7" customHeight="1" x14ac:dyDescent="0.15">
      <c r="B285" s="35" t="s">
        <v>174</v>
      </c>
      <c r="C285" s="93"/>
      <c r="D285" s="36"/>
      <c r="E285" s="19">
        <v>288</v>
      </c>
      <c r="F285" s="19">
        <v>268</v>
      </c>
      <c r="G285" s="19">
        <v>20</v>
      </c>
      <c r="H285" s="129">
        <f t="shared" si="132"/>
        <v>17.657878602084612</v>
      </c>
      <c r="I285" s="5">
        <f t="shared" si="133"/>
        <v>17.854763491005997</v>
      </c>
      <c r="J285" s="5">
        <f t="shared" si="134"/>
        <v>15.384615384615385</v>
      </c>
      <c r="K285" s="23"/>
      <c r="L285" s="23"/>
      <c r="M285" s="23"/>
      <c r="N285" s="23"/>
      <c r="O285" s="23"/>
    </row>
    <row r="286" spans="1:15" ht="14.7" customHeight="1" x14ac:dyDescent="0.15">
      <c r="B286" s="39" t="s">
        <v>1</v>
      </c>
      <c r="C286" s="82"/>
      <c r="D286" s="28"/>
      <c r="E286" s="40">
        <f>SUM(E277:E285)</f>
        <v>1631</v>
      </c>
      <c r="F286" s="40">
        <f>SUM(F277:F285)</f>
        <v>1501</v>
      </c>
      <c r="G286" s="40">
        <f>SUM(G277:G285)</f>
        <v>130</v>
      </c>
      <c r="H286" s="119">
        <f>IF(SUM(H277:H285)&gt;100,"－",SUM(H277:H285))</f>
        <v>100.00000000000001</v>
      </c>
      <c r="I286" s="6">
        <f>IF(SUM(I277:I285)&gt;100,"－",SUM(I277:I285))</f>
        <v>100</v>
      </c>
      <c r="J286" s="6">
        <f>IF(SUM(J277:J285)&gt;100,"－",SUM(J277:J285))</f>
        <v>100</v>
      </c>
      <c r="K286" s="23"/>
      <c r="L286" s="23"/>
      <c r="M286" s="23"/>
      <c r="N286" s="23"/>
      <c r="O286" s="23"/>
    </row>
    <row r="287" spans="1:15" ht="14.7" customHeight="1" x14ac:dyDescent="0.15">
      <c r="B287" s="39" t="s">
        <v>109</v>
      </c>
      <c r="C287" s="82"/>
      <c r="D287" s="29"/>
      <c r="E287" s="42">
        <v>18.733586319932641</v>
      </c>
      <c r="F287" s="75">
        <v>19.142447201858683</v>
      </c>
      <c r="G287" s="75">
        <v>14.150627525252524</v>
      </c>
      <c r="H287" s="23"/>
      <c r="I287" s="23"/>
      <c r="J287" s="23"/>
      <c r="K287" s="23"/>
      <c r="L287" s="23"/>
      <c r="M287" s="23"/>
      <c r="N287" s="23"/>
      <c r="O287" s="23"/>
    </row>
    <row r="288" spans="1:15" ht="14.7" customHeight="1" x14ac:dyDescent="0.15">
      <c r="B288" s="39" t="s">
        <v>110</v>
      </c>
      <c r="C288" s="82"/>
      <c r="D288" s="29"/>
      <c r="E288" s="42">
        <v>97.9</v>
      </c>
      <c r="F288" s="75">
        <v>97.9</v>
      </c>
      <c r="G288" s="75">
        <v>50.5</v>
      </c>
      <c r="H288" s="23"/>
      <c r="I288" s="23"/>
      <c r="J288" s="23"/>
      <c r="K288" s="23"/>
      <c r="L288" s="23"/>
      <c r="M288" s="23"/>
      <c r="N288" s="23"/>
      <c r="O288" s="23"/>
    </row>
    <row r="289" spans="2:15" ht="17.7" customHeight="1" x14ac:dyDescent="0.15">
      <c r="B289" s="90" t="s">
        <v>166</v>
      </c>
      <c r="I289" s="7"/>
      <c r="L289" s="31"/>
      <c r="O289" s="31"/>
    </row>
    <row r="290" spans="2:15" ht="13.5" customHeight="1" x14ac:dyDescent="0.15">
      <c r="B290" s="68"/>
      <c r="C290" s="33"/>
      <c r="D290" s="33"/>
      <c r="E290" s="83"/>
      <c r="F290" s="88" t="s">
        <v>2</v>
      </c>
      <c r="G290" s="91"/>
      <c r="H290" s="115"/>
      <c r="I290" s="88" t="s">
        <v>3</v>
      </c>
      <c r="J290" s="89"/>
    </row>
    <row r="291" spans="2:15" ht="20" x14ac:dyDescent="0.15">
      <c r="B291" s="81"/>
      <c r="E291" s="102" t="s">
        <v>4</v>
      </c>
      <c r="F291" s="102" t="s">
        <v>254</v>
      </c>
      <c r="G291" s="102" t="s">
        <v>256</v>
      </c>
      <c r="H291" s="112" t="s">
        <v>4</v>
      </c>
      <c r="I291" s="102" t="s">
        <v>254</v>
      </c>
      <c r="J291" s="102" t="s">
        <v>256</v>
      </c>
    </row>
    <row r="292" spans="2:15" ht="12" customHeight="1" x14ac:dyDescent="0.15">
      <c r="B292" s="35"/>
      <c r="C292" s="93"/>
      <c r="D292" s="36"/>
      <c r="E292" s="37"/>
      <c r="F292" s="37"/>
      <c r="G292" s="37"/>
      <c r="H292" s="116">
        <f>E$238</f>
        <v>1631</v>
      </c>
      <c r="I292" s="2">
        <f>F$238</f>
        <v>1501</v>
      </c>
      <c r="J292" s="2">
        <f>G$238</f>
        <v>130</v>
      </c>
      <c r="K292" s="95"/>
      <c r="L292" s="95"/>
      <c r="M292" s="95"/>
      <c r="N292" s="95"/>
      <c r="O292" s="95"/>
    </row>
    <row r="293" spans="2:15" ht="14.7" customHeight="1" x14ac:dyDescent="0.15">
      <c r="B293" s="34" t="s">
        <v>102</v>
      </c>
      <c r="C293" s="287"/>
      <c r="E293" s="18">
        <v>0</v>
      </c>
      <c r="F293" s="18">
        <v>0</v>
      </c>
      <c r="G293" s="18">
        <v>0</v>
      </c>
      <c r="H293" s="118">
        <f t="shared" ref="H293:J301" si="135">E293/H$231*100</f>
        <v>0</v>
      </c>
      <c r="I293" s="4">
        <f t="shared" si="135"/>
        <v>0</v>
      </c>
      <c r="J293" s="4">
        <f t="shared" si="135"/>
        <v>0</v>
      </c>
      <c r="K293" s="84"/>
      <c r="L293" s="84"/>
      <c r="M293" s="84"/>
      <c r="N293" s="84"/>
      <c r="O293" s="84"/>
    </row>
    <row r="294" spans="2:15" ht="14.7" customHeight="1" x14ac:dyDescent="0.15">
      <c r="B294" s="34" t="s">
        <v>102</v>
      </c>
      <c r="C294" s="307"/>
      <c r="E294" s="18">
        <v>28</v>
      </c>
      <c r="F294" s="18">
        <v>26</v>
      </c>
      <c r="G294" s="18">
        <v>2</v>
      </c>
      <c r="H294" s="118">
        <f t="shared" ref="H294:H295" si="136">E294/H$231*100</f>
        <v>1.7167381974248928</v>
      </c>
      <c r="I294" s="4">
        <f t="shared" ref="I294:I295" si="137">F294/I$231*100</f>
        <v>1.7321785476349101</v>
      </c>
      <c r="J294" s="4">
        <f t="shared" ref="J294:J295" si="138">G294/J$231*100</f>
        <v>1.5384615384615385</v>
      </c>
      <c r="K294" s="84"/>
      <c r="L294" s="84"/>
      <c r="M294" s="84"/>
      <c r="N294" s="84"/>
      <c r="O294" s="84"/>
    </row>
    <row r="295" spans="2:15" ht="14.7" customHeight="1" x14ac:dyDescent="0.15">
      <c r="B295" s="34" t="s">
        <v>103</v>
      </c>
      <c r="C295" s="287"/>
      <c r="E295" s="18">
        <v>83</v>
      </c>
      <c r="F295" s="18">
        <v>77</v>
      </c>
      <c r="G295" s="18">
        <v>6</v>
      </c>
      <c r="H295" s="118">
        <f t="shared" si="136"/>
        <v>5.0889025137952171</v>
      </c>
      <c r="I295" s="4">
        <f t="shared" si="137"/>
        <v>5.1299133910726189</v>
      </c>
      <c r="J295" s="4">
        <f t="shared" si="138"/>
        <v>4.6153846153846159</v>
      </c>
      <c r="K295" s="84"/>
      <c r="L295" s="84"/>
      <c r="M295" s="84"/>
      <c r="N295" s="84"/>
      <c r="O295" s="84"/>
    </row>
    <row r="296" spans="2:15" ht="14.7" customHeight="1" x14ac:dyDescent="0.15">
      <c r="B296" s="34" t="s">
        <v>82</v>
      </c>
      <c r="E296" s="18">
        <v>333</v>
      </c>
      <c r="F296" s="18">
        <v>295</v>
      </c>
      <c r="G296" s="18">
        <v>38</v>
      </c>
      <c r="H296" s="118">
        <f t="shared" si="135"/>
        <v>20.416922133660332</v>
      </c>
      <c r="I296" s="4">
        <f t="shared" si="135"/>
        <v>19.653564290473017</v>
      </c>
      <c r="J296" s="4">
        <f t="shared" si="135"/>
        <v>29.230769230769234</v>
      </c>
      <c r="K296" s="84"/>
      <c r="L296" s="84"/>
      <c r="M296" s="84"/>
      <c r="N296" s="84"/>
      <c r="O296" s="84"/>
    </row>
    <row r="297" spans="2:15" ht="14.7" customHeight="1" x14ac:dyDescent="0.15">
      <c r="B297" s="34" t="s">
        <v>81</v>
      </c>
      <c r="C297" s="287"/>
      <c r="E297" s="18">
        <v>536</v>
      </c>
      <c r="F297" s="18">
        <v>497</v>
      </c>
      <c r="G297" s="18">
        <v>39</v>
      </c>
      <c r="H297" s="118">
        <f t="shared" si="135"/>
        <v>32.863274064990804</v>
      </c>
      <c r="I297" s="4">
        <f t="shared" si="135"/>
        <v>33.111259160559626</v>
      </c>
      <c r="J297" s="4">
        <f t="shared" si="135"/>
        <v>30</v>
      </c>
      <c r="K297" s="84"/>
      <c r="L297" s="84"/>
      <c r="M297" s="84"/>
      <c r="N297" s="84"/>
      <c r="O297" s="84"/>
    </row>
    <row r="298" spans="2:15" ht="14.7" customHeight="1" x14ac:dyDescent="0.15">
      <c r="B298" s="34" t="s">
        <v>117</v>
      </c>
      <c r="C298" s="287"/>
      <c r="E298" s="18">
        <v>325</v>
      </c>
      <c r="F298" s="18">
        <v>302</v>
      </c>
      <c r="G298" s="18">
        <v>23</v>
      </c>
      <c r="H298" s="118">
        <f t="shared" si="135"/>
        <v>19.926425505824646</v>
      </c>
      <c r="I298" s="4">
        <f t="shared" si="135"/>
        <v>20.1199200532978</v>
      </c>
      <c r="J298" s="4">
        <f t="shared" si="135"/>
        <v>17.692307692307693</v>
      </c>
      <c r="K298" s="84"/>
      <c r="L298" s="84"/>
      <c r="M298" s="84"/>
      <c r="N298" s="84"/>
      <c r="O298" s="84"/>
    </row>
    <row r="299" spans="2:15" ht="14.7" customHeight="1" x14ac:dyDescent="0.15">
      <c r="B299" s="34" t="s">
        <v>149</v>
      </c>
      <c r="C299" s="287"/>
      <c r="E299" s="18">
        <v>33</v>
      </c>
      <c r="F299" s="18">
        <v>32</v>
      </c>
      <c r="G299" s="18">
        <v>1</v>
      </c>
      <c r="H299" s="118">
        <f t="shared" si="135"/>
        <v>2.0232985898221951</v>
      </c>
      <c r="I299" s="4">
        <f t="shared" si="135"/>
        <v>2.1319120586275817</v>
      </c>
      <c r="J299" s="4">
        <f t="shared" si="135"/>
        <v>0.76923076923076927</v>
      </c>
      <c r="K299" s="84"/>
      <c r="L299" s="84"/>
      <c r="M299" s="84"/>
      <c r="N299" s="84"/>
      <c r="O299" s="84"/>
    </row>
    <row r="300" spans="2:15" ht="14.7" customHeight="1" x14ac:dyDescent="0.15">
      <c r="B300" s="34" t="s">
        <v>150</v>
      </c>
      <c r="C300" s="287"/>
      <c r="E300" s="18">
        <v>4</v>
      </c>
      <c r="F300" s="18">
        <v>4</v>
      </c>
      <c r="G300" s="18">
        <v>0</v>
      </c>
      <c r="H300" s="118">
        <f t="shared" si="135"/>
        <v>0.2452483139178418</v>
      </c>
      <c r="I300" s="4">
        <f t="shared" si="135"/>
        <v>0.26648900732844771</v>
      </c>
      <c r="J300" s="4">
        <f t="shared" si="135"/>
        <v>0</v>
      </c>
      <c r="K300" s="84"/>
      <c r="L300" s="84"/>
      <c r="M300" s="84"/>
      <c r="N300" s="84"/>
      <c r="O300" s="84"/>
    </row>
    <row r="301" spans="2:15" ht="14.7" customHeight="1" x14ac:dyDescent="0.15">
      <c r="B301" s="35" t="s">
        <v>174</v>
      </c>
      <c r="C301" s="93"/>
      <c r="D301" s="36"/>
      <c r="E301" s="19">
        <v>289</v>
      </c>
      <c r="F301" s="19">
        <v>268</v>
      </c>
      <c r="G301" s="19">
        <v>21</v>
      </c>
      <c r="H301" s="129">
        <f t="shared" si="135"/>
        <v>17.719190680564072</v>
      </c>
      <c r="I301" s="5">
        <f t="shared" si="135"/>
        <v>17.854763491005997</v>
      </c>
      <c r="J301" s="5">
        <f t="shared" si="135"/>
        <v>16.153846153846153</v>
      </c>
      <c r="K301" s="23"/>
      <c r="L301" s="23"/>
      <c r="M301" s="23"/>
      <c r="N301" s="23"/>
      <c r="O301" s="23"/>
    </row>
    <row r="302" spans="2:15" ht="14.7" customHeight="1" x14ac:dyDescent="0.15">
      <c r="B302" s="39" t="s">
        <v>1</v>
      </c>
      <c r="C302" s="82"/>
      <c r="D302" s="28"/>
      <c r="E302" s="40">
        <f>SUM(E293:E301)</f>
        <v>1631</v>
      </c>
      <c r="F302" s="40">
        <f>SUM(F293:F301)</f>
        <v>1501</v>
      </c>
      <c r="G302" s="40">
        <f>SUM(G293:G301)</f>
        <v>130</v>
      </c>
      <c r="H302" s="119">
        <f>IF(SUM(H293:H301)&gt;100,"－",SUM(H293:H301))</f>
        <v>99.999999999999986</v>
      </c>
      <c r="I302" s="6">
        <f>IF(SUM(I293:I301)&gt;100,"－",SUM(I293:I301))</f>
        <v>100</v>
      </c>
      <c r="J302" s="6">
        <f>IF(SUM(J293:J301)&gt;100,"－",SUM(J293:J301))</f>
        <v>100</v>
      </c>
      <c r="K302" s="23"/>
      <c r="L302" s="23"/>
      <c r="M302" s="23"/>
      <c r="N302" s="23"/>
      <c r="O302" s="23"/>
    </row>
    <row r="303" spans="2:15" ht="14.7" customHeight="1" x14ac:dyDescent="0.15">
      <c r="B303" s="39" t="s">
        <v>109</v>
      </c>
      <c r="C303" s="82"/>
      <c r="D303" s="29"/>
      <c r="E303" s="42">
        <v>17.269496662674182</v>
      </c>
      <c r="F303" s="75">
        <v>17.385333277613462</v>
      </c>
      <c r="G303" s="75">
        <v>15.959161376250753</v>
      </c>
      <c r="H303" s="23"/>
      <c r="I303" s="23"/>
      <c r="J303" s="23"/>
      <c r="K303" s="23"/>
      <c r="L303" s="23"/>
      <c r="M303" s="23"/>
      <c r="N303" s="23"/>
      <c r="O303" s="23"/>
    </row>
    <row r="304" spans="2:15" ht="14.7" customHeight="1" x14ac:dyDescent="0.15">
      <c r="B304" s="39" t="s">
        <v>110</v>
      </c>
      <c r="C304" s="82"/>
      <c r="D304" s="29"/>
      <c r="E304" s="42">
        <v>49.443181818181813</v>
      </c>
      <c r="F304" s="75">
        <v>49.443181818181813</v>
      </c>
      <c r="G304" s="75">
        <v>31.03448275862069</v>
      </c>
      <c r="H304" s="23"/>
      <c r="I304" s="23"/>
      <c r="J304" s="23"/>
      <c r="K304" s="23"/>
      <c r="L304" s="23"/>
      <c r="M304" s="23"/>
      <c r="N304" s="23"/>
      <c r="O304" s="23"/>
    </row>
    <row r="305" spans="1:15" ht="8.1999999999999993" customHeight="1" x14ac:dyDescent="0.15">
      <c r="B305" s="66"/>
      <c r="C305" s="66"/>
      <c r="D305" s="46"/>
      <c r="E305" s="14"/>
      <c r="F305" s="14"/>
      <c r="G305" s="14"/>
      <c r="H305" s="23"/>
      <c r="I305" s="23"/>
      <c r="J305" s="23"/>
      <c r="K305" s="23"/>
      <c r="L305" s="23"/>
      <c r="M305" s="23"/>
      <c r="N305" s="23"/>
      <c r="O305" s="23"/>
    </row>
    <row r="306" spans="1:15" ht="15" customHeight="1" x14ac:dyDescent="0.15">
      <c r="A306" s="1" t="s">
        <v>565</v>
      </c>
      <c r="B306" s="22"/>
      <c r="H306" s="7"/>
    </row>
    <row r="307" spans="1:15" ht="13.5" customHeight="1" x14ac:dyDescent="0.15">
      <c r="B307" s="68"/>
      <c r="C307" s="33"/>
      <c r="D307" s="33"/>
      <c r="E307" s="83"/>
      <c r="F307" s="88" t="s">
        <v>2</v>
      </c>
      <c r="G307" s="91"/>
      <c r="H307" s="115"/>
      <c r="I307" s="88" t="s">
        <v>3</v>
      </c>
      <c r="J307" s="89"/>
    </row>
    <row r="308" spans="1:15" ht="20" x14ac:dyDescent="0.15">
      <c r="B308" s="81"/>
      <c r="E308" s="102" t="s">
        <v>4</v>
      </c>
      <c r="F308" s="102" t="s">
        <v>254</v>
      </c>
      <c r="G308" s="102" t="s">
        <v>256</v>
      </c>
      <c r="H308" s="112" t="s">
        <v>4</v>
      </c>
      <c r="I308" s="102" t="s">
        <v>254</v>
      </c>
      <c r="J308" s="102" t="s">
        <v>256</v>
      </c>
    </row>
    <row r="309" spans="1:15" ht="12" customHeight="1" x14ac:dyDescent="0.15">
      <c r="B309" s="35"/>
      <c r="C309" s="93"/>
      <c r="D309" s="36"/>
      <c r="E309" s="37"/>
      <c r="F309" s="37"/>
      <c r="G309" s="37"/>
      <c r="H309" s="116">
        <f>E$238</f>
        <v>1631</v>
      </c>
      <c r="I309" s="2">
        <f>F$238</f>
        <v>1501</v>
      </c>
      <c r="J309" s="2">
        <f>G$238</f>
        <v>130</v>
      </c>
      <c r="K309" s="95"/>
      <c r="L309" s="95"/>
      <c r="M309" s="95"/>
      <c r="N309" s="95"/>
      <c r="O309" s="95"/>
    </row>
    <row r="310" spans="1:15" ht="14.7" customHeight="1" x14ac:dyDescent="0.15">
      <c r="B310" s="34" t="s">
        <v>211</v>
      </c>
      <c r="C310" s="287"/>
      <c r="E310" s="18">
        <v>8</v>
      </c>
      <c r="F310" s="18">
        <v>5</v>
      </c>
      <c r="G310" s="18">
        <v>3</v>
      </c>
      <c r="H310" s="118">
        <f t="shared" ref="H310:H318" si="139">E310/H$309*100</f>
        <v>0.4904966278356836</v>
      </c>
      <c r="I310" s="4">
        <f t="shared" ref="I310:I318" si="140">F310/I$309*100</f>
        <v>0.33311125916055961</v>
      </c>
      <c r="J310" s="4">
        <f t="shared" ref="J310:J318" si="141">G310/J$309*100</f>
        <v>2.3076923076923079</v>
      </c>
      <c r="K310" s="84"/>
      <c r="L310" s="84"/>
      <c r="M310" s="84"/>
      <c r="N310" s="84"/>
      <c r="O310" s="84"/>
    </row>
    <row r="311" spans="1:15" ht="14.7" customHeight="1" x14ac:dyDescent="0.15">
      <c r="B311" s="34" t="s">
        <v>102</v>
      </c>
      <c r="C311" s="287"/>
      <c r="E311" s="18">
        <v>254</v>
      </c>
      <c r="F311" s="18">
        <v>218</v>
      </c>
      <c r="G311" s="18">
        <v>36</v>
      </c>
      <c r="H311" s="118">
        <f t="shared" si="139"/>
        <v>15.573267933782956</v>
      </c>
      <c r="I311" s="4">
        <f t="shared" si="140"/>
        <v>14.523650899400401</v>
      </c>
      <c r="J311" s="4">
        <f t="shared" si="141"/>
        <v>27.692307692307693</v>
      </c>
      <c r="K311" s="84"/>
      <c r="L311" s="84"/>
      <c r="M311" s="84"/>
      <c r="N311" s="84"/>
      <c r="O311" s="84"/>
    </row>
    <row r="312" spans="1:15" ht="14.7" customHeight="1" x14ac:dyDescent="0.15">
      <c r="B312" s="34" t="s">
        <v>103</v>
      </c>
      <c r="C312" s="287"/>
      <c r="E312" s="18">
        <v>571</v>
      </c>
      <c r="F312" s="18">
        <v>523</v>
      </c>
      <c r="G312" s="18">
        <v>48</v>
      </c>
      <c r="H312" s="118">
        <f t="shared" si="139"/>
        <v>35.009196811771922</v>
      </c>
      <c r="I312" s="4">
        <f t="shared" si="140"/>
        <v>34.843437708194536</v>
      </c>
      <c r="J312" s="4">
        <f t="shared" si="141"/>
        <v>36.923076923076927</v>
      </c>
      <c r="K312" s="84"/>
      <c r="L312" s="84"/>
      <c r="M312" s="84"/>
      <c r="N312" s="84"/>
      <c r="O312" s="84"/>
    </row>
    <row r="313" spans="1:15" ht="14.7" customHeight="1" x14ac:dyDescent="0.15">
      <c r="B313" s="34" t="s">
        <v>82</v>
      </c>
      <c r="C313" s="287"/>
      <c r="E313" s="18">
        <v>345</v>
      </c>
      <c r="F313" s="18">
        <v>324</v>
      </c>
      <c r="G313" s="18">
        <v>21</v>
      </c>
      <c r="H313" s="118">
        <f t="shared" si="139"/>
        <v>21.152667075413856</v>
      </c>
      <c r="I313" s="4">
        <f t="shared" si="140"/>
        <v>21.585609593604264</v>
      </c>
      <c r="J313" s="4">
        <f t="shared" si="141"/>
        <v>16.153846153846153</v>
      </c>
      <c r="K313" s="84"/>
      <c r="L313" s="84"/>
      <c r="M313" s="84"/>
      <c r="N313" s="84"/>
      <c r="O313" s="84"/>
    </row>
    <row r="314" spans="1:15" ht="14.7" customHeight="1" x14ac:dyDescent="0.15">
      <c r="B314" s="34" t="s">
        <v>81</v>
      </c>
      <c r="C314" s="287"/>
      <c r="E314" s="18">
        <v>128</v>
      </c>
      <c r="F314" s="18">
        <v>120</v>
      </c>
      <c r="G314" s="18">
        <v>8</v>
      </c>
      <c r="H314" s="118">
        <f t="shared" si="139"/>
        <v>7.8479460453709375</v>
      </c>
      <c r="I314" s="4">
        <f t="shared" si="140"/>
        <v>7.9946702198534307</v>
      </c>
      <c r="J314" s="4">
        <f t="shared" si="141"/>
        <v>6.1538461538461542</v>
      </c>
      <c r="K314" s="84"/>
      <c r="L314" s="84"/>
      <c r="M314" s="84"/>
      <c r="N314" s="84"/>
      <c r="O314" s="84"/>
    </row>
    <row r="315" spans="1:15" ht="14.7" customHeight="1" x14ac:dyDescent="0.15">
      <c r="B315" s="34" t="s">
        <v>117</v>
      </c>
      <c r="C315" s="287"/>
      <c r="E315" s="18">
        <v>59</v>
      </c>
      <c r="F315" s="18">
        <v>57</v>
      </c>
      <c r="G315" s="18">
        <v>2</v>
      </c>
      <c r="H315" s="118">
        <f t="shared" si="139"/>
        <v>3.6174126302881664</v>
      </c>
      <c r="I315" s="4">
        <f t="shared" si="140"/>
        <v>3.79746835443038</v>
      </c>
      <c r="J315" s="4">
        <f t="shared" si="141"/>
        <v>1.5384615384615385</v>
      </c>
      <c r="K315" s="84"/>
      <c r="L315" s="84"/>
      <c r="M315" s="84"/>
      <c r="N315" s="84"/>
      <c r="O315" s="84"/>
    </row>
    <row r="316" spans="1:15" ht="14.7" customHeight="1" x14ac:dyDescent="0.15">
      <c r="B316" s="34" t="s">
        <v>149</v>
      </c>
      <c r="C316" s="287"/>
      <c r="E316" s="18">
        <v>17</v>
      </c>
      <c r="F316" s="18">
        <v>17</v>
      </c>
      <c r="G316" s="18">
        <v>0</v>
      </c>
      <c r="H316" s="118">
        <f t="shared" si="139"/>
        <v>1.0423053341508277</v>
      </c>
      <c r="I316" s="4">
        <f t="shared" si="140"/>
        <v>1.1325782811459029</v>
      </c>
      <c r="J316" s="4">
        <f t="shared" si="141"/>
        <v>0</v>
      </c>
      <c r="K316" s="84"/>
      <c r="L316" s="84"/>
      <c r="M316" s="84"/>
      <c r="N316" s="84"/>
      <c r="O316" s="84"/>
    </row>
    <row r="317" spans="1:15" ht="14.7" customHeight="1" x14ac:dyDescent="0.15">
      <c r="B317" s="34" t="s">
        <v>150</v>
      </c>
      <c r="C317" s="287"/>
      <c r="E317" s="18">
        <v>11</v>
      </c>
      <c r="F317" s="18">
        <v>11</v>
      </c>
      <c r="G317" s="18">
        <v>0</v>
      </c>
      <c r="H317" s="118">
        <f t="shared" si="139"/>
        <v>0.67443286327406493</v>
      </c>
      <c r="I317" s="4">
        <f t="shared" si="140"/>
        <v>0.73284477015323113</v>
      </c>
      <c r="J317" s="4">
        <f t="shared" si="141"/>
        <v>0</v>
      </c>
      <c r="K317" s="84"/>
      <c r="L317" s="84"/>
      <c r="M317" s="84"/>
      <c r="N317" s="84"/>
      <c r="O317" s="84"/>
    </row>
    <row r="318" spans="1:15" ht="14.7" customHeight="1" x14ac:dyDescent="0.15">
      <c r="B318" s="35" t="s">
        <v>174</v>
      </c>
      <c r="C318" s="93"/>
      <c r="D318" s="36"/>
      <c r="E318" s="19">
        <v>238</v>
      </c>
      <c r="F318" s="19">
        <v>226</v>
      </c>
      <c r="G318" s="19">
        <v>12</v>
      </c>
      <c r="H318" s="129">
        <f t="shared" si="139"/>
        <v>14.592274678111588</v>
      </c>
      <c r="I318" s="5">
        <f t="shared" si="140"/>
        <v>15.056628914057296</v>
      </c>
      <c r="J318" s="5">
        <f t="shared" si="141"/>
        <v>9.2307692307692317</v>
      </c>
      <c r="K318" s="23"/>
      <c r="L318" s="23"/>
      <c r="M318" s="23"/>
      <c r="N318" s="23"/>
      <c r="O318" s="23"/>
    </row>
    <row r="319" spans="1:15" ht="14.7" customHeight="1" x14ac:dyDescent="0.15">
      <c r="B319" s="39" t="s">
        <v>1</v>
      </c>
      <c r="C319" s="82"/>
      <c r="D319" s="28"/>
      <c r="E319" s="40">
        <f>SUM(E310:E318)</f>
        <v>1631</v>
      </c>
      <c r="F319" s="40">
        <f>SUM(F310:F318)</f>
        <v>1501</v>
      </c>
      <c r="G319" s="40">
        <f>SUM(G310:G318)</f>
        <v>130</v>
      </c>
      <c r="H319" s="119">
        <f>IF(SUM(H310:H318)&gt;100,"－",SUM(H310:H318))</f>
        <v>100</v>
      </c>
      <c r="I319" s="6">
        <f>IF(SUM(I310:I318)&gt;100,"－",SUM(I310:I318))</f>
        <v>100</v>
      </c>
      <c r="J319" s="6">
        <f>IF(SUM(J310:J318)&gt;100,"－",SUM(J310:J318))</f>
        <v>100.00000000000001</v>
      </c>
      <c r="K319" s="23"/>
      <c r="L319" s="23"/>
      <c r="M319" s="23"/>
      <c r="N319" s="23"/>
      <c r="O319" s="23"/>
    </row>
    <row r="320" spans="1:15" ht="14.7" customHeight="1" x14ac:dyDescent="0.15">
      <c r="B320" s="39" t="s">
        <v>109</v>
      </c>
      <c r="C320" s="82"/>
      <c r="D320" s="29"/>
      <c r="E320" s="42">
        <v>9.5922469490308693</v>
      </c>
      <c r="F320" s="75">
        <v>9.8039215686274517</v>
      </c>
      <c r="G320" s="75">
        <v>7.3050847457627119</v>
      </c>
      <c r="H320" s="23"/>
      <c r="I320" s="23"/>
      <c r="J320" s="23"/>
      <c r="K320" s="23"/>
      <c r="L320" s="23"/>
      <c r="M320" s="23"/>
      <c r="N320" s="23"/>
      <c r="O320" s="23"/>
    </row>
    <row r="321" spans="2:15" ht="14.7" customHeight="1" x14ac:dyDescent="0.15">
      <c r="B321" s="39" t="s">
        <v>110</v>
      </c>
      <c r="C321" s="82"/>
      <c r="D321" s="29"/>
      <c r="E321" s="42">
        <v>62</v>
      </c>
      <c r="F321" s="75">
        <v>62</v>
      </c>
      <c r="G321" s="75">
        <v>24</v>
      </c>
      <c r="H321" s="23"/>
      <c r="I321" s="23"/>
      <c r="J321" s="23"/>
      <c r="K321" s="23"/>
      <c r="L321" s="23"/>
      <c r="M321" s="23"/>
      <c r="N321" s="23"/>
      <c r="O321" s="23"/>
    </row>
    <row r="322" spans="2:15" ht="17.7" customHeight="1" x14ac:dyDescent="0.15">
      <c r="B322" s="90" t="s">
        <v>166</v>
      </c>
      <c r="I322" s="7"/>
      <c r="L322" s="31"/>
      <c r="O322" s="31"/>
    </row>
    <row r="323" spans="2:15" ht="13.5" customHeight="1" x14ac:dyDescent="0.15">
      <c r="B323" s="68"/>
      <c r="C323" s="33"/>
      <c r="D323" s="33"/>
      <c r="E323" s="83"/>
      <c r="F323" s="88" t="s">
        <v>2</v>
      </c>
      <c r="G323" s="91"/>
      <c r="H323" s="115"/>
      <c r="I323" s="88" t="s">
        <v>3</v>
      </c>
      <c r="J323" s="89"/>
    </row>
    <row r="324" spans="2:15" ht="20" x14ac:dyDescent="0.15">
      <c r="B324" s="81"/>
      <c r="E324" s="102" t="s">
        <v>4</v>
      </c>
      <c r="F324" s="102" t="s">
        <v>254</v>
      </c>
      <c r="G324" s="102" t="s">
        <v>256</v>
      </c>
      <c r="H324" s="112" t="s">
        <v>4</v>
      </c>
      <c r="I324" s="102" t="s">
        <v>254</v>
      </c>
      <c r="J324" s="102" t="s">
        <v>256</v>
      </c>
    </row>
    <row r="325" spans="2:15" ht="12" customHeight="1" x14ac:dyDescent="0.15">
      <c r="B325" s="35"/>
      <c r="C325" s="93"/>
      <c r="D325" s="36"/>
      <c r="E325" s="37"/>
      <c r="F325" s="37"/>
      <c r="G325" s="37"/>
      <c r="H325" s="116">
        <f>E$238</f>
        <v>1631</v>
      </c>
      <c r="I325" s="2">
        <f>F$238</f>
        <v>1501</v>
      </c>
      <c r="J325" s="2">
        <f>G$238</f>
        <v>130</v>
      </c>
      <c r="K325" s="95"/>
      <c r="L325" s="95"/>
      <c r="M325" s="95"/>
      <c r="N325" s="95"/>
      <c r="O325" s="95"/>
    </row>
    <row r="326" spans="2:15" ht="14.7" customHeight="1" x14ac:dyDescent="0.15">
      <c r="B326" s="34" t="s">
        <v>211</v>
      </c>
      <c r="C326" s="307"/>
      <c r="E326" s="18">
        <v>8</v>
      </c>
      <c r="F326" s="18">
        <v>5</v>
      </c>
      <c r="G326" s="18">
        <v>3</v>
      </c>
      <c r="H326" s="118">
        <f t="shared" ref="H326:H334" si="142">E326/H$309*100</f>
        <v>0.4904966278356836</v>
      </c>
      <c r="I326" s="4">
        <f t="shared" ref="I326:I334" si="143">F326/I$309*100</f>
        <v>0.33311125916055961</v>
      </c>
      <c r="J326" s="4">
        <f t="shared" ref="J326:J334" si="144">G326/J$309*100</f>
        <v>2.3076923076923079</v>
      </c>
      <c r="K326" s="84"/>
      <c r="L326" s="84"/>
      <c r="M326" s="84"/>
      <c r="N326" s="84"/>
      <c r="O326" s="84"/>
    </row>
    <row r="327" spans="2:15" ht="14.7" customHeight="1" x14ac:dyDescent="0.15">
      <c r="B327" s="34" t="s">
        <v>102</v>
      </c>
      <c r="C327" s="307"/>
      <c r="E327" s="18">
        <v>274</v>
      </c>
      <c r="F327" s="18">
        <v>249</v>
      </c>
      <c r="G327" s="18">
        <v>25</v>
      </c>
      <c r="H327" s="118">
        <f t="shared" si="142"/>
        <v>16.799509503372164</v>
      </c>
      <c r="I327" s="4">
        <f t="shared" si="143"/>
        <v>16.588940706195871</v>
      </c>
      <c r="J327" s="4">
        <f t="shared" si="144"/>
        <v>19.230769230769234</v>
      </c>
      <c r="K327" s="84"/>
      <c r="L327" s="84"/>
      <c r="M327" s="84"/>
      <c r="N327" s="84"/>
      <c r="O327" s="84"/>
    </row>
    <row r="328" spans="2:15" ht="14.7" customHeight="1" x14ac:dyDescent="0.15">
      <c r="B328" s="34" t="s">
        <v>103</v>
      </c>
      <c r="C328" s="307"/>
      <c r="E328" s="18">
        <v>596</v>
      </c>
      <c r="F328" s="18">
        <v>556</v>
      </c>
      <c r="G328" s="18">
        <v>40</v>
      </c>
      <c r="H328" s="118">
        <f t="shared" si="142"/>
        <v>36.541998773758436</v>
      </c>
      <c r="I328" s="4">
        <f t="shared" si="143"/>
        <v>37.041972018654228</v>
      </c>
      <c r="J328" s="4">
        <f t="shared" si="144"/>
        <v>30.76923076923077</v>
      </c>
      <c r="K328" s="84"/>
      <c r="L328" s="84"/>
      <c r="M328" s="84"/>
      <c r="N328" s="84"/>
      <c r="O328" s="84"/>
    </row>
    <row r="329" spans="2:15" ht="14.7" customHeight="1" x14ac:dyDescent="0.15">
      <c r="B329" s="34" t="s">
        <v>82</v>
      </c>
      <c r="C329" s="307"/>
      <c r="E329" s="18">
        <v>332</v>
      </c>
      <c r="F329" s="18">
        <v>296</v>
      </c>
      <c r="G329" s="18">
        <v>36</v>
      </c>
      <c r="H329" s="118">
        <f t="shared" si="142"/>
        <v>20.355610055180868</v>
      </c>
      <c r="I329" s="4">
        <f t="shared" si="143"/>
        <v>19.720186542305129</v>
      </c>
      <c r="J329" s="4">
        <f t="shared" si="144"/>
        <v>27.692307692307693</v>
      </c>
      <c r="K329" s="84"/>
      <c r="L329" s="84"/>
      <c r="M329" s="84"/>
      <c r="N329" s="84"/>
      <c r="O329" s="84"/>
    </row>
    <row r="330" spans="2:15" ht="14.7" customHeight="1" x14ac:dyDescent="0.15">
      <c r="B330" s="34" t="s">
        <v>81</v>
      </c>
      <c r="C330" s="307"/>
      <c r="E330" s="18">
        <v>125</v>
      </c>
      <c r="F330" s="18">
        <v>115</v>
      </c>
      <c r="G330" s="18">
        <v>10</v>
      </c>
      <c r="H330" s="118">
        <f t="shared" si="142"/>
        <v>7.6640098099325566</v>
      </c>
      <c r="I330" s="4">
        <f t="shared" si="143"/>
        <v>7.6615589606928713</v>
      </c>
      <c r="J330" s="4">
        <f t="shared" si="144"/>
        <v>7.6923076923076925</v>
      </c>
      <c r="K330" s="84"/>
      <c r="L330" s="84"/>
      <c r="M330" s="84"/>
      <c r="N330" s="84"/>
      <c r="O330" s="84"/>
    </row>
    <row r="331" spans="2:15" ht="14.7" customHeight="1" x14ac:dyDescent="0.15">
      <c r="B331" s="34" t="s">
        <v>117</v>
      </c>
      <c r="C331" s="307"/>
      <c r="E331" s="18">
        <v>52</v>
      </c>
      <c r="F331" s="18">
        <v>49</v>
      </c>
      <c r="G331" s="18">
        <v>3</v>
      </c>
      <c r="H331" s="118">
        <f t="shared" si="142"/>
        <v>3.1882280809319439</v>
      </c>
      <c r="I331" s="4">
        <f t="shared" si="143"/>
        <v>3.2644903397734839</v>
      </c>
      <c r="J331" s="4">
        <f t="shared" si="144"/>
        <v>2.3076923076923079</v>
      </c>
      <c r="K331" s="84"/>
      <c r="L331" s="84"/>
      <c r="M331" s="84"/>
      <c r="N331" s="84"/>
      <c r="O331" s="84"/>
    </row>
    <row r="332" spans="2:15" ht="14.7" customHeight="1" x14ac:dyDescent="0.15">
      <c r="B332" s="34" t="s">
        <v>149</v>
      </c>
      <c r="C332" s="307"/>
      <c r="E332" s="18">
        <v>5</v>
      </c>
      <c r="F332" s="18">
        <v>5</v>
      </c>
      <c r="G332" s="18">
        <v>0</v>
      </c>
      <c r="H332" s="118">
        <f t="shared" si="142"/>
        <v>0.30656039239730226</v>
      </c>
      <c r="I332" s="4">
        <f t="shared" si="143"/>
        <v>0.33311125916055961</v>
      </c>
      <c r="J332" s="4">
        <f t="shared" si="144"/>
        <v>0</v>
      </c>
      <c r="K332" s="84"/>
      <c r="L332" s="84"/>
      <c r="M332" s="84"/>
      <c r="N332" s="84"/>
      <c r="O332" s="84"/>
    </row>
    <row r="333" spans="2:15" ht="14.7" customHeight="1" x14ac:dyDescent="0.15">
      <c r="B333" s="34" t="s">
        <v>150</v>
      </c>
      <c r="C333" s="307"/>
      <c r="E333" s="18">
        <v>0</v>
      </c>
      <c r="F333" s="18">
        <v>0</v>
      </c>
      <c r="G333" s="18">
        <v>0</v>
      </c>
      <c r="H333" s="118">
        <f t="shared" si="142"/>
        <v>0</v>
      </c>
      <c r="I333" s="4">
        <f t="shared" si="143"/>
        <v>0</v>
      </c>
      <c r="J333" s="4">
        <f t="shared" si="144"/>
        <v>0</v>
      </c>
      <c r="K333" s="84"/>
      <c r="L333" s="84"/>
      <c r="M333" s="84"/>
      <c r="N333" s="84"/>
      <c r="O333" s="84"/>
    </row>
    <row r="334" spans="2:15" ht="14.7" customHeight="1" x14ac:dyDescent="0.15">
      <c r="B334" s="35" t="s">
        <v>174</v>
      </c>
      <c r="C334" s="93"/>
      <c r="D334" s="36"/>
      <c r="E334" s="19">
        <v>239</v>
      </c>
      <c r="F334" s="19">
        <v>226</v>
      </c>
      <c r="G334" s="19">
        <v>13</v>
      </c>
      <c r="H334" s="129">
        <f t="shared" si="142"/>
        <v>14.653586756591046</v>
      </c>
      <c r="I334" s="5">
        <f t="shared" si="143"/>
        <v>15.056628914057296</v>
      </c>
      <c r="J334" s="5">
        <f t="shared" si="144"/>
        <v>10</v>
      </c>
      <c r="K334" s="23"/>
      <c r="L334" s="23"/>
      <c r="M334" s="23"/>
      <c r="N334" s="23"/>
      <c r="O334" s="23"/>
    </row>
    <row r="335" spans="2:15" ht="14.7" customHeight="1" x14ac:dyDescent="0.15">
      <c r="B335" s="39" t="s">
        <v>1</v>
      </c>
      <c r="C335" s="82"/>
      <c r="D335" s="28"/>
      <c r="E335" s="40">
        <f>SUM(E326:E334)</f>
        <v>1631</v>
      </c>
      <c r="F335" s="40">
        <f>SUM(F326:F334)</f>
        <v>1501</v>
      </c>
      <c r="G335" s="40">
        <f>SUM(G326:G334)</f>
        <v>130</v>
      </c>
      <c r="H335" s="119">
        <f>IF(SUM(H326:H334)&gt;100,"－",SUM(H326:H334))</f>
        <v>100</v>
      </c>
      <c r="I335" s="6">
        <f>IF(SUM(I326:I334)&gt;100,"－",SUM(I326:I334))</f>
        <v>100</v>
      </c>
      <c r="J335" s="6">
        <f>IF(SUM(J326:J334)&gt;100,"－",SUM(J326:J334))</f>
        <v>100</v>
      </c>
      <c r="K335" s="23"/>
      <c r="L335" s="23"/>
      <c r="M335" s="23"/>
      <c r="N335" s="23"/>
      <c r="O335" s="23"/>
    </row>
    <row r="336" spans="2:15" ht="14.7" customHeight="1" x14ac:dyDescent="0.15">
      <c r="B336" s="39" t="s">
        <v>109</v>
      </c>
      <c r="C336" s="82"/>
      <c r="D336" s="29"/>
      <c r="E336" s="42">
        <v>9.0352990197302834</v>
      </c>
      <c r="F336" s="75">
        <v>9.0669630969706159</v>
      </c>
      <c r="G336" s="75">
        <v>8.6902417677523367</v>
      </c>
      <c r="H336" s="23"/>
      <c r="I336" s="23"/>
      <c r="J336" s="23"/>
      <c r="K336" s="23"/>
      <c r="L336" s="23"/>
      <c r="M336" s="23"/>
      <c r="N336" s="23"/>
      <c r="O336" s="23"/>
    </row>
    <row r="337" spans="1:15" ht="14.7" customHeight="1" x14ac:dyDescent="0.15">
      <c r="B337" s="39" t="s">
        <v>110</v>
      </c>
      <c r="C337" s="82"/>
      <c r="D337" s="29"/>
      <c r="E337" s="42">
        <v>33.333333333333329</v>
      </c>
      <c r="F337" s="75">
        <v>33.333333333333329</v>
      </c>
      <c r="G337" s="75">
        <v>21.875</v>
      </c>
      <c r="H337" s="23"/>
      <c r="I337" s="23"/>
      <c r="J337" s="23"/>
      <c r="K337" s="23"/>
      <c r="L337" s="23"/>
      <c r="M337" s="23"/>
      <c r="N337" s="23"/>
      <c r="O337" s="23"/>
    </row>
    <row r="338" spans="1:15" ht="14.7" customHeight="1" x14ac:dyDescent="0.15">
      <c r="B338" s="66"/>
      <c r="C338" s="46"/>
      <c r="D338" s="46"/>
      <c r="E338" s="46"/>
      <c r="F338" s="46"/>
      <c r="G338" s="97"/>
      <c r="H338" s="47"/>
    </row>
    <row r="339" spans="1:15" ht="15" customHeight="1" x14ac:dyDescent="0.15">
      <c r="A339" s="1" t="s">
        <v>566</v>
      </c>
      <c r="B339" s="22"/>
      <c r="H339" s="7"/>
    </row>
    <row r="340" spans="1:15" ht="13.5" customHeight="1" x14ac:dyDescent="0.15">
      <c r="B340" s="68"/>
      <c r="C340" s="33"/>
      <c r="D340" s="33"/>
      <c r="E340" s="83"/>
      <c r="F340" s="88" t="s">
        <v>2</v>
      </c>
      <c r="G340" s="91"/>
      <c r="H340" s="115"/>
      <c r="I340" s="88" t="s">
        <v>3</v>
      </c>
      <c r="J340" s="89"/>
    </row>
    <row r="341" spans="1:15" ht="20" x14ac:dyDescent="0.15">
      <c r="B341" s="81"/>
      <c r="E341" s="102" t="s">
        <v>4</v>
      </c>
      <c r="F341" s="102" t="s">
        <v>254</v>
      </c>
      <c r="G341" s="102" t="s">
        <v>256</v>
      </c>
      <c r="H341" s="112" t="s">
        <v>4</v>
      </c>
      <c r="I341" s="102" t="s">
        <v>254</v>
      </c>
      <c r="J341" s="102" t="s">
        <v>256</v>
      </c>
    </row>
    <row r="342" spans="1:15" ht="12" customHeight="1" x14ac:dyDescent="0.15">
      <c r="B342" s="35"/>
      <c r="C342" s="93"/>
      <c r="D342" s="36"/>
      <c r="E342" s="37"/>
      <c r="F342" s="37"/>
      <c r="G342" s="37"/>
      <c r="H342" s="116">
        <f>E$238</f>
        <v>1631</v>
      </c>
      <c r="I342" s="2">
        <f>F$238</f>
        <v>1501</v>
      </c>
      <c r="J342" s="2">
        <f>G$238</f>
        <v>130</v>
      </c>
      <c r="K342" s="95"/>
      <c r="L342" s="95"/>
      <c r="M342" s="95"/>
      <c r="N342" s="95"/>
      <c r="O342" s="95"/>
    </row>
    <row r="343" spans="1:15" ht="14.7" customHeight="1" x14ac:dyDescent="0.15">
      <c r="B343" s="34" t="s">
        <v>211</v>
      </c>
      <c r="C343" s="307"/>
      <c r="E343" s="18">
        <v>8</v>
      </c>
      <c r="F343" s="18">
        <v>5</v>
      </c>
      <c r="G343" s="18">
        <v>3</v>
      </c>
      <c r="H343" s="118">
        <f t="shared" ref="H343:H351" si="145">E343/H$342*100</f>
        <v>0.4904966278356836</v>
      </c>
      <c r="I343" s="4">
        <f t="shared" ref="I343:I351" si="146">F343/I$342*100</f>
        <v>0.33311125916055961</v>
      </c>
      <c r="J343" s="4">
        <f t="shared" ref="J343:J351" si="147">G343/J$342*100</f>
        <v>2.3076923076923079</v>
      </c>
      <c r="K343" s="84"/>
      <c r="L343" s="84"/>
      <c r="M343" s="84"/>
      <c r="N343" s="84"/>
      <c r="O343" s="84"/>
    </row>
    <row r="344" spans="1:15" ht="14.7" customHeight="1" x14ac:dyDescent="0.15">
      <c r="B344" s="34" t="s">
        <v>102</v>
      </c>
      <c r="C344" s="307"/>
      <c r="E344" s="18">
        <v>333</v>
      </c>
      <c r="F344" s="18">
        <v>295</v>
      </c>
      <c r="G344" s="18">
        <v>38</v>
      </c>
      <c r="H344" s="118">
        <f t="shared" si="145"/>
        <v>20.416922133660332</v>
      </c>
      <c r="I344" s="4">
        <f t="shared" si="146"/>
        <v>19.653564290473017</v>
      </c>
      <c r="J344" s="4">
        <f t="shared" si="147"/>
        <v>29.230769230769234</v>
      </c>
      <c r="K344" s="84"/>
      <c r="L344" s="84"/>
      <c r="M344" s="84"/>
      <c r="N344" s="84"/>
      <c r="O344" s="84"/>
    </row>
    <row r="345" spans="1:15" ht="14.7" customHeight="1" x14ac:dyDescent="0.15">
      <c r="B345" s="34" t="s">
        <v>103</v>
      </c>
      <c r="C345" s="307"/>
      <c r="E345" s="18">
        <v>526</v>
      </c>
      <c r="F345" s="18">
        <v>485</v>
      </c>
      <c r="G345" s="18">
        <v>41</v>
      </c>
      <c r="H345" s="118">
        <f t="shared" si="145"/>
        <v>32.250153280196194</v>
      </c>
      <c r="I345" s="4">
        <f t="shared" si="146"/>
        <v>32.311792138574283</v>
      </c>
      <c r="J345" s="4">
        <f t="shared" si="147"/>
        <v>31.538461538461537</v>
      </c>
      <c r="K345" s="84"/>
      <c r="L345" s="84"/>
      <c r="M345" s="84"/>
      <c r="N345" s="84"/>
      <c r="O345" s="84"/>
    </row>
    <row r="346" spans="1:15" ht="14.7" customHeight="1" x14ac:dyDescent="0.15">
      <c r="B346" s="34" t="s">
        <v>82</v>
      </c>
      <c r="C346" s="307"/>
      <c r="E346" s="18">
        <v>257</v>
      </c>
      <c r="F346" s="18">
        <v>240</v>
      </c>
      <c r="G346" s="18">
        <v>17</v>
      </c>
      <c r="H346" s="118">
        <f t="shared" si="145"/>
        <v>15.757204169221337</v>
      </c>
      <c r="I346" s="4">
        <f t="shared" si="146"/>
        <v>15.989340439706861</v>
      </c>
      <c r="J346" s="4">
        <f t="shared" si="147"/>
        <v>13.076923076923078</v>
      </c>
      <c r="K346" s="84"/>
      <c r="L346" s="84"/>
      <c r="M346" s="84"/>
      <c r="N346" s="84"/>
      <c r="O346" s="84"/>
    </row>
    <row r="347" spans="1:15" ht="14.7" customHeight="1" x14ac:dyDescent="0.15">
      <c r="B347" s="34" t="s">
        <v>81</v>
      </c>
      <c r="C347" s="307"/>
      <c r="E347" s="18">
        <v>75</v>
      </c>
      <c r="F347" s="18">
        <v>73</v>
      </c>
      <c r="G347" s="18">
        <v>2</v>
      </c>
      <c r="H347" s="118">
        <f t="shared" si="145"/>
        <v>4.5984058859595338</v>
      </c>
      <c r="I347" s="4">
        <f t="shared" si="146"/>
        <v>4.8634243837441709</v>
      </c>
      <c r="J347" s="4">
        <f t="shared" si="147"/>
        <v>1.5384615384615385</v>
      </c>
      <c r="K347" s="84"/>
      <c r="L347" s="84"/>
      <c r="M347" s="84"/>
      <c r="N347" s="84"/>
      <c r="O347" s="84"/>
    </row>
    <row r="348" spans="1:15" ht="14.7" customHeight="1" x14ac:dyDescent="0.15">
      <c r="B348" s="34" t="s">
        <v>117</v>
      </c>
      <c r="C348" s="307"/>
      <c r="E348" s="18">
        <v>38</v>
      </c>
      <c r="F348" s="18">
        <v>36</v>
      </c>
      <c r="G348" s="18">
        <v>2</v>
      </c>
      <c r="H348" s="118">
        <f t="shared" si="145"/>
        <v>2.3298589822194975</v>
      </c>
      <c r="I348" s="4">
        <f t="shared" si="146"/>
        <v>2.3984010659560293</v>
      </c>
      <c r="J348" s="4">
        <f t="shared" si="147"/>
        <v>1.5384615384615385</v>
      </c>
      <c r="K348" s="84"/>
      <c r="L348" s="84"/>
      <c r="M348" s="84"/>
      <c r="N348" s="84"/>
      <c r="O348" s="84"/>
    </row>
    <row r="349" spans="1:15" ht="14.7" customHeight="1" x14ac:dyDescent="0.15">
      <c r="B349" s="34" t="s">
        <v>149</v>
      </c>
      <c r="C349" s="307"/>
      <c r="E349" s="18">
        <v>12</v>
      </c>
      <c r="F349" s="18">
        <v>12</v>
      </c>
      <c r="G349" s="18">
        <v>0</v>
      </c>
      <c r="H349" s="118">
        <f t="shared" si="145"/>
        <v>0.73574494175352545</v>
      </c>
      <c r="I349" s="4">
        <f t="shared" si="146"/>
        <v>0.79946702198534314</v>
      </c>
      <c r="J349" s="4">
        <f t="shared" si="147"/>
        <v>0</v>
      </c>
      <c r="K349" s="84"/>
      <c r="L349" s="84"/>
      <c r="M349" s="84"/>
      <c r="N349" s="84"/>
      <c r="O349" s="84"/>
    </row>
    <row r="350" spans="1:15" ht="14.7" customHeight="1" x14ac:dyDescent="0.15">
      <c r="B350" s="34" t="s">
        <v>150</v>
      </c>
      <c r="C350" s="307"/>
      <c r="E350" s="18">
        <v>8</v>
      </c>
      <c r="F350" s="18">
        <v>8</v>
      </c>
      <c r="G350" s="18">
        <v>0</v>
      </c>
      <c r="H350" s="118">
        <f t="shared" si="145"/>
        <v>0.4904966278356836</v>
      </c>
      <c r="I350" s="4">
        <f t="shared" si="146"/>
        <v>0.53297801465689543</v>
      </c>
      <c r="J350" s="4">
        <f t="shared" si="147"/>
        <v>0</v>
      </c>
      <c r="K350" s="84"/>
      <c r="L350" s="84"/>
      <c r="M350" s="84"/>
      <c r="N350" s="84"/>
      <c r="O350" s="84"/>
    </row>
    <row r="351" spans="1:15" ht="14.7" customHeight="1" x14ac:dyDescent="0.15">
      <c r="B351" s="35" t="s">
        <v>174</v>
      </c>
      <c r="C351" s="93"/>
      <c r="D351" s="36"/>
      <c r="E351" s="19">
        <v>374</v>
      </c>
      <c r="F351" s="19">
        <v>347</v>
      </c>
      <c r="G351" s="19">
        <v>27</v>
      </c>
      <c r="H351" s="129">
        <f t="shared" si="145"/>
        <v>22.930717351318208</v>
      </c>
      <c r="I351" s="5">
        <f t="shared" si="146"/>
        <v>23.117921385742836</v>
      </c>
      <c r="J351" s="5">
        <f t="shared" si="147"/>
        <v>20.76923076923077</v>
      </c>
      <c r="K351" s="23"/>
      <c r="L351" s="23"/>
      <c r="M351" s="23"/>
      <c r="N351" s="23"/>
      <c r="O351" s="23"/>
    </row>
    <row r="352" spans="1:15" ht="14.7" customHeight="1" x14ac:dyDescent="0.15">
      <c r="B352" s="39" t="s">
        <v>1</v>
      </c>
      <c r="C352" s="82"/>
      <c r="D352" s="28"/>
      <c r="E352" s="40">
        <f>SUM(E343:E351)</f>
        <v>1631</v>
      </c>
      <c r="F352" s="40">
        <f>SUM(F343:F351)</f>
        <v>1501</v>
      </c>
      <c r="G352" s="40">
        <f>SUM(G343:G351)</f>
        <v>130</v>
      </c>
      <c r="H352" s="119">
        <f>IF(SUM(H343:H351)&gt;100,"－",SUM(H343:H351))</f>
        <v>99.999999999999986</v>
      </c>
      <c r="I352" s="6">
        <f>IF(SUM(I343:I351)&gt;100,"－",SUM(I343:I351))</f>
        <v>99.999999999999986</v>
      </c>
      <c r="J352" s="6">
        <f>IF(SUM(J343:J351)&gt;100,"－",SUM(J343:J351))</f>
        <v>100</v>
      </c>
      <c r="K352" s="23"/>
      <c r="L352" s="23"/>
      <c r="M352" s="23"/>
      <c r="N352" s="23"/>
      <c r="O352" s="23"/>
    </row>
    <row r="353" spans="2:15" ht="14.7" customHeight="1" x14ac:dyDescent="0.15">
      <c r="B353" s="39" t="s">
        <v>109</v>
      </c>
      <c r="C353" s="82"/>
      <c r="D353" s="29"/>
      <c r="E353" s="42">
        <v>8.5443112660012801</v>
      </c>
      <c r="F353" s="75">
        <v>8.7314551658263575</v>
      </c>
      <c r="G353" s="75">
        <v>6.4475728155339782</v>
      </c>
      <c r="H353" s="23"/>
      <c r="I353" s="23"/>
      <c r="J353" s="23"/>
      <c r="K353" s="23"/>
      <c r="L353" s="23"/>
      <c r="M353" s="23"/>
      <c r="N353" s="23"/>
      <c r="O353" s="23"/>
    </row>
    <row r="354" spans="2:15" ht="14.7" customHeight="1" x14ac:dyDescent="0.15">
      <c r="B354" s="39" t="s">
        <v>110</v>
      </c>
      <c r="C354" s="82"/>
      <c r="D354" s="29"/>
      <c r="E354" s="42">
        <v>56.61</v>
      </c>
      <c r="F354" s="75">
        <v>56.61</v>
      </c>
      <c r="G354" s="75">
        <v>22</v>
      </c>
      <c r="H354" s="23"/>
      <c r="I354" s="23"/>
      <c r="J354" s="23"/>
      <c r="K354" s="23"/>
      <c r="L354" s="23"/>
      <c r="M354" s="23"/>
      <c r="N354" s="23"/>
      <c r="O354" s="23"/>
    </row>
    <row r="355" spans="2:15" ht="17.7" customHeight="1" x14ac:dyDescent="0.15">
      <c r="B355" s="90" t="s">
        <v>166</v>
      </c>
      <c r="I355" s="7"/>
      <c r="L355" s="31"/>
      <c r="O355" s="31"/>
    </row>
    <row r="356" spans="2:15" ht="13.5" customHeight="1" x14ac:dyDescent="0.15">
      <c r="B356" s="68"/>
      <c r="C356" s="33"/>
      <c r="D356" s="33"/>
      <c r="E356" s="83"/>
      <c r="F356" s="88" t="s">
        <v>2</v>
      </c>
      <c r="G356" s="91"/>
      <c r="H356" s="115"/>
      <c r="I356" s="88" t="s">
        <v>3</v>
      </c>
      <c r="J356" s="89"/>
    </row>
    <row r="357" spans="2:15" ht="20" x14ac:dyDescent="0.15">
      <c r="B357" s="81"/>
      <c r="E357" s="102" t="s">
        <v>4</v>
      </c>
      <c r="F357" s="102" t="s">
        <v>254</v>
      </c>
      <c r="G357" s="102" t="s">
        <v>256</v>
      </c>
      <c r="H357" s="112" t="s">
        <v>4</v>
      </c>
      <c r="I357" s="102" t="s">
        <v>254</v>
      </c>
      <c r="J357" s="102" t="s">
        <v>256</v>
      </c>
    </row>
    <row r="358" spans="2:15" ht="12" customHeight="1" x14ac:dyDescent="0.15">
      <c r="B358" s="35"/>
      <c r="C358" s="93"/>
      <c r="D358" s="36"/>
      <c r="E358" s="37"/>
      <c r="F358" s="37"/>
      <c r="G358" s="37"/>
      <c r="H358" s="116">
        <f>E$238</f>
        <v>1631</v>
      </c>
      <c r="I358" s="2">
        <f>F$238</f>
        <v>1501</v>
      </c>
      <c r="J358" s="2">
        <f>G$238</f>
        <v>130</v>
      </c>
      <c r="K358" s="95"/>
      <c r="L358" s="95"/>
      <c r="M358" s="95"/>
      <c r="N358" s="95"/>
      <c r="O358" s="95"/>
    </row>
    <row r="359" spans="2:15" ht="14.7" customHeight="1" x14ac:dyDescent="0.15">
      <c r="B359" s="34" t="s">
        <v>211</v>
      </c>
      <c r="C359" s="287"/>
      <c r="E359" s="18">
        <v>8</v>
      </c>
      <c r="F359" s="18">
        <v>5</v>
      </c>
      <c r="G359" s="18">
        <v>3</v>
      </c>
      <c r="H359" s="118">
        <f t="shared" ref="H359:H367" si="148">E359/H$231*100</f>
        <v>0.4904966278356836</v>
      </c>
      <c r="I359" s="4">
        <f t="shared" ref="I359:I367" si="149">F359/I$231*100</f>
        <v>0.33311125916055961</v>
      </c>
      <c r="J359" s="4">
        <f t="shared" ref="J359:J367" si="150">G359/J$231*100</f>
        <v>2.3076923076923079</v>
      </c>
      <c r="K359" s="84"/>
      <c r="L359" s="84"/>
      <c r="M359" s="84"/>
      <c r="N359" s="84"/>
      <c r="O359" s="84"/>
    </row>
    <row r="360" spans="2:15" ht="14.7" customHeight="1" x14ac:dyDescent="0.15">
      <c r="B360" s="34" t="s">
        <v>102</v>
      </c>
      <c r="C360" s="287"/>
      <c r="E360" s="18">
        <v>355</v>
      </c>
      <c r="F360" s="18">
        <v>324</v>
      </c>
      <c r="G360" s="18">
        <v>31</v>
      </c>
      <c r="H360" s="118">
        <f t="shared" si="148"/>
        <v>21.765787860208459</v>
      </c>
      <c r="I360" s="4">
        <f t="shared" si="149"/>
        <v>21.585609593604264</v>
      </c>
      <c r="J360" s="4">
        <f t="shared" si="150"/>
        <v>23.846153846153847</v>
      </c>
      <c r="K360" s="84"/>
      <c r="L360" s="84"/>
      <c r="M360" s="84"/>
      <c r="N360" s="84"/>
      <c r="O360" s="84"/>
    </row>
    <row r="361" spans="2:15" ht="14.7" customHeight="1" x14ac:dyDescent="0.15">
      <c r="B361" s="34" t="s">
        <v>103</v>
      </c>
      <c r="C361" s="287"/>
      <c r="E361" s="18">
        <v>541</v>
      </c>
      <c r="F361" s="18">
        <v>505</v>
      </c>
      <c r="G361" s="18">
        <v>36</v>
      </c>
      <c r="H361" s="118">
        <f t="shared" si="148"/>
        <v>33.169834457388106</v>
      </c>
      <c r="I361" s="4">
        <f t="shared" si="149"/>
        <v>33.644237175216524</v>
      </c>
      <c r="J361" s="4">
        <f t="shared" si="150"/>
        <v>27.692307692307693</v>
      </c>
      <c r="K361" s="84"/>
      <c r="L361" s="84"/>
      <c r="M361" s="84"/>
      <c r="N361" s="84"/>
      <c r="O361" s="84"/>
    </row>
    <row r="362" spans="2:15" ht="14.7" customHeight="1" x14ac:dyDescent="0.15">
      <c r="B362" s="34" t="s">
        <v>82</v>
      </c>
      <c r="E362" s="18">
        <v>253</v>
      </c>
      <c r="F362" s="18">
        <v>228</v>
      </c>
      <c r="G362" s="18">
        <v>25</v>
      </c>
      <c r="H362" s="118">
        <f t="shared" si="148"/>
        <v>15.511955855303494</v>
      </c>
      <c r="I362" s="4">
        <f t="shared" si="149"/>
        <v>15.18987341772152</v>
      </c>
      <c r="J362" s="4">
        <f t="shared" si="150"/>
        <v>19.230769230769234</v>
      </c>
      <c r="K362" s="84"/>
      <c r="L362" s="84"/>
      <c r="M362" s="84"/>
      <c r="N362" s="84"/>
      <c r="O362" s="84"/>
    </row>
    <row r="363" spans="2:15" ht="14.7" customHeight="1" x14ac:dyDescent="0.15">
      <c r="B363" s="34" t="s">
        <v>81</v>
      </c>
      <c r="C363" s="287"/>
      <c r="E363" s="18">
        <v>71</v>
      </c>
      <c r="F363" s="18">
        <v>64</v>
      </c>
      <c r="G363" s="18">
        <v>7</v>
      </c>
      <c r="H363" s="118">
        <f t="shared" si="148"/>
        <v>4.3531575720416926</v>
      </c>
      <c r="I363" s="4">
        <f t="shared" si="149"/>
        <v>4.2638241172551634</v>
      </c>
      <c r="J363" s="4">
        <f t="shared" si="150"/>
        <v>5.384615384615385</v>
      </c>
      <c r="K363" s="84"/>
      <c r="L363" s="84"/>
      <c r="M363" s="84"/>
      <c r="N363" s="84"/>
      <c r="O363" s="84"/>
    </row>
    <row r="364" spans="2:15" ht="14.7" customHeight="1" x14ac:dyDescent="0.15">
      <c r="B364" s="34" t="s">
        <v>117</v>
      </c>
      <c r="C364" s="287"/>
      <c r="E364" s="18">
        <v>26</v>
      </c>
      <c r="F364" s="18">
        <v>26</v>
      </c>
      <c r="G364" s="18">
        <v>0</v>
      </c>
      <c r="H364" s="118">
        <f t="shared" si="148"/>
        <v>1.5941140404659719</v>
      </c>
      <c r="I364" s="4">
        <f t="shared" si="149"/>
        <v>1.7321785476349101</v>
      </c>
      <c r="J364" s="4">
        <f t="shared" si="150"/>
        <v>0</v>
      </c>
      <c r="K364" s="84"/>
      <c r="L364" s="84"/>
      <c r="M364" s="84"/>
      <c r="N364" s="84"/>
      <c r="O364" s="84"/>
    </row>
    <row r="365" spans="2:15" ht="14.7" customHeight="1" x14ac:dyDescent="0.15">
      <c r="B365" s="34" t="s">
        <v>149</v>
      </c>
      <c r="C365" s="287"/>
      <c r="E365" s="18">
        <v>2</v>
      </c>
      <c r="F365" s="18">
        <v>2</v>
      </c>
      <c r="G365" s="18">
        <v>0</v>
      </c>
      <c r="H365" s="118">
        <f t="shared" si="148"/>
        <v>0.1226241569589209</v>
      </c>
      <c r="I365" s="4">
        <f t="shared" si="149"/>
        <v>0.13324450366422386</v>
      </c>
      <c r="J365" s="4">
        <f t="shared" si="150"/>
        <v>0</v>
      </c>
      <c r="K365" s="84"/>
      <c r="L365" s="84"/>
      <c r="M365" s="84"/>
      <c r="N365" s="84"/>
      <c r="O365" s="84"/>
    </row>
    <row r="366" spans="2:15" ht="14.7" customHeight="1" x14ac:dyDescent="0.15">
      <c r="B366" s="34" t="s">
        <v>150</v>
      </c>
      <c r="C366" s="287"/>
      <c r="E366" s="18">
        <v>0</v>
      </c>
      <c r="F366" s="18">
        <v>0</v>
      </c>
      <c r="G366" s="18">
        <v>0</v>
      </c>
      <c r="H366" s="118">
        <f t="shared" si="148"/>
        <v>0</v>
      </c>
      <c r="I366" s="4">
        <f t="shared" si="149"/>
        <v>0</v>
      </c>
      <c r="J366" s="4">
        <f t="shared" si="150"/>
        <v>0</v>
      </c>
      <c r="K366" s="84"/>
      <c r="L366" s="84"/>
      <c r="M366" s="84"/>
      <c r="N366" s="84"/>
      <c r="O366" s="84"/>
    </row>
    <row r="367" spans="2:15" ht="14.7" customHeight="1" x14ac:dyDescent="0.15">
      <c r="B367" s="35" t="s">
        <v>174</v>
      </c>
      <c r="C367" s="93"/>
      <c r="D367" s="36"/>
      <c r="E367" s="19">
        <v>375</v>
      </c>
      <c r="F367" s="19">
        <v>347</v>
      </c>
      <c r="G367" s="19">
        <v>28</v>
      </c>
      <c r="H367" s="129">
        <f t="shared" si="148"/>
        <v>22.992029429797668</v>
      </c>
      <c r="I367" s="5">
        <f t="shared" si="149"/>
        <v>23.117921385742836</v>
      </c>
      <c r="J367" s="5">
        <f t="shared" si="150"/>
        <v>21.53846153846154</v>
      </c>
      <c r="K367" s="23"/>
      <c r="L367" s="23"/>
      <c r="M367" s="23"/>
      <c r="N367" s="23"/>
      <c r="O367" s="23"/>
    </row>
    <row r="368" spans="2:15" ht="14.7" customHeight="1" x14ac:dyDescent="0.15">
      <c r="B368" s="39" t="s">
        <v>1</v>
      </c>
      <c r="C368" s="82"/>
      <c r="D368" s="28"/>
      <c r="E368" s="40">
        <f>SUM(E359:E367)</f>
        <v>1631</v>
      </c>
      <c r="F368" s="40">
        <f>SUM(F359:F367)</f>
        <v>1501</v>
      </c>
      <c r="G368" s="40">
        <f>SUM(G359:G367)</f>
        <v>130</v>
      </c>
      <c r="H368" s="119">
        <f>IF(SUM(H359:H367)&gt;100,"－",SUM(H359:H367))</f>
        <v>100</v>
      </c>
      <c r="I368" s="6">
        <f>IF(SUM(I359:I367)&gt;100,"－",SUM(I359:I367))</f>
        <v>100.00000000000001</v>
      </c>
      <c r="J368" s="6">
        <f>IF(SUM(J359:J367)&gt;100,"－",SUM(J359:J367))</f>
        <v>100</v>
      </c>
      <c r="K368" s="23"/>
      <c r="L368" s="23"/>
      <c r="M368" s="23"/>
      <c r="N368" s="23"/>
      <c r="O368" s="23"/>
    </row>
    <row r="369" spans="1:15" ht="14.7" customHeight="1" x14ac:dyDescent="0.15">
      <c r="B369" s="39" t="s">
        <v>109</v>
      </c>
      <c r="C369" s="82"/>
      <c r="D369" s="29"/>
      <c r="E369" s="42">
        <v>7.8514319438253537</v>
      </c>
      <c r="F369" s="75">
        <v>7.8902286936438788</v>
      </c>
      <c r="G369" s="75">
        <v>7.4128765267591481</v>
      </c>
      <c r="H369" s="23"/>
      <c r="I369" s="23"/>
      <c r="J369" s="23"/>
      <c r="K369" s="23"/>
      <c r="L369" s="23"/>
      <c r="M369" s="23"/>
      <c r="N369" s="23"/>
      <c r="O369" s="23"/>
    </row>
    <row r="370" spans="1:15" ht="14.7" customHeight="1" x14ac:dyDescent="0.15">
      <c r="B370" s="39" t="s">
        <v>110</v>
      </c>
      <c r="C370" s="82"/>
      <c r="D370" s="29"/>
      <c r="E370" s="42">
        <v>32.222222222222221</v>
      </c>
      <c r="F370" s="75">
        <v>32.222222222222221</v>
      </c>
      <c r="G370" s="75">
        <v>19.0625</v>
      </c>
      <c r="H370" s="23"/>
      <c r="I370" s="23"/>
      <c r="J370" s="23"/>
      <c r="K370" s="23"/>
      <c r="L370" s="23"/>
      <c r="M370" s="23"/>
      <c r="N370" s="23"/>
      <c r="O370" s="23"/>
    </row>
    <row r="371" spans="1:15" ht="14.7" customHeight="1" x14ac:dyDescent="0.15">
      <c r="B371" s="66"/>
      <c r="C371" s="66"/>
      <c r="D371" s="46"/>
      <c r="E371" s="14"/>
      <c r="F371" s="14"/>
      <c r="G371" s="14"/>
      <c r="H371" s="23"/>
      <c r="I371" s="23"/>
      <c r="J371" s="23"/>
      <c r="K371" s="23"/>
      <c r="L371" s="23"/>
      <c r="M371" s="23"/>
      <c r="N371" s="23"/>
      <c r="O371" s="23"/>
    </row>
    <row r="372" spans="1:15" ht="15" customHeight="1" x14ac:dyDescent="0.15">
      <c r="A372" s="1" t="s">
        <v>442</v>
      </c>
      <c r="B372" s="22"/>
      <c r="C372" s="1"/>
      <c r="D372" s="1"/>
      <c r="E372" s="1"/>
      <c r="H372" s="7"/>
    </row>
    <row r="373" spans="1:15" ht="13.5" customHeight="1" x14ac:dyDescent="0.15">
      <c r="B373" s="68"/>
      <c r="C373" s="33"/>
      <c r="D373" s="33"/>
      <c r="E373" s="83"/>
      <c r="F373" s="88" t="s">
        <v>2</v>
      </c>
      <c r="G373" s="91"/>
      <c r="H373" s="115"/>
      <c r="I373" s="88" t="s">
        <v>3</v>
      </c>
      <c r="J373" s="89"/>
    </row>
    <row r="374" spans="1:15" ht="20" x14ac:dyDescent="0.15">
      <c r="B374" s="81"/>
      <c r="E374" s="102" t="s">
        <v>4</v>
      </c>
      <c r="F374" s="102" t="s">
        <v>254</v>
      </c>
      <c r="G374" s="102" t="s">
        <v>256</v>
      </c>
      <c r="H374" s="112" t="s">
        <v>4</v>
      </c>
      <c r="I374" s="102" t="s">
        <v>254</v>
      </c>
      <c r="J374" s="102" t="s">
        <v>256</v>
      </c>
    </row>
    <row r="375" spans="1:15" ht="12" customHeight="1" x14ac:dyDescent="0.15">
      <c r="B375" s="35"/>
      <c r="C375" s="93"/>
      <c r="D375" s="36"/>
      <c r="E375" s="37"/>
      <c r="F375" s="37"/>
      <c r="G375" s="37"/>
      <c r="H375" s="116">
        <f>E$238</f>
        <v>1631</v>
      </c>
      <c r="I375" s="2">
        <f>F$238</f>
        <v>1501</v>
      </c>
      <c r="J375" s="2">
        <f>G$238</f>
        <v>130</v>
      </c>
      <c r="K375" s="95"/>
      <c r="L375" s="95"/>
      <c r="M375" s="95"/>
      <c r="N375" s="95"/>
      <c r="O375" s="95"/>
    </row>
    <row r="376" spans="1:15" ht="14.7" customHeight="1" x14ac:dyDescent="0.15">
      <c r="B376" s="34" t="s">
        <v>239</v>
      </c>
      <c r="C376" s="287"/>
      <c r="E376" s="18">
        <v>217</v>
      </c>
      <c r="F376" s="18">
        <v>196</v>
      </c>
      <c r="G376" s="18">
        <v>21</v>
      </c>
      <c r="H376" s="118">
        <f t="shared" ref="H376:J380" si="151">E376/H$231*100</f>
        <v>13.304721030042918</v>
      </c>
      <c r="I376" s="4">
        <f t="shared" si="151"/>
        <v>13.057961359093936</v>
      </c>
      <c r="J376" s="4">
        <f t="shared" si="151"/>
        <v>16.153846153846153</v>
      </c>
      <c r="K376" s="84"/>
      <c r="L376" s="84"/>
      <c r="M376" s="84"/>
      <c r="N376" s="84"/>
      <c r="O376" s="84"/>
    </row>
    <row r="377" spans="1:15" ht="14.7" customHeight="1" x14ac:dyDescent="0.15">
      <c r="B377" s="34" t="s">
        <v>240</v>
      </c>
      <c r="C377" s="287"/>
      <c r="E377" s="18">
        <v>516</v>
      </c>
      <c r="F377" s="18">
        <v>476</v>
      </c>
      <c r="G377" s="18">
        <v>40</v>
      </c>
      <c r="H377" s="118">
        <f t="shared" si="151"/>
        <v>31.637032495401595</v>
      </c>
      <c r="I377" s="4">
        <f t="shared" si="151"/>
        <v>31.712191872085278</v>
      </c>
      <c r="J377" s="4">
        <f t="shared" si="151"/>
        <v>30.76923076923077</v>
      </c>
      <c r="K377" s="84"/>
      <c r="L377" s="84"/>
      <c r="M377" s="84"/>
      <c r="N377" s="84"/>
      <c r="O377" s="84"/>
    </row>
    <row r="378" spans="1:15" ht="14.7" customHeight="1" x14ac:dyDescent="0.15">
      <c r="B378" s="34" t="s">
        <v>241</v>
      </c>
      <c r="C378" s="287"/>
      <c r="E378" s="18">
        <v>327</v>
      </c>
      <c r="F378" s="18">
        <v>312</v>
      </c>
      <c r="G378" s="18">
        <v>15</v>
      </c>
      <c r="H378" s="118">
        <f t="shared" si="151"/>
        <v>20.04904966278357</v>
      </c>
      <c r="I378" s="4">
        <f t="shared" si="151"/>
        <v>20.786142571618921</v>
      </c>
      <c r="J378" s="4">
        <f t="shared" si="151"/>
        <v>11.538461538461538</v>
      </c>
      <c r="K378" s="84"/>
      <c r="L378" s="84"/>
      <c r="M378" s="84"/>
      <c r="N378" s="84"/>
      <c r="O378" s="84"/>
    </row>
    <row r="379" spans="1:15" ht="14.7" customHeight="1" x14ac:dyDescent="0.15">
      <c r="B379" s="34" t="s">
        <v>242</v>
      </c>
      <c r="C379" s="287"/>
      <c r="E379" s="18">
        <v>185</v>
      </c>
      <c r="F379" s="18">
        <v>161</v>
      </c>
      <c r="G379" s="18">
        <v>24</v>
      </c>
      <c r="H379" s="118">
        <f t="shared" si="151"/>
        <v>11.342734518700185</v>
      </c>
      <c r="I379" s="4">
        <f t="shared" si="151"/>
        <v>10.726182544970019</v>
      </c>
      <c r="J379" s="4">
        <f t="shared" si="151"/>
        <v>18.461538461538463</v>
      </c>
      <c r="K379" s="84"/>
      <c r="L379" s="84"/>
      <c r="M379" s="84"/>
      <c r="N379" s="84"/>
      <c r="O379" s="84"/>
    </row>
    <row r="380" spans="1:15" ht="14.7" customHeight="1" x14ac:dyDescent="0.15">
      <c r="B380" s="35" t="s">
        <v>174</v>
      </c>
      <c r="C380" s="93"/>
      <c r="D380" s="36"/>
      <c r="E380" s="19">
        <v>386</v>
      </c>
      <c r="F380" s="19">
        <v>356</v>
      </c>
      <c r="G380" s="19">
        <v>30</v>
      </c>
      <c r="H380" s="129">
        <f t="shared" si="151"/>
        <v>23.666462293071735</v>
      </c>
      <c r="I380" s="5">
        <f t="shared" si="151"/>
        <v>23.717521652231845</v>
      </c>
      <c r="J380" s="5">
        <f t="shared" si="151"/>
        <v>23.076923076923077</v>
      </c>
      <c r="K380" s="23"/>
      <c r="L380" s="23"/>
      <c r="M380" s="23"/>
      <c r="N380" s="23"/>
      <c r="O380" s="23"/>
    </row>
    <row r="381" spans="1:15" ht="14.7" customHeight="1" x14ac:dyDescent="0.15">
      <c r="B381" s="39" t="s">
        <v>1</v>
      </c>
      <c r="C381" s="82"/>
      <c r="D381" s="28"/>
      <c r="E381" s="40">
        <f>SUM(E376:E380)</f>
        <v>1631</v>
      </c>
      <c r="F381" s="40">
        <f>SUM(F376:F380)</f>
        <v>1501</v>
      </c>
      <c r="G381" s="40">
        <f>SUM(G376:G380)</f>
        <v>130</v>
      </c>
      <c r="H381" s="119">
        <f>IF(SUM(H376:H380)&gt;100,"－",SUM(H376:H380))</f>
        <v>100</v>
      </c>
      <c r="I381" s="6">
        <f>IF(SUM(I376:I380)&gt;100,"－",SUM(I376:I380))</f>
        <v>100</v>
      </c>
      <c r="J381" s="6">
        <f>IF(SUM(J376:J380)&gt;100,"－",SUM(J376:J380))</f>
        <v>100</v>
      </c>
      <c r="K381" s="23"/>
      <c r="L381" s="23"/>
      <c r="M381" s="23"/>
      <c r="N381" s="23"/>
      <c r="O381" s="23"/>
    </row>
    <row r="382" spans="1:15" ht="14.7" customHeight="1" x14ac:dyDescent="0.15">
      <c r="B382" s="39" t="s">
        <v>93</v>
      </c>
      <c r="C382" s="82"/>
      <c r="D382" s="29"/>
      <c r="E382" s="42">
        <v>45.770796147765772</v>
      </c>
      <c r="F382" s="75">
        <v>45.685061223412518</v>
      </c>
      <c r="G382" s="75">
        <v>46.751603682367239</v>
      </c>
      <c r="H382" s="23"/>
      <c r="I382" s="23"/>
      <c r="J382" s="23"/>
      <c r="K382" s="23"/>
      <c r="L382" s="23"/>
      <c r="M382" s="23"/>
      <c r="N382" s="23"/>
      <c r="O382" s="23"/>
    </row>
    <row r="383" spans="1:15" ht="14.7" customHeight="1" x14ac:dyDescent="0.15">
      <c r="B383" s="66"/>
      <c r="C383" s="46"/>
      <c r="D383" s="46"/>
      <c r="E383" s="46"/>
      <c r="F383" s="46"/>
      <c r="G383" s="97"/>
      <c r="H383" s="47"/>
    </row>
    <row r="384" spans="1:15" ht="15" customHeight="1" x14ac:dyDescent="0.15">
      <c r="A384" s="1" t="s">
        <v>567</v>
      </c>
      <c r="B384" s="22"/>
      <c r="H384" s="7"/>
    </row>
    <row r="385" spans="2:15" ht="13.5" customHeight="1" x14ac:dyDescent="0.15">
      <c r="B385" s="68"/>
      <c r="C385" s="33"/>
      <c r="D385" s="33"/>
      <c r="E385" s="83"/>
      <c r="F385" s="88" t="s">
        <v>2</v>
      </c>
      <c r="G385" s="91"/>
      <c r="H385" s="115"/>
      <c r="I385" s="88" t="s">
        <v>3</v>
      </c>
      <c r="J385" s="89"/>
    </row>
    <row r="386" spans="2:15" ht="20" x14ac:dyDescent="0.15">
      <c r="B386" s="81"/>
      <c r="E386" s="102" t="s">
        <v>4</v>
      </c>
      <c r="F386" s="102" t="s">
        <v>254</v>
      </c>
      <c r="G386" s="102" t="s">
        <v>256</v>
      </c>
      <c r="H386" s="112" t="s">
        <v>4</v>
      </c>
      <c r="I386" s="102" t="s">
        <v>254</v>
      </c>
      <c r="J386" s="102" t="s">
        <v>256</v>
      </c>
    </row>
    <row r="387" spans="2:15" ht="12" customHeight="1" x14ac:dyDescent="0.15">
      <c r="B387" s="35"/>
      <c r="C387" s="93"/>
      <c r="D387" s="36"/>
      <c r="E387" s="37"/>
      <c r="F387" s="37"/>
      <c r="G387" s="37"/>
      <c r="H387" s="116">
        <f>E$238</f>
        <v>1631</v>
      </c>
      <c r="I387" s="2">
        <f>F$238</f>
        <v>1501</v>
      </c>
      <c r="J387" s="2">
        <f>G$238</f>
        <v>130</v>
      </c>
      <c r="K387" s="95"/>
      <c r="L387" s="95"/>
      <c r="M387" s="95"/>
      <c r="N387" s="95"/>
      <c r="O387" s="95"/>
    </row>
    <row r="388" spans="2:15" ht="14.7" customHeight="1" x14ac:dyDescent="0.15">
      <c r="B388" s="34" t="s">
        <v>211</v>
      </c>
      <c r="C388" s="307"/>
      <c r="E388" s="18">
        <v>759</v>
      </c>
      <c r="F388" s="18">
        <v>684</v>
      </c>
      <c r="G388" s="18">
        <v>75</v>
      </c>
      <c r="H388" s="118">
        <f t="shared" ref="H388:J396" si="152">E388/H$387*100</f>
        <v>46.535867565910479</v>
      </c>
      <c r="I388" s="4">
        <f t="shared" si="152"/>
        <v>45.569620253164558</v>
      </c>
      <c r="J388" s="4">
        <f t="shared" si="152"/>
        <v>57.692307692307686</v>
      </c>
      <c r="K388" s="84"/>
      <c r="L388" s="84"/>
      <c r="M388" s="84"/>
      <c r="N388" s="84"/>
      <c r="O388" s="84"/>
    </row>
    <row r="389" spans="2:15" ht="14.7" customHeight="1" x14ac:dyDescent="0.15">
      <c r="B389" s="34" t="s">
        <v>102</v>
      </c>
      <c r="C389" s="307"/>
      <c r="E389" s="18">
        <v>307</v>
      </c>
      <c r="F389" s="18">
        <v>272</v>
      </c>
      <c r="G389" s="18">
        <v>35</v>
      </c>
      <c r="H389" s="118">
        <f t="shared" si="152"/>
        <v>18.822808093194361</v>
      </c>
      <c r="I389" s="4">
        <f t="shared" si="152"/>
        <v>18.121252498334446</v>
      </c>
      <c r="J389" s="4">
        <f t="shared" si="152"/>
        <v>26.923076923076923</v>
      </c>
      <c r="K389" s="84"/>
      <c r="L389" s="84"/>
      <c r="M389" s="84"/>
      <c r="N389" s="84"/>
      <c r="O389" s="84"/>
    </row>
    <row r="390" spans="2:15" ht="14.7" customHeight="1" x14ac:dyDescent="0.15">
      <c r="B390" s="34" t="s">
        <v>103</v>
      </c>
      <c r="C390" s="307"/>
      <c r="E390" s="18">
        <v>58</v>
      </c>
      <c r="F390" s="18">
        <v>54</v>
      </c>
      <c r="G390" s="18">
        <v>4</v>
      </c>
      <c r="H390" s="118">
        <f t="shared" si="152"/>
        <v>3.5561005518087065</v>
      </c>
      <c r="I390" s="4">
        <f t="shared" si="152"/>
        <v>3.5976015989340442</v>
      </c>
      <c r="J390" s="4">
        <f t="shared" si="152"/>
        <v>3.0769230769230771</v>
      </c>
      <c r="K390" s="84"/>
      <c r="L390" s="84"/>
      <c r="M390" s="84"/>
      <c r="N390" s="84"/>
      <c r="O390" s="84"/>
    </row>
    <row r="391" spans="2:15" ht="14.7" customHeight="1" x14ac:dyDescent="0.15">
      <c r="B391" s="34" t="s">
        <v>82</v>
      </c>
      <c r="C391" s="307"/>
      <c r="E391" s="18">
        <v>6</v>
      </c>
      <c r="F391" s="18">
        <v>6</v>
      </c>
      <c r="G391" s="18">
        <v>0</v>
      </c>
      <c r="H391" s="118">
        <f t="shared" ref="H391:H392" si="153">E391/H$387*100</f>
        <v>0.36787247087676272</v>
      </c>
      <c r="I391" s="4">
        <f t="shared" ref="I391:I392" si="154">F391/I$387*100</f>
        <v>0.39973351099267157</v>
      </c>
      <c r="J391" s="4">
        <f t="shared" ref="J391:J392" si="155">G391/J$387*100</f>
        <v>0</v>
      </c>
      <c r="K391" s="84"/>
      <c r="L391" s="84"/>
      <c r="M391" s="84"/>
      <c r="N391" s="84"/>
      <c r="O391" s="84"/>
    </row>
    <row r="392" spans="2:15" ht="14.7" customHeight="1" x14ac:dyDescent="0.15">
      <c r="B392" s="34" t="s">
        <v>81</v>
      </c>
      <c r="C392" s="307"/>
      <c r="E392" s="18">
        <v>0</v>
      </c>
      <c r="F392" s="18">
        <v>0</v>
      </c>
      <c r="G392" s="18">
        <v>0</v>
      </c>
      <c r="H392" s="118">
        <f t="shared" si="153"/>
        <v>0</v>
      </c>
      <c r="I392" s="4">
        <f t="shared" si="154"/>
        <v>0</v>
      </c>
      <c r="J392" s="4">
        <f t="shared" si="155"/>
        <v>0</v>
      </c>
      <c r="K392" s="84"/>
      <c r="L392" s="84"/>
      <c r="M392" s="84"/>
      <c r="N392" s="84"/>
      <c r="O392" s="84"/>
    </row>
    <row r="393" spans="2:15" ht="14.7" customHeight="1" x14ac:dyDescent="0.15">
      <c r="B393" s="34" t="s">
        <v>117</v>
      </c>
      <c r="C393" s="307"/>
      <c r="E393" s="18">
        <v>2</v>
      </c>
      <c r="F393" s="18">
        <v>2</v>
      </c>
      <c r="G393" s="18">
        <v>0</v>
      </c>
      <c r="H393" s="118">
        <f t="shared" si="152"/>
        <v>0.1226241569589209</v>
      </c>
      <c r="I393" s="4">
        <f t="shared" si="152"/>
        <v>0.13324450366422386</v>
      </c>
      <c r="J393" s="4">
        <f t="shared" si="152"/>
        <v>0</v>
      </c>
      <c r="K393" s="84"/>
      <c r="L393" s="84"/>
      <c r="M393" s="84"/>
      <c r="N393" s="84"/>
      <c r="O393" s="84"/>
    </row>
    <row r="394" spans="2:15" ht="14.7" customHeight="1" x14ac:dyDescent="0.15">
      <c r="B394" s="34" t="s">
        <v>149</v>
      </c>
      <c r="C394" s="307"/>
      <c r="E394" s="18">
        <v>1</v>
      </c>
      <c r="F394" s="18">
        <v>1</v>
      </c>
      <c r="G394" s="18">
        <v>0</v>
      </c>
      <c r="H394" s="118">
        <f t="shared" si="152"/>
        <v>6.131207847946045E-2</v>
      </c>
      <c r="I394" s="4">
        <f t="shared" si="152"/>
        <v>6.6622251832111928E-2</v>
      </c>
      <c r="J394" s="4">
        <f t="shared" si="152"/>
        <v>0</v>
      </c>
      <c r="K394" s="84"/>
      <c r="L394" s="84"/>
      <c r="M394" s="84"/>
      <c r="N394" s="84"/>
      <c r="O394" s="84"/>
    </row>
    <row r="395" spans="2:15" ht="14.7" customHeight="1" x14ac:dyDescent="0.15">
      <c r="B395" s="34" t="s">
        <v>150</v>
      </c>
      <c r="C395" s="307"/>
      <c r="E395" s="18">
        <v>0</v>
      </c>
      <c r="F395" s="18">
        <v>0</v>
      </c>
      <c r="G395" s="18">
        <v>0</v>
      </c>
      <c r="H395" s="118">
        <f t="shared" si="152"/>
        <v>0</v>
      </c>
      <c r="I395" s="4">
        <f t="shared" si="152"/>
        <v>0</v>
      </c>
      <c r="J395" s="4">
        <f t="shared" si="152"/>
        <v>0</v>
      </c>
      <c r="K395" s="84"/>
      <c r="L395" s="84"/>
      <c r="M395" s="84"/>
      <c r="N395" s="84"/>
      <c r="O395" s="84"/>
    </row>
    <row r="396" spans="2:15" ht="14.7" customHeight="1" x14ac:dyDescent="0.15">
      <c r="B396" s="35" t="s">
        <v>174</v>
      </c>
      <c r="C396" s="93"/>
      <c r="D396" s="36"/>
      <c r="E396" s="19">
        <v>498</v>
      </c>
      <c r="F396" s="19">
        <v>482</v>
      </c>
      <c r="G396" s="19">
        <v>16</v>
      </c>
      <c r="H396" s="129">
        <f t="shared" si="152"/>
        <v>30.533415082771302</v>
      </c>
      <c r="I396" s="5">
        <f t="shared" si="152"/>
        <v>32.111925383077953</v>
      </c>
      <c r="J396" s="5">
        <f t="shared" si="152"/>
        <v>12.307692307692308</v>
      </c>
      <c r="K396" s="23"/>
      <c r="L396" s="23"/>
      <c r="M396" s="23"/>
      <c r="N396" s="23"/>
      <c r="O396" s="23"/>
    </row>
    <row r="397" spans="2:15" ht="14.7" customHeight="1" x14ac:dyDescent="0.15">
      <c r="B397" s="39" t="s">
        <v>1</v>
      </c>
      <c r="C397" s="82"/>
      <c r="D397" s="28"/>
      <c r="E397" s="40">
        <f>SUM(E388:E396)</f>
        <v>1631</v>
      </c>
      <c r="F397" s="40">
        <f>SUM(F388:F396)</f>
        <v>1501</v>
      </c>
      <c r="G397" s="40">
        <f>SUM(G388:G396)</f>
        <v>130</v>
      </c>
      <c r="H397" s="119">
        <f>IF(SUM(H388:H396)&gt;100,"－",SUM(H388:H396))</f>
        <v>100</v>
      </c>
      <c r="I397" s="6">
        <f>IF(SUM(I388:I396)&gt;100,"－",SUM(I388:I396))</f>
        <v>100.00000000000003</v>
      </c>
      <c r="J397" s="6">
        <f>IF(SUM(J388:J396)&gt;100,"－",SUM(J388:J396))</f>
        <v>100</v>
      </c>
      <c r="K397" s="23"/>
      <c r="L397" s="23"/>
      <c r="M397" s="23"/>
      <c r="N397" s="23"/>
      <c r="O397" s="23"/>
    </row>
    <row r="398" spans="2:15" ht="14.7" customHeight="1" x14ac:dyDescent="0.15">
      <c r="B398" s="39" t="s">
        <v>109</v>
      </c>
      <c r="C398" s="82"/>
      <c r="D398" s="29"/>
      <c r="E398" s="42">
        <v>0.96469549867608118</v>
      </c>
      <c r="F398" s="75">
        <v>0.98626104023552508</v>
      </c>
      <c r="G398" s="75">
        <v>0.77192982456140347</v>
      </c>
      <c r="H398" s="23"/>
      <c r="I398" s="23"/>
      <c r="J398" s="23"/>
      <c r="K398" s="23"/>
      <c r="L398" s="23"/>
      <c r="M398" s="23"/>
      <c r="N398" s="23"/>
      <c r="O398" s="23"/>
    </row>
    <row r="399" spans="2:15" ht="14.7" customHeight="1" x14ac:dyDescent="0.15">
      <c r="B399" s="39" t="s">
        <v>110</v>
      </c>
      <c r="C399" s="82"/>
      <c r="D399" s="29"/>
      <c r="E399" s="42">
        <v>38</v>
      </c>
      <c r="F399" s="75">
        <v>38</v>
      </c>
      <c r="G399" s="75">
        <v>9</v>
      </c>
      <c r="H399" s="23"/>
      <c r="I399" s="23"/>
      <c r="J399" s="23"/>
      <c r="K399" s="23"/>
      <c r="L399" s="23"/>
      <c r="M399" s="23"/>
      <c r="N399" s="23"/>
      <c r="O399" s="23"/>
    </row>
    <row r="400" spans="2:15" ht="17.7" customHeight="1" x14ac:dyDescent="0.15">
      <c r="B400" s="90" t="s">
        <v>166</v>
      </c>
      <c r="I400" s="7"/>
      <c r="L400" s="31"/>
      <c r="O400" s="31"/>
    </row>
    <row r="401" spans="1:15" ht="13.5" customHeight="1" x14ac:dyDescent="0.15">
      <c r="B401" s="68"/>
      <c r="C401" s="33"/>
      <c r="D401" s="33"/>
      <c r="E401" s="83"/>
      <c r="F401" s="88" t="s">
        <v>2</v>
      </c>
      <c r="G401" s="91"/>
      <c r="H401" s="115"/>
      <c r="I401" s="88" t="s">
        <v>3</v>
      </c>
      <c r="J401" s="89"/>
    </row>
    <row r="402" spans="1:15" ht="20" x14ac:dyDescent="0.15">
      <c r="B402" s="81"/>
      <c r="E402" s="102" t="s">
        <v>4</v>
      </c>
      <c r="F402" s="102" t="s">
        <v>254</v>
      </c>
      <c r="G402" s="102" t="s">
        <v>256</v>
      </c>
      <c r="H402" s="112" t="s">
        <v>4</v>
      </c>
      <c r="I402" s="102" t="s">
        <v>254</v>
      </c>
      <c r="J402" s="102" t="s">
        <v>256</v>
      </c>
    </row>
    <row r="403" spans="1:15" ht="12" customHeight="1" x14ac:dyDescent="0.15">
      <c r="B403" s="35"/>
      <c r="C403" s="93"/>
      <c r="D403" s="36"/>
      <c r="E403" s="37"/>
      <c r="F403" s="37"/>
      <c r="G403" s="37"/>
      <c r="H403" s="116">
        <f>E$238</f>
        <v>1631</v>
      </c>
      <c r="I403" s="2">
        <f>F$238</f>
        <v>1501</v>
      </c>
      <c r="J403" s="2">
        <f>G$238</f>
        <v>130</v>
      </c>
      <c r="K403" s="95"/>
      <c r="L403" s="95"/>
      <c r="M403" s="95"/>
      <c r="N403" s="95"/>
      <c r="O403" s="95"/>
    </row>
    <row r="404" spans="1:15" ht="14.7" customHeight="1" x14ac:dyDescent="0.15">
      <c r="B404" s="34" t="s">
        <v>211</v>
      </c>
      <c r="C404" s="307"/>
      <c r="E404" s="18">
        <v>758</v>
      </c>
      <c r="F404" s="18">
        <v>684</v>
      </c>
      <c r="G404" s="18">
        <v>74</v>
      </c>
      <c r="H404" s="118">
        <f t="shared" ref="H404:H409" si="156">E404/H$387*100</f>
        <v>46.474555487431026</v>
      </c>
      <c r="I404" s="4">
        <f t="shared" ref="I404:I409" si="157">F404/I$387*100</f>
        <v>45.569620253164558</v>
      </c>
      <c r="J404" s="4">
        <f t="shared" ref="J404:J409" si="158">G404/J$387*100</f>
        <v>56.92307692307692</v>
      </c>
      <c r="K404" s="84"/>
      <c r="L404" s="84"/>
      <c r="M404" s="84"/>
      <c r="N404" s="84"/>
      <c r="O404" s="84"/>
    </row>
    <row r="405" spans="1:15" ht="14.7" customHeight="1" x14ac:dyDescent="0.15">
      <c r="B405" s="34" t="s">
        <v>236</v>
      </c>
      <c r="C405" s="307"/>
      <c r="E405" s="18">
        <v>241</v>
      </c>
      <c r="F405" s="18">
        <v>220</v>
      </c>
      <c r="G405" s="18">
        <v>21</v>
      </c>
      <c r="H405" s="118">
        <f t="shared" si="156"/>
        <v>14.776210913549971</v>
      </c>
      <c r="I405" s="4">
        <f t="shared" si="157"/>
        <v>14.656895403064624</v>
      </c>
      <c r="J405" s="4">
        <f t="shared" si="158"/>
        <v>16.153846153846153</v>
      </c>
      <c r="K405" s="84"/>
      <c r="L405" s="84"/>
      <c r="M405" s="84"/>
      <c r="N405" s="84"/>
      <c r="O405" s="84"/>
    </row>
    <row r="406" spans="1:15" ht="14.7" customHeight="1" x14ac:dyDescent="0.15">
      <c r="B406" s="34" t="s">
        <v>237</v>
      </c>
      <c r="C406" s="307"/>
      <c r="E406" s="18">
        <v>57</v>
      </c>
      <c r="F406" s="18">
        <v>47</v>
      </c>
      <c r="G406" s="18">
        <v>10</v>
      </c>
      <c r="H406" s="118">
        <f t="shared" si="156"/>
        <v>3.4947884733292458</v>
      </c>
      <c r="I406" s="4">
        <f t="shared" si="157"/>
        <v>3.1312458361092603</v>
      </c>
      <c r="J406" s="4">
        <f t="shared" si="158"/>
        <v>7.6923076923076925</v>
      </c>
      <c r="K406" s="84"/>
      <c r="L406" s="84"/>
      <c r="M406" s="84"/>
      <c r="N406" s="84"/>
      <c r="O406" s="84"/>
    </row>
    <row r="407" spans="1:15" ht="14.7" customHeight="1" x14ac:dyDescent="0.15">
      <c r="B407" s="34" t="s">
        <v>103</v>
      </c>
      <c r="C407" s="307"/>
      <c r="E407" s="18">
        <v>55</v>
      </c>
      <c r="F407" s="18">
        <v>48</v>
      </c>
      <c r="G407" s="18">
        <v>7</v>
      </c>
      <c r="H407" s="118">
        <f t="shared" si="156"/>
        <v>3.3721643163703248</v>
      </c>
      <c r="I407" s="4">
        <f t="shared" si="157"/>
        <v>3.1978680879413726</v>
      </c>
      <c r="J407" s="4">
        <f t="shared" si="158"/>
        <v>5.384615384615385</v>
      </c>
      <c r="K407" s="84"/>
      <c r="L407" s="84"/>
      <c r="M407" s="84"/>
      <c r="N407" s="84"/>
      <c r="O407" s="84"/>
    </row>
    <row r="408" spans="1:15" ht="14.7" customHeight="1" x14ac:dyDescent="0.15">
      <c r="B408" s="34" t="s">
        <v>87</v>
      </c>
      <c r="C408" s="307"/>
      <c r="E408" s="18">
        <v>21</v>
      </c>
      <c r="F408" s="18">
        <v>20</v>
      </c>
      <c r="G408" s="18">
        <v>1</v>
      </c>
      <c r="H408" s="118">
        <f t="shared" si="156"/>
        <v>1.2875536480686696</v>
      </c>
      <c r="I408" s="4">
        <f t="shared" si="157"/>
        <v>1.3324450366422385</v>
      </c>
      <c r="J408" s="4">
        <f t="shared" si="158"/>
        <v>0.76923076923076927</v>
      </c>
      <c r="K408" s="84"/>
      <c r="L408" s="84"/>
      <c r="M408" s="84"/>
      <c r="N408" s="84"/>
      <c r="O408" s="84"/>
    </row>
    <row r="409" spans="1:15" ht="14.7" customHeight="1" x14ac:dyDescent="0.15">
      <c r="B409" s="35" t="s">
        <v>174</v>
      </c>
      <c r="C409" s="93"/>
      <c r="D409" s="36"/>
      <c r="E409" s="19">
        <v>499</v>
      </c>
      <c r="F409" s="19">
        <v>482</v>
      </c>
      <c r="G409" s="19">
        <v>17</v>
      </c>
      <c r="H409" s="129">
        <f t="shared" si="156"/>
        <v>30.594727161250766</v>
      </c>
      <c r="I409" s="5">
        <f t="shared" si="157"/>
        <v>32.111925383077953</v>
      </c>
      <c r="J409" s="5">
        <f t="shared" si="158"/>
        <v>13.076923076923078</v>
      </c>
      <c r="K409" s="23"/>
      <c r="L409" s="23"/>
      <c r="M409" s="23"/>
      <c r="N409" s="23"/>
      <c r="O409" s="23"/>
    </row>
    <row r="410" spans="1:15" ht="14.7" customHeight="1" x14ac:dyDescent="0.15">
      <c r="B410" s="39" t="s">
        <v>1</v>
      </c>
      <c r="C410" s="82"/>
      <c r="D410" s="28"/>
      <c r="E410" s="40">
        <f>SUM(E404:E409)</f>
        <v>1631</v>
      </c>
      <c r="F410" s="40">
        <f>SUM(F404:F409)</f>
        <v>1501</v>
      </c>
      <c r="G410" s="40">
        <f>SUM(G404:G409)</f>
        <v>130</v>
      </c>
      <c r="H410" s="119">
        <f>IF(SUM(H404:H409)&gt;100,"－",SUM(H404:H409))</f>
        <v>100</v>
      </c>
      <c r="I410" s="6">
        <f>IF(SUM(I404:I409)&gt;100,"－",SUM(I404:I409))</f>
        <v>100</v>
      </c>
      <c r="J410" s="6">
        <f>IF(SUM(J404:J409)&gt;100,"－",SUM(J404:J409))</f>
        <v>100</v>
      </c>
      <c r="K410" s="23"/>
      <c r="L410" s="23"/>
      <c r="M410" s="23"/>
      <c r="N410" s="23"/>
      <c r="O410" s="23"/>
    </row>
    <row r="411" spans="1:15" ht="14.7" customHeight="1" x14ac:dyDescent="0.15">
      <c r="B411" s="39" t="s">
        <v>109</v>
      </c>
      <c r="C411" s="82"/>
      <c r="D411" s="29"/>
      <c r="E411" s="42">
        <v>1.0646860446861064</v>
      </c>
      <c r="F411" s="75">
        <v>1.0682829706511456</v>
      </c>
      <c r="G411" s="75">
        <v>1.0322500485942787</v>
      </c>
      <c r="H411" s="23"/>
      <c r="I411" s="23"/>
      <c r="J411" s="23"/>
      <c r="K411" s="23"/>
      <c r="L411" s="23"/>
      <c r="M411" s="23"/>
      <c r="N411" s="23"/>
      <c r="O411" s="23"/>
    </row>
    <row r="412" spans="1:15" ht="14.7" customHeight="1" x14ac:dyDescent="0.15">
      <c r="B412" s="39" t="s">
        <v>110</v>
      </c>
      <c r="C412" s="82"/>
      <c r="D412" s="29"/>
      <c r="E412" s="42">
        <v>22.727272727272727</v>
      </c>
      <c r="F412" s="75">
        <v>22.727272727272727</v>
      </c>
      <c r="G412" s="75">
        <v>10.344827586206897</v>
      </c>
      <c r="H412" s="23"/>
      <c r="I412" s="23"/>
      <c r="J412" s="23"/>
      <c r="K412" s="23"/>
      <c r="L412" s="23"/>
      <c r="M412" s="23"/>
      <c r="N412" s="23"/>
      <c r="O412" s="23"/>
    </row>
    <row r="413" spans="1:15" ht="14.7" customHeight="1" x14ac:dyDescent="0.15">
      <c r="B413" s="66"/>
      <c r="C413" s="46"/>
      <c r="D413" s="46"/>
      <c r="E413" s="46"/>
      <c r="F413" s="46"/>
      <c r="G413" s="97"/>
      <c r="H413" s="47"/>
    </row>
    <row r="414" spans="1:15" ht="15" customHeight="1" x14ac:dyDescent="0.15">
      <c r="A414" s="1" t="s">
        <v>568</v>
      </c>
      <c r="B414" s="22"/>
      <c r="H414" s="7"/>
    </row>
    <row r="415" spans="1:15" ht="13.5" customHeight="1" x14ac:dyDescent="0.15">
      <c r="B415" s="68"/>
      <c r="C415" s="33"/>
      <c r="D415" s="33"/>
      <c r="E415" s="83"/>
      <c r="F415" s="88" t="s">
        <v>2</v>
      </c>
      <c r="G415" s="91"/>
      <c r="H415" s="115"/>
      <c r="I415" s="88" t="s">
        <v>3</v>
      </c>
      <c r="J415" s="89"/>
    </row>
    <row r="416" spans="1:15" ht="20" x14ac:dyDescent="0.15">
      <c r="B416" s="81"/>
      <c r="E416" s="102" t="s">
        <v>4</v>
      </c>
      <c r="F416" s="102" t="s">
        <v>254</v>
      </c>
      <c r="G416" s="102" t="s">
        <v>256</v>
      </c>
      <c r="H416" s="112" t="s">
        <v>4</v>
      </c>
      <c r="I416" s="102" t="s">
        <v>254</v>
      </c>
      <c r="J416" s="102" t="s">
        <v>256</v>
      </c>
    </row>
    <row r="417" spans="2:15" ht="12" customHeight="1" x14ac:dyDescent="0.15">
      <c r="B417" s="35"/>
      <c r="C417" s="93"/>
      <c r="D417" s="36"/>
      <c r="E417" s="37"/>
      <c r="F417" s="37"/>
      <c r="G417" s="37"/>
      <c r="H417" s="116">
        <f>E$238</f>
        <v>1631</v>
      </c>
      <c r="I417" s="2">
        <f>F$238</f>
        <v>1501</v>
      </c>
      <c r="J417" s="2">
        <f>G$238</f>
        <v>130</v>
      </c>
      <c r="K417" s="95"/>
      <c r="L417" s="95"/>
      <c r="M417" s="95"/>
      <c r="N417" s="95"/>
      <c r="O417" s="95"/>
    </row>
    <row r="418" spans="2:15" ht="14.7" customHeight="1" x14ac:dyDescent="0.15">
      <c r="B418" s="34" t="s">
        <v>211</v>
      </c>
      <c r="C418" s="307"/>
      <c r="E418" s="18">
        <v>759</v>
      </c>
      <c r="F418" s="18">
        <v>684</v>
      </c>
      <c r="G418" s="18">
        <v>75</v>
      </c>
      <c r="H418" s="118">
        <f t="shared" ref="H418:J426" si="159">E418/H$417*100</f>
        <v>46.535867565910479</v>
      </c>
      <c r="I418" s="4">
        <f t="shared" si="159"/>
        <v>45.569620253164558</v>
      </c>
      <c r="J418" s="4">
        <f t="shared" si="159"/>
        <v>57.692307692307686</v>
      </c>
      <c r="K418" s="84"/>
      <c r="L418" s="84"/>
      <c r="M418" s="84"/>
      <c r="N418" s="84"/>
      <c r="O418" s="84"/>
    </row>
    <row r="419" spans="2:15" ht="14.7" customHeight="1" x14ac:dyDescent="0.15">
      <c r="B419" s="34" t="s">
        <v>236</v>
      </c>
      <c r="C419" s="307"/>
      <c r="E419" s="18">
        <v>274</v>
      </c>
      <c r="F419" s="18">
        <v>245</v>
      </c>
      <c r="G419" s="18">
        <v>29</v>
      </c>
      <c r="H419" s="118">
        <f t="shared" si="159"/>
        <v>16.799509503372164</v>
      </c>
      <c r="I419" s="4">
        <f t="shared" si="159"/>
        <v>16.322451698867422</v>
      </c>
      <c r="J419" s="4">
        <f t="shared" si="159"/>
        <v>22.30769230769231</v>
      </c>
      <c r="K419" s="84"/>
      <c r="L419" s="84"/>
      <c r="M419" s="84"/>
      <c r="N419" s="84"/>
      <c r="O419" s="84"/>
    </row>
    <row r="420" spans="2:15" ht="14.7" customHeight="1" x14ac:dyDescent="0.15">
      <c r="B420" s="34" t="s">
        <v>237</v>
      </c>
      <c r="C420" s="307"/>
      <c r="E420" s="18">
        <v>48</v>
      </c>
      <c r="F420" s="18">
        <v>46</v>
      </c>
      <c r="G420" s="18">
        <v>2</v>
      </c>
      <c r="H420" s="118">
        <f t="shared" ref="H420:H422" si="160">E420/H$417*100</f>
        <v>2.9429797670141018</v>
      </c>
      <c r="I420" s="4">
        <f t="shared" ref="I420:I422" si="161">F420/I$417*100</f>
        <v>3.0646235842771485</v>
      </c>
      <c r="J420" s="4">
        <f t="shared" ref="J420:J422" si="162">G420/J$417*100</f>
        <v>1.5384615384615385</v>
      </c>
      <c r="K420" s="84"/>
      <c r="L420" s="84"/>
      <c r="M420" s="84"/>
      <c r="N420" s="84"/>
      <c r="O420" s="84"/>
    </row>
    <row r="421" spans="2:15" ht="14.7" customHeight="1" x14ac:dyDescent="0.15">
      <c r="B421" s="34" t="s">
        <v>103</v>
      </c>
      <c r="C421" s="307"/>
      <c r="E421" s="18">
        <v>5</v>
      </c>
      <c r="F421" s="18">
        <v>5</v>
      </c>
      <c r="G421" s="18">
        <v>0</v>
      </c>
      <c r="H421" s="118">
        <f t="shared" si="160"/>
        <v>0.30656039239730226</v>
      </c>
      <c r="I421" s="4">
        <f t="shared" si="161"/>
        <v>0.33311125916055961</v>
      </c>
      <c r="J421" s="4">
        <f t="shared" si="162"/>
        <v>0</v>
      </c>
      <c r="K421" s="84"/>
      <c r="L421" s="84"/>
      <c r="M421" s="84"/>
      <c r="N421" s="84"/>
      <c r="O421" s="84"/>
    </row>
    <row r="422" spans="2:15" ht="14.7" customHeight="1" x14ac:dyDescent="0.15">
      <c r="B422" s="34" t="s">
        <v>87</v>
      </c>
      <c r="C422" s="307"/>
      <c r="E422" s="18">
        <v>0</v>
      </c>
      <c r="F422" s="18">
        <v>0</v>
      </c>
      <c r="G422" s="18">
        <v>0</v>
      </c>
      <c r="H422" s="118">
        <f t="shared" si="160"/>
        <v>0</v>
      </c>
      <c r="I422" s="4">
        <f t="shared" si="161"/>
        <v>0</v>
      </c>
      <c r="J422" s="4">
        <f t="shared" si="162"/>
        <v>0</v>
      </c>
      <c r="K422" s="84"/>
      <c r="L422" s="84"/>
      <c r="M422" s="84"/>
      <c r="N422" s="84"/>
      <c r="O422" s="84"/>
    </row>
    <row r="423" spans="2:15" ht="14.7" customHeight="1" x14ac:dyDescent="0.15">
      <c r="B423" s="34" t="s">
        <v>237</v>
      </c>
      <c r="C423" s="307"/>
      <c r="E423" s="18">
        <v>1</v>
      </c>
      <c r="F423" s="18">
        <v>1</v>
      </c>
      <c r="G423" s="18">
        <v>0</v>
      </c>
      <c r="H423" s="118">
        <f t="shared" si="159"/>
        <v>6.131207847946045E-2</v>
      </c>
      <c r="I423" s="4">
        <f t="shared" si="159"/>
        <v>6.6622251832111928E-2</v>
      </c>
      <c r="J423" s="4">
        <f t="shared" si="159"/>
        <v>0</v>
      </c>
      <c r="K423" s="84"/>
      <c r="L423" s="84"/>
      <c r="M423" s="84"/>
      <c r="N423" s="84"/>
      <c r="O423" s="84"/>
    </row>
    <row r="424" spans="2:15" ht="14.7" customHeight="1" x14ac:dyDescent="0.15">
      <c r="B424" s="34" t="s">
        <v>103</v>
      </c>
      <c r="C424" s="307"/>
      <c r="E424" s="18">
        <v>0</v>
      </c>
      <c r="F424" s="18">
        <v>0</v>
      </c>
      <c r="G424" s="18">
        <v>0</v>
      </c>
      <c r="H424" s="118">
        <f t="shared" si="159"/>
        <v>0</v>
      </c>
      <c r="I424" s="4">
        <f t="shared" si="159"/>
        <v>0</v>
      </c>
      <c r="J424" s="4">
        <f t="shared" si="159"/>
        <v>0</v>
      </c>
      <c r="K424" s="84"/>
      <c r="L424" s="84"/>
      <c r="M424" s="84"/>
      <c r="N424" s="84"/>
      <c r="O424" s="84"/>
    </row>
    <row r="425" spans="2:15" ht="14.7" customHeight="1" x14ac:dyDescent="0.15">
      <c r="B425" s="34" t="s">
        <v>87</v>
      </c>
      <c r="C425" s="307"/>
      <c r="E425" s="18">
        <v>0</v>
      </c>
      <c r="F425" s="18">
        <v>0</v>
      </c>
      <c r="G425" s="18">
        <v>0</v>
      </c>
      <c r="H425" s="118">
        <f t="shared" si="159"/>
        <v>0</v>
      </c>
      <c r="I425" s="4">
        <f t="shared" si="159"/>
        <v>0</v>
      </c>
      <c r="J425" s="4">
        <f t="shared" si="159"/>
        <v>0</v>
      </c>
      <c r="K425" s="84"/>
      <c r="L425" s="84"/>
      <c r="M425" s="84"/>
      <c r="N425" s="84"/>
      <c r="O425" s="84"/>
    </row>
    <row r="426" spans="2:15" ht="14.7" customHeight="1" x14ac:dyDescent="0.15">
      <c r="B426" s="35" t="s">
        <v>174</v>
      </c>
      <c r="C426" s="93"/>
      <c r="D426" s="36"/>
      <c r="E426" s="19">
        <v>544</v>
      </c>
      <c r="F426" s="19">
        <v>520</v>
      </c>
      <c r="G426" s="19">
        <v>24</v>
      </c>
      <c r="H426" s="129">
        <f t="shared" si="159"/>
        <v>33.353770692826487</v>
      </c>
      <c r="I426" s="5">
        <f t="shared" si="159"/>
        <v>34.643570952698198</v>
      </c>
      <c r="J426" s="5">
        <f t="shared" si="159"/>
        <v>18.461538461538463</v>
      </c>
      <c r="K426" s="23"/>
      <c r="L426" s="23"/>
      <c r="M426" s="23"/>
      <c r="N426" s="23"/>
      <c r="O426" s="23"/>
    </row>
    <row r="427" spans="2:15" ht="14.7" customHeight="1" x14ac:dyDescent="0.15">
      <c r="B427" s="39" t="s">
        <v>1</v>
      </c>
      <c r="C427" s="82"/>
      <c r="D427" s="28"/>
      <c r="E427" s="40">
        <f>SUM(E418:E426)</f>
        <v>1631</v>
      </c>
      <c r="F427" s="40">
        <f>SUM(F418:F426)</f>
        <v>1501</v>
      </c>
      <c r="G427" s="40">
        <f>SUM(G418:G426)</f>
        <v>130</v>
      </c>
      <c r="H427" s="119">
        <f>IF(SUM(H418:H426)&gt;100,"－",SUM(H418:H426))</f>
        <v>100</v>
      </c>
      <c r="I427" s="6">
        <f>IF(SUM(I418:I426)&gt;100,"－",SUM(I418:I426))</f>
        <v>100</v>
      </c>
      <c r="J427" s="6">
        <f>IF(SUM(J418:J426)&gt;100,"－",SUM(J418:J426))</f>
        <v>100</v>
      </c>
      <c r="K427" s="23"/>
      <c r="L427" s="23"/>
      <c r="M427" s="23"/>
      <c r="N427" s="23"/>
      <c r="O427" s="23"/>
    </row>
    <row r="428" spans="2:15" ht="14.7" customHeight="1" x14ac:dyDescent="0.15">
      <c r="B428" s="39" t="s">
        <v>109</v>
      </c>
      <c r="C428" s="82"/>
      <c r="D428" s="29"/>
      <c r="E428" s="42">
        <v>0.80800367985280619</v>
      </c>
      <c r="F428" s="75">
        <v>0.83455657492354773</v>
      </c>
      <c r="G428" s="75">
        <v>0.56226415094339621</v>
      </c>
      <c r="H428" s="23"/>
      <c r="I428" s="23"/>
      <c r="J428" s="23"/>
      <c r="K428" s="23"/>
      <c r="L428" s="23"/>
      <c r="M428" s="23"/>
      <c r="N428" s="23"/>
      <c r="O428" s="23"/>
    </row>
    <row r="429" spans="2:15" ht="14.7" customHeight="1" x14ac:dyDescent="0.15">
      <c r="B429" s="39" t="s">
        <v>110</v>
      </c>
      <c r="C429" s="82"/>
      <c r="D429" s="29"/>
      <c r="E429" s="42">
        <v>21</v>
      </c>
      <c r="F429" s="75">
        <v>21</v>
      </c>
      <c r="G429" s="75">
        <v>6</v>
      </c>
      <c r="H429" s="23"/>
      <c r="I429" s="23"/>
      <c r="J429" s="23"/>
      <c r="K429" s="23"/>
      <c r="L429" s="23"/>
      <c r="M429" s="23"/>
      <c r="N429" s="23"/>
      <c r="O429" s="23"/>
    </row>
    <row r="430" spans="2:15" ht="17.7" customHeight="1" x14ac:dyDescent="0.15">
      <c r="B430" s="90" t="s">
        <v>166</v>
      </c>
      <c r="I430" s="7"/>
      <c r="L430" s="31"/>
      <c r="O430" s="31"/>
    </row>
    <row r="431" spans="2:15" ht="13.5" customHeight="1" x14ac:dyDescent="0.15">
      <c r="B431" s="68"/>
      <c r="C431" s="33"/>
      <c r="D431" s="33"/>
      <c r="E431" s="83"/>
      <c r="F431" s="88" t="s">
        <v>2</v>
      </c>
      <c r="G431" s="91"/>
      <c r="H431" s="115"/>
      <c r="I431" s="88" t="s">
        <v>3</v>
      </c>
      <c r="J431" s="89"/>
    </row>
    <row r="432" spans="2:15" ht="20" x14ac:dyDescent="0.15">
      <c r="B432" s="81"/>
      <c r="E432" s="102" t="s">
        <v>4</v>
      </c>
      <c r="F432" s="102" t="s">
        <v>254</v>
      </c>
      <c r="G432" s="102" t="s">
        <v>256</v>
      </c>
      <c r="H432" s="112" t="s">
        <v>4</v>
      </c>
      <c r="I432" s="102" t="s">
        <v>254</v>
      </c>
      <c r="J432" s="102" t="s">
        <v>256</v>
      </c>
    </row>
    <row r="433" spans="1:15" ht="12" customHeight="1" x14ac:dyDescent="0.15">
      <c r="B433" s="35"/>
      <c r="C433" s="93"/>
      <c r="D433" s="36"/>
      <c r="E433" s="37"/>
      <c r="F433" s="37"/>
      <c r="G433" s="37"/>
      <c r="H433" s="116">
        <f>E$238</f>
        <v>1631</v>
      </c>
      <c r="I433" s="2">
        <f>F$238</f>
        <v>1501</v>
      </c>
      <c r="J433" s="2">
        <f>G$238</f>
        <v>130</v>
      </c>
      <c r="K433" s="95"/>
      <c r="L433" s="95"/>
      <c r="M433" s="95"/>
      <c r="N433" s="95"/>
      <c r="O433" s="95"/>
    </row>
    <row r="434" spans="1:15" ht="14.7" customHeight="1" x14ac:dyDescent="0.15">
      <c r="B434" s="34" t="s">
        <v>211</v>
      </c>
      <c r="C434" s="307"/>
      <c r="E434" s="18">
        <v>758</v>
      </c>
      <c r="F434" s="18">
        <v>684</v>
      </c>
      <c r="G434" s="18">
        <v>74</v>
      </c>
      <c r="H434" s="118">
        <f t="shared" ref="H434:J439" si="163">E434/H$433*100</f>
        <v>46.474555487431026</v>
      </c>
      <c r="I434" s="4">
        <f t="shared" si="163"/>
        <v>45.569620253164558</v>
      </c>
      <c r="J434" s="4">
        <f t="shared" si="163"/>
        <v>56.92307692307692</v>
      </c>
      <c r="K434" s="84"/>
      <c r="L434" s="84"/>
      <c r="M434" s="84"/>
      <c r="N434" s="84"/>
      <c r="O434" s="84"/>
    </row>
    <row r="435" spans="1:15" ht="14.7" customHeight="1" x14ac:dyDescent="0.15">
      <c r="B435" s="34" t="s">
        <v>236</v>
      </c>
      <c r="C435" s="307"/>
      <c r="E435" s="18">
        <v>218</v>
      </c>
      <c r="F435" s="18">
        <v>199</v>
      </c>
      <c r="G435" s="18">
        <v>19</v>
      </c>
      <c r="H435" s="118">
        <f t="shared" si="163"/>
        <v>13.36603310852238</v>
      </c>
      <c r="I435" s="4">
        <f t="shared" si="163"/>
        <v>13.257828114590273</v>
      </c>
      <c r="J435" s="4">
        <f t="shared" si="163"/>
        <v>14.615384615384617</v>
      </c>
      <c r="K435" s="84"/>
      <c r="L435" s="84"/>
      <c r="M435" s="84"/>
      <c r="N435" s="84"/>
      <c r="O435" s="84"/>
    </row>
    <row r="436" spans="1:15" ht="14.7" customHeight="1" x14ac:dyDescent="0.15">
      <c r="B436" s="34" t="s">
        <v>237</v>
      </c>
      <c r="C436" s="307"/>
      <c r="E436" s="18">
        <v>54</v>
      </c>
      <c r="F436" s="18">
        <v>47</v>
      </c>
      <c r="G436" s="18">
        <v>7</v>
      </c>
      <c r="H436" s="118">
        <f t="shared" si="163"/>
        <v>3.310852237890864</v>
      </c>
      <c r="I436" s="4">
        <f t="shared" si="163"/>
        <v>3.1312458361092603</v>
      </c>
      <c r="J436" s="4">
        <f t="shared" si="163"/>
        <v>5.384615384615385</v>
      </c>
      <c r="K436" s="84"/>
      <c r="L436" s="84"/>
      <c r="M436" s="84"/>
      <c r="N436" s="84"/>
      <c r="O436" s="84"/>
    </row>
    <row r="437" spans="1:15" ht="14.7" customHeight="1" x14ac:dyDescent="0.15">
      <c r="B437" s="34" t="s">
        <v>103</v>
      </c>
      <c r="E437" s="18">
        <v>43</v>
      </c>
      <c r="F437" s="18">
        <v>39</v>
      </c>
      <c r="G437" s="18">
        <v>4</v>
      </c>
      <c r="H437" s="118">
        <f t="shared" si="163"/>
        <v>2.6364193746167999</v>
      </c>
      <c r="I437" s="4">
        <f t="shared" si="163"/>
        <v>2.5982678214523651</v>
      </c>
      <c r="J437" s="4">
        <f t="shared" si="163"/>
        <v>3.0769230769230771</v>
      </c>
      <c r="K437" s="84"/>
      <c r="L437" s="84"/>
      <c r="M437" s="84"/>
      <c r="N437" s="84"/>
      <c r="O437" s="84"/>
    </row>
    <row r="438" spans="1:15" ht="14.7" customHeight="1" x14ac:dyDescent="0.15">
      <c r="B438" s="34" t="s">
        <v>87</v>
      </c>
      <c r="C438" s="307"/>
      <c r="E438" s="18">
        <v>13</v>
      </c>
      <c r="F438" s="18">
        <v>12</v>
      </c>
      <c r="G438" s="18">
        <v>1</v>
      </c>
      <c r="H438" s="118">
        <f t="shared" si="163"/>
        <v>0.79705702023298597</v>
      </c>
      <c r="I438" s="4">
        <f t="shared" si="163"/>
        <v>0.79946702198534314</v>
      </c>
      <c r="J438" s="4">
        <f t="shared" si="163"/>
        <v>0.76923076923076927</v>
      </c>
      <c r="K438" s="84"/>
      <c r="L438" s="84"/>
      <c r="M438" s="84"/>
      <c r="N438" s="84"/>
      <c r="O438" s="84"/>
    </row>
    <row r="439" spans="1:15" ht="14.7" customHeight="1" x14ac:dyDescent="0.15">
      <c r="B439" s="35" t="s">
        <v>174</v>
      </c>
      <c r="C439" s="93"/>
      <c r="D439" s="36"/>
      <c r="E439" s="19">
        <v>545</v>
      </c>
      <c r="F439" s="19">
        <v>520</v>
      </c>
      <c r="G439" s="19">
        <v>25</v>
      </c>
      <c r="H439" s="129">
        <f t="shared" si="163"/>
        <v>33.415082771305947</v>
      </c>
      <c r="I439" s="5">
        <f t="shared" si="163"/>
        <v>34.643570952698198</v>
      </c>
      <c r="J439" s="5">
        <f t="shared" si="163"/>
        <v>19.230769230769234</v>
      </c>
      <c r="K439" s="23"/>
      <c r="L439" s="23"/>
      <c r="M439" s="23"/>
      <c r="N439" s="23"/>
      <c r="O439" s="23"/>
    </row>
    <row r="440" spans="1:15" ht="14.7" customHeight="1" x14ac:dyDescent="0.15">
      <c r="B440" s="39" t="s">
        <v>1</v>
      </c>
      <c r="C440" s="82"/>
      <c r="D440" s="28"/>
      <c r="E440" s="40">
        <f>SUM(E434:E439)</f>
        <v>1631</v>
      </c>
      <c r="F440" s="40">
        <f>SUM(F434:F439)</f>
        <v>1501</v>
      </c>
      <c r="G440" s="40">
        <f>SUM(G434:G439)</f>
        <v>130</v>
      </c>
      <c r="H440" s="119">
        <f>IF(SUM(H434:H439)&gt;100,"－",SUM(H434:H439))</f>
        <v>100</v>
      </c>
      <c r="I440" s="6">
        <f>IF(SUM(I434:I439)&gt;100,"－",SUM(I434:I439))</f>
        <v>99.999999999999986</v>
      </c>
      <c r="J440" s="6">
        <f>IF(SUM(J434:J439)&gt;100,"－",SUM(J434:J439))</f>
        <v>100</v>
      </c>
      <c r="K440" s="23"/>
      <c r="L440" s="23"/>
      <c r="M440" s="23"/>
      <c r="N440" s="23"/>
      <c r="O440" s="23"/>
    </row>
    <row r="441" spans="1:15" ht="14.7" customHeight="1" x14ac:dyDescent="0.15">
      <c r="B441" s="39" t="s">
        <v>109</v>
      </c>
      <c r="C441" s="82"/>
      <c r="D441" s="29"/>
      <c r="E441" s="42">
        <v>0.87376322589611544</v>
      </c>
      <c r="F441" s="75">
        <v>0.88178232892592578</v>
      </c>
      <c r="G441" s="75">
        <v>0.79884189187474641</v>
      </c>
      <c r="H441" s="23"/>
      <c r="I441" s="23"/>
      <c r="J441" s="23"/>
      <c r="K441" s="23"/>
      <c r="L441" s="23"/>
      <c r="M441" s="23"/>
      <c r="N441" s="23"/>
      <c r="O441" s="23"/>
    </row>
    <row r="442" spans="1:15" ht="14.7" customHeight="1" x14ac:dyDescent="0.15">
      <c r="B442" s="39" t="s">
        <v>110</v>
      </c>
      <c r="C442" s="82"/>
      <c r="D442" s="29"/>
      <c r="E442" s="42">
        <v>16.75</v>
      </c>
      <c r="F442" s="75">
        <v>16.75</v>
      </c>
      <c r="G442" s="75">
        <v>10.344827586206897</v>
      </c>
      <c r="H442" s="23"/>
      <c r="I442" s="23"/>
      <c r="J442" s="23"/>
      <c r="K442" s="23"/>
      <c r="L442" s="23"/>
      <c r="M442" s="23"/>
      <c r="N442" s="23"/>
      <c r="O442" s="23"/>
    </row>
    <row r="443" spans="1:15" ht="14.7" customHeight="1" x14ac:dyDescent="0.15">
      <c r="B443" s="66"/>
      <c r="C443" s="66"/>
      <c r="D443" s="46"/>
      <c r="E443" s="14"/>
      <c r="F443" s="14"/>
      <c r="G443" s="14"/>
      <c r="H443" s="23"/>
      <c r="I443" s="23"/>
      <c r="J443" s="23"/>
      <c r="K443" s="23"/>
      <c r="L443" s="23"/>
      <c r="M443" s="23"/>
      <c r="N443" s="23"/>
      <c r="O443" s="23"/>
    </row>
    <row r="444" spans="1:15" ht="15" customHeight="1" x14ac:dyDescent="0.15">
      <c r="A444" s="1" t="s">
        <v>569</v>
      </c>
      <c r="B444" s="22"/>
      <c r="H444" s="7"/>
    </row>
    <row r="445" spans="1:15" ht="13.5" customHeight="1" x14ac:dyDescent="0.15">
      <c r="B445" s="68"/>
      <c r="C445" s="33"/>
      <c r="D445" s="33"/>
      <c r="E445" s="83"/>
      <c r="F445" s="88" t="s">
        <v>2</v>
      </c>
      <c r="G445" s="91"/>
      <c r="H445" s="115"/>
      <c r="I445" s="88" t="s">
        <v>3</v>
      </c>
      <c r="J445" s="89"/>
    </row>
    <row r="446" spans="1:15" ht="20" x14ac:dyDescent="0.15">
      <c r="B446" s="81"/>
      <c r="E446" s="102" t="s">
        <v>4</v>
      </c>
      <c r="F446" s="102" t="s">
        <v>254</v>
      </c>
      <c r="G446" s="102" t="s">
        <v>256</v>
      </c>
      <c r="H446" s="112" t="s">
        <v>4</v>
      </c>
      <c r="I446" s="102" t="s">
        <v>254</v>
      </c>
      <c r="J446" s="102" t="s">
        <v>256</v>
      </c>
    </row>
    <row r="447" spans="1:15" ht="12" customHeight="1" x14ac:dyDescent="0.15">
      <c r="B447" s="35"/>
      <c r="C447" s="93"/>
      <c r="D447" s="36"/>
      <c r="E447" s="37"/>
      <c r="F447" s="37"/>
      <c r="G447" s="37"/>
      <c r="H447" s="116">
        <f>E$238</f>
        <v>1631</v>
      </c>
      <c r="I447" s="2">
        <f>F$238</f>
        <v>1501</v>
      </c>
      <c r="J447" s="2">
        <f>G$238</f>
        <v>130</v>
      </c>
      <c r="K447" s="95"/>
      <c r="L447" s="95"/>
      <c r="M447" s="95"/>
      <c r="N447" s="95"/>
      <c r="O447" s="95"/>
    </row>
    <row r="448" spans="1:15" ht="14.7" customHeight="1" x14ac:dyDescent="0.15">
      <c r="B448" s="303" t="s">
        <v>211</v>
      </c>
      <c r="C448" s="287"/>
      <c r="E448" s="18">
        <v>0</v>
      </c>
      <c r="F448" s="18">
        <v>0</v>
      </c>
      <c r="G448" s="18">
        <v>0</v>
      </c>
      <c r="H448" s="118">
        <f t="shared" ref="H448:H455" si="164">E448/H$231*100</f>
        <v>0</v>
      </c>
      <c r="I448" s="4">
        <f t="shared" ref="I448:I455" si="165">F448/I$231*100</f>
        <v>0</v>
      </c>
      <c r="J448" s="4">
        <f t="shared" ref="J448:J455" si="166">G448/J$231*100</f>
        <v>0</v>
      </c>
      <c r="K448" s="84"/>
      <c r="L448" s="84"/>
      <c r="M448" s="84"/>
      <c r="N448" s="84"/>
      <c r="O448" s="84"/>
    </row>
    <row r="449" spans="2:15" ht="14.7" customHeight="1" x14ac:dyDescent="0.15">
      <c r="B449" s="303" t="s">
        <v>75</v>
      </c>
      <c r="C449" s="307"/>
      <c r="E449" s="18">
        <v>63</v>
      </c>
      <c r="F449" s="18">
        <v>46</v>
      </c>
      <c r="G449" s="18">
        <v>17</v>
      </c>
      <c r="H449" s="118">
        <f t="shared" ref="H449" si="167">E449/H$231*100</f>
        <v>3.8626609442060089</v>
      </c>
      <c r="I449" s="4">
        <f t="shared" ref="I449" si="168">F449/I$231*100</f>
        <v>3.0646235842771485</v>
      </c>
      <c r="J449" s="4">
        <f t="shared" ref="J449" si="169">G449/J$231*100</f>
        <v>13.076923076923078</v>
      </c>
      <c r="K449" s="84"/>
      <c r="L449" s="84"/>
      <c r="M449" s="84"/>
      <c r="N449" s="84"/>
      <c r="O449" s="84"/>
    </row>
    <row r="450" spans="2:15" ht="14.7" customHeight="1" x14ac:dyDescent="0.15">
      <c r="B450" s="303" t="s">
        <v>76</v>
      </c>
      <c r="C450" s="287"/>
      <c r="E450" s="18">
        <v>602</v>
      </c>
      <c r="F450" s="18">
        <v>544</v>
      </c>
      <c r="G450" s="18">
        <v>58</v>
      </c>
      <c r="H450" s="118">
        <f t="shared" si="164"/>
        <v>36.909871244635198</v>
      </c>
      <c r="I450" s="4">
        <f t="shared" si="165"/>
        <v>36.242504996668892</v>
      </c>
      <c r="J450" s="4">
        <f t="shared" si="166"/>
        <v>44.61538461538462</v>
      </c>
      <c r="K450" s="84"/>
      <c r="L450" s="84"/>
      <c r="M450" s="84"/>
      <c r="N450" s="84"/>
      <c r="O450" s="84"/>
    </row>
    <row r="451" spans="2:15" ht="14.7" customHeight="1" x14ac:dyDescent="0.15">
      <c r="B451" s="303" t="s">
        <v>77</v>
      </c>
      <c r="C451" s="287"/>
      <c r="E451" s="18">
        <v>420</v>
      </c>
      <c r="F451" s="18">
        <v>392</v>
      </c>
      <c r="G451" s="18">
        <v>28</v>
      </c>
      <c r="H451" s="118">
        <f t="shared" si="164"/>
        <v>25.751072961373389</v>
      </c>
      <c r="I451" s="4">
        <f t="shared" si="165"/>
        <v>26.115922718187871</v>
      </c>
      <c r="J451" s="4">
        <f t="shared" si="166"/>
        <v>21.53846153846154</v>
      </c>
      <c r="K451" s="84"/>
      <c r="L451" s="84"/>
      <c r="M451" s="84"/>
      <c r="N451" s="84"/>
      <c r="O451" s="84"/>
    </row>
    <row r="452" spans="2:15" ht="14.7" customHeight="1" x14ac:dyDescent="0.15">
      <c r="B452" s="303" t="s">
        <v>78</v>
      </c>
      <c r="C452" s="287"/>
      <c r="E452" s="18">
        <v>119</v>
      </c>
      <c r="F452" s="18">
        <v>113</v>
      </c>
      <c r="G452" s="18">
        <v>6</v>
      </c>
      <c r="H452" s="118">
        <f t="shared" si="164"/>
        <v>7.296137339055794</v>
      </c>
      <c r="I452" s="4">
        <f t="shared" si="165"/>
        <v>7.5283144570286478</v>
      </c>
      <c r="J452" s="4">
        <f t="shared" si="166"/>
        <v>4.6153846153846159</v>
      </c>
      <c r="K452" s="84"/>
      <c r="L452" s="84"/>
      <c r="M452" s="84"/>
      <c r="N452" s="84"/>
      <c r="O452" s="84"/>
    </row>
    <row r="453" spans="2:15" ht="14.7" customHeight="1" x14ac:dyDescent="0.15">
      <c r="B453" s="303" t="s">
        <v>79</v>
      </c>
      <c r="C453" s="307"/>
      <c r="E453" s="18">
        <v>71</v>
      </c>
      <c r="F453" s="18">
        <v>68</v>
      </c>
      <c r="G453" s="18">
        <v>3</v>
      </c>
      <c r="H453" s="118">
        <f t="shared" si="164"/>
        <v>4.3531575720416926</v>
      </c>
      <c r="I453" s="4">
        <f t="shared" si="165"/>
        <v>4.5303131245836115</v>
      </c>
      <c r="J453" s="4">
        <f t="shared" si="166"/>
        <v>2.3076923076923079</v>
      </c>
      <c r="K453" s="84"/>
      <c r="L453" s="84"/>
      <c r="M453" s="84"/>
      <c r="N453" s="84"/>
      <c r="O453" s="84"/>
    </row>
    <row r="454" spans="2:15" ht="14.7" customHeight="1" x14ac:dyDescent="0.15">
      <c r="B454" s="303" t="s">
        <v>87</v>
      </c>
      <c r="C454" s="307"/>
      <c r="E454" s="18">
        <v>83</v>
      </c>
      <c r="F454" s="18">
        <v>81</v>
      </c>
      <c r="G454" s="18">
        <v>2</v>
      </c>
      <c r="H454" s="118">
        <f t="shared" si="164"/>
        <v>5.0889025137952171</v>
      </c>
      <c r="I454" s="4">
        <f t="shared" si="165"/>
        <v>5.3964023984010661</v>
      </c>
      <c r="J454" s="4">
        <f t="shared" si="166"/>
        <v>1.5384615384615385</v>
      </c>
      <c r="K454" s="84"/>
      <c r="L454" s="84"/>
      <c r="M454" s="84"/>
      <c r="N454" s="84"/>
      <c r="O454" s="84"/>
    </row>
    <row r="455" spans="2:15" ht="14.7" customHeight="1" x14ac:dyDescent="0.15">
      <c r="B455" s="310" t="s">
        <v>174</v>
      </c>
      <c r="C455" s="93"/>
      <c r="D455" s="36"/>
      <c r="E455" s="19">
        <v>273</v>
      </c>
      <c r="F455" s="19">
        <v>257</v>
      </c>
      <c r="G455" s="19">
        <v>16</v>
      </c>
      <c r="H455" s="129">
        <f t="shared" si="164"/>
        <v>16.738197424892704</v>
      </c>
      <c r="I455" s="5">
        <f t="shared" si="165"/>
        <v>17.121918720852765</v>
      </c>
      <c r="J455" s="5">
        <f t="shared" si="166"/>
        <v>12.307692307692308</v>
      </c>
      <c r="K455" s="23"/>
      <c r="L455" s="23"/>
      <c r="M455" s="23"/>
      <c r="N455" s="23"/>
      <c r="O455" s="23"/>
    </row>
    <row r="456" spans="2:15" ht="14.7" customHeight="1" x14ac:dyDescent="0.15">
      <c r="B456" s="39" t="s">
        <v>1</v>
      </c>
      <c r="C456" s="82"/>
      <c r="D456" s="28"/>
      <c r="E456" s="40">
        <f>SUM(E448:E455)</f>
        <v>1631</v>
      </c>
      <c r="F456" s="40">
        <f>SUM(F448:F455)</f>
        <v>1501</v>
      </c>
      <c r="G456" s="40">
        <f>SUM(G448:G455)</f>
        <v>130</v>
      </c>
      <c r="H456" s="119">
        <f>IF(SUM(H448:H455)&gt;100,"－",SUM(H448:H455))</f>
        <v>100</v>
      </c>
      <c r="I456" s="6">
        <f>IF(SUM(I448:I455)&gt;100,"－",SUM(I448:I455))</f>
        <v>100</v>
      </c>
      <c r="J456" s="6">
        <f>IF(SUM(J448:J455)&gt;100,"－",SUM(J448:J455))</f>
        <v>100</v>
      </c>
      <c r="K456" s="23"/>
      <c r="L456" s="23"/>
      <c r="M456" s="23"/>
      <c r="N456" s="23"/>
      <c r="O456" s="23"/>
    </row>
    <row r="457" spans="2:15" ht="14.7" customHeight="1" x14ac:dyDescent="0.15">
      <c r="B457" s="39" t="s">
        <v>109</v>
      </c>
      <c r="C457" s="82"/>
      <c r="D457" s="29"/>
      <c r="E457" s="42">
        <v>4.2886597938144329</v>
      </c>
      <c r="F457" s="75">
        <v>4.379421221864952</v>
      </c>
      <c r="G457" s="75">
        <v>3.2982456140350878</v>
      </c>
      <c r="H457" s="23"/>
      <c r="I457" s="23"/>
      <c r="J457" s="23"/>
      <c r="K457" s="23"/>
      <c r="L457" s="23"/>
      <c r="M457" s="23"/>
      <c r="N457" s="23"/>
      <c r="O457" s="23"/>
    </row>
    <row r="458" spans="2:15" ht="14.7" customHeight="1" x14ac:dyDescent="0.15">
      <c r="B458" s="39" t="s">
        <v>110</v>
      </c>
      <c r="C458" s="82"/>
      <c r="D458" s="29"/>
      <c r="E458" s="42">
        <v>22</v>
      </c>
      <c r="F458" s="75">
        <v>22</v>
      </c>
      <c r="G458" s="75">
        <v>10</v>
      </c>
      <c r="H458" s="23"/>
      <c r="I458" s="23"/>
      <c r="J458" s="23"/>
      <c r="K458" s="23"/>
      <c r="L458" s="23"/>
      <c r="M458" s="23"/>
      <c r="N458" s="23"/>
      <c r="O458" s="23"/>
    </row>
    <row r="459" spans="2:15" ht="17.7" customHeight="1" x14ac:dyDescent="0.15">
      <c r="B459" s="90" t="s">
        <v>166</v>
      </c>
      <c r="I459" s="7"/>
      <c r="L459" s="31"/>
      <c r="O459" s="31"/>
    </row>
    <row r="460" spans="2:15" ht="13.5" customHeight="1" x14ac:dyDescent="0.15">
      <c r="B460" s="68"/>
      <c r="C460" s="33"/>
      <c r="D460" s="33"/>
      <c r="E460" s="83"/>
      <c r="F460" s="88" t="s">
        <v>2</v>
      </c>
      <c r="G460" s="91"/>
      <c r="H460" s="115"/>
      <c r="I460" s="88" t="s">
        <v>3</v>
      </c>
      <c r="J460" s="89"/>
    </row>
    <row r="461" spans="2:15" ht="20" x14ac:dyDescent="0.15">
      <c r="B461" s="81"/>
      <c r="E461" s="102" t="s">
        <v>4</v>
      </c>
      <c r="F461" s="102" t="s">
        <v>254</v>
      </c>
      <c r="G461" s="102" t="s">
        <v>256</v>
      </c>
      <c r="H461" s="112" t="s">
        <v>4</v>
      </c>
      <c r="I461" s="102" t="s">
        <v>254</v>
      </c>
      <c r="J461" s="102" t="s">
        <v>256</v>
      </c>
    </row>
    <row r="462" spans="2:15" ht="12" customHeight="1" x14ac:dyDescent="0.15">
      <c r="B462" s="35"/>
      <c r="C462" s="93"/>
      <c r="D462" s="36"/>
      <c r="E462" s="37"/>
      <c r="F462" s="37"/>
      <c r="G462" s="37"/>
      <c r="H462" s="116">
        <f>E$238</f>
        <v>1631</v>
      </c>
      <c r="I462" s="2">
        <f>F$238</f>
        <v>1501</v>
      </c>
      <c r="J462" s="2">
        <f>G$238</f>
        <v>130</v>
      </c>
      <c r="K462" s="95"/>
      <c r="L462" s="95"/>
      <c r="M462" s="95"/>
      <c r="N462" s="95"/>
      <c r="O462" s="95"/>
    </row>
    <row r="463" spans="2:15" ht="14.7" customHeight="1" x14ac:dyDescent="0.15">
      <c r="B463" s="303" t="s">
        <v>75</v>
      </c>
      <c r="C463" s="307"/>
      <c r="E463" s="18">
        <v>148</v>
      </c>
      <c r="F463" s="18">
        <v>134</v>
      </c>
      <c r="G463" s="18">
        <v>14</v>
      </c>
      <c r="H463" s="118">
        <f t="shared" ref="H463:H469" si="170">E463/H$231*100</f>
        <v>9.074187614960147</v>
      </c>
      <c r="I463" s="4">
        <f t="shared" ref="I463:I469" si="171">F463/I$231*100</f>
        <v>8.9273817455029985</v>
      </c>
      <c r="J463" s="4">
        <f t="shared" ref="J463:J469" si="172">G463/J$231*100</f>
        <v>10.76923076923077</v>
      </c>
      <c r="K463" s="84"/>
      <c r="L463" s="84"/>
      <c r="M463" s="84"/>
      <c r="N463" s="84"/>
      <c r="O463" s="84"/>
    </row>
    <row r="464" spans="2:15" ht="14.7" customHeight="1" x14ac:dyDescent="0.15">
      <c r="B464" s="303" t="s">
        <v>76</v>
      </c>
      <c r="C464" s="307"/>
      <c r="E464" s="18">
        <v>658</v>
      </c>
      <c r="F464" s="18">
        <v>602</v>
      </c>
      <c r="G464" s="18">
        <v>56</v>
      </c>
      <c r="H464" s="118">
        <f t="shared" si="170"/>
        <v>40.343347639484975</v>
      </c>
      <c r="I464" s="4">
        <f t="shared" si="171"/>
        <v>40.106595602931378</v>
      </c>
      <c r="J464" s="4">
        <f t="shared" si="172"/>
        <v>43.07692307692308</v>
      </c>
      <c r="K464" s="84"/>
      <c r="L464" s="84"/>
      <c r="M464" s="84"/>
      <c r="N464" s="84"/>
      <c r="O464" s="84"/>
    </row>
    <row r="465" spans="1:15" ht="14.7" customHeight="1" x14ac:dyDescent="0.15">
      <c r="B465" s="303" t="s">
        <v>77</v>
      </c>
      <c r="C465" s="307"/>
      <c r="E465" s="18">
        <v>347</v>
      </c>
      <c r="F465" s="18">
        <v>320</v>
      </c>
      <c r="G465" s="18">
        <v>27</v>
      </c>
      <c r="H465" s="118">
        <f t="shared" si="170"/>
        <v>21.27529123237278</v>
      </c>
      <c r="I465" s="4">
        <f t="shared" si="171"/>
        <v>21.319120586275815</v>
      </c>
      <c r="J465" s="4">
        <f t="shared" si="172"/>
        <v>20.76923076923077</v>
      </c>
      <c r="K465" s="84"/>
      <c r="L465" s="84"/>
      <c r="M465" s="84"/>
      <c r="N465" s="84"/>
      <c r="O465" s="84"/>
    </row>
    <row r="466" spans="1:15" ht="14.7" customHeight="1" x14ac:dyDescent="0.15">
      <c r="B466" s="303" t="s">
        <v>78</v>
      </c>
      <c r="C466" s="307"/>
      <c r="E466" s="18">
        <v>127</v>
      </c>
      <c r="F466" s="18">
        <v>116</v>
      </c>
      <c r="G466" s="18">
        <v>11</v>
      </c>
      <c r="H466" s="118">
        <f t="shared" si="170"/>
        <v>7.7866339668914781</v>
      </c>
      <c r="I466" s="4">
        <f t="shared" si="171"/>
        <v>7.7281812125249827</v>
      </c>
      <c r="J466" s="4">
        <f t="shared" si="172"/>
        <v>8.4615384615384617</v>
      </c>
      <c r="K466" s="84"/>
      <c r="L466" s="84"/>
      <c r="M466" s="84"/>
      <c r="N466" s="84"/>
      <c r="O466" s="84"/>
    </row>
    <row r="467" spans="1:15" ht="14.7" customHeight="1" x14ac:dyDescent="0.15">
      <c r="B467" s="303" t="s">
        <v>79</v>
      </c>
      <c r="C467" s="307"/>
      <c r="E467" s="18">
        <v>32</v>
      </c>
      <c r="F467" s="18">
        <v>30</v>
      </c>
      <c r="G467" s="18">
        <v>2</v>
      </c>
      <c r="H467" s="118">
        <f t="shared" si="170"/>
        <v>1.9619865113427344</v>
      </c>
      <c r="I467" s="4">
        <f t="shared" si="171"/>
        <v>1.9986675549633577</v>
      </c>
      <c r="J467" s="4">
        <f t="shared" si="172"/>
        <v>1.5384615384615385</v>
      </c>
      <c r="K467" s="84"/>
      <c r="L467" s="84"/>
      <c r="M467" s="84"/>
      <c r="N467" s="84"/>
      <c r="O467" s="84"/>
    </row>
    <row r="468" spans="1:15" ht="14.7" customHeight="1" x14ac:dyDescent="0.15">
      <c r="B468" s="303" t="s">
        <v>87</v>
      </c>
      <c r="C468" s="307"/>
      <c r="E468" s="18">
        <v>45</v>
      </c>
      <c r="F468" s="18">
        <v>42</v>
      </c>
      <c r="G468" s="18">
        <v>3</v>
      </c>
      <c r="H468" s="118">
        <f t="shared" si="170"/>
        <v>2.7590435315757205</v>
      </c>
      <c r="I468" s="4">
        <f t="shared" si="171"/>
        <v>2.7981345769487009</v>
      </c>
      <c r="J468" s="4">
        <f t="shared" si="172"/>
        <v>2.3076923076923079</v>
      </c>
      <c r="K468" s="84"/>
      <c r="L468" s="84"/>
      <c r="M468" s="84"/>
      <c r="N468" s="84"/>
      <c r="O468" s="84"/>
    </row>
    <row r="469" spans="1:15" ht="14.7" customHeight="1" x14ac:dyDescent="0.15">
      <c r="B469" s="310" t="s">
        <v>174</v>
      </c>
      <c r="C469" s="93"/>
      <c r="D469" s="36"/>
      <c r="E469" s="19">
        <v>274</v>
      </c>
      <c r="F469" s="19">
        <v>257</v>
      </c>
      <c r="G469" s="19">
        <v>17</v>
      </c>
      <c r="H469" s="129">
        <f t="shared" si="170"/>
        <v>16.799509503372164</v>
      </c>
      <c r="I469" s="5">
        <f t="shared" si="171"/>
        <v>17.121918720852765</v>
      </c>
      <c r="J469" s="5">
        <f t="shared" si="172"/>
        <v>13.076923076923078</v>
      </c>
      <c r="K469" s="23"/>
      <c r="L469" s="23"/>
      <c r="M469" s="23"/>
      <c r="N469" s="23"/>
      <c r="O469" s="23"/>
    </row>
    <row r="470" spans="1:15" ht="14.7" customHeight="1" x14ac:dyDescent="0.15">
      <c r="B470" s="39" t="s">
        <v>1</v>
      </c>
      <c r="C470" s="82"/>
      <c r="D470" s="28"/>
      <c r="E470" s="40">
        <f>SUM(E463:E469)</f>
        <v>1631</v>
      </c>
      <c r="F470" s="40">
        <f>SUM(F463:F469)</f>
        <v>1501</v>
      </c>
      <c r="G470" s="40">
        <f>SUM(G463:G469)</f>
        <v>130</v>
      </c>
      <c r="H470" s="119">
        <f>IF(SUM(H463:H469)&gt;100,"－",SUM(H463:H469))</f>
        <v>99.999999999999986</v>
      </c>
      <c r="I470" s="6">
        <f>IF(SUM(I463:I469)&gt;100,"－",SUM(I463:I469))</f>
        <v>100</v>
      </c>
      <c r="J470" s="6">
        <f>IF(SUM(J463:J469)&gt;100,"－",SUM(J463:J469))</f>
        <v>100.00000000000001</v>
      </c>
      <c r="K470" s="23"/>
      <c r="L470" s="23"/>
      <c r="M470" s="23"/>
      <c r="N470" s="23"/>
      <c r="O470" s="23"/>
    </row>
    <row r="471" spans="1:15" ht="14.7" customHeight="1" x14ac:dyDescent="0.15">
      <c r="B471" s="39" t="s">
        <v>109</v>
      </c>
      <c r="C471" s="82"/>
      <c r="D471" s="29"/>
      <c r="E471" s="42">
        <v>4.1003217089719453</v>
      </c>
      <c r="F471" s="75">
        <v>4.1069334285965313</v>
      </c>
      <c r="G471" s="75">
        <v>4.0275342823083804</v>
      </c>
      <c r="H471" s="23"/>
      <c r="I471" s="23"/>
      <c r="J471" s="23"/>
      <c r="K471" s="23"/>
      <c r="L471" s="23"/>
      <c r="M471" s="23"/>
      <c r="N471" s="23"/>
      <c r="O471" s="23"/>
    </row>
    <row r="472" spans="1:15" ht="14.7" customHeight="1" x14ac:dyDescent="0.15">
      <c r="B472" s="39" t="s">
        <v>110</v>
      </c>
      <c r="C472" s="82"/>
      <c r="D472" s="29"/>
      <c r="E472" s="42">
        <v>20.37037037037037</v>
      </c>
      <c r="F472" s="75">
        <v>20.37037037037037</v>
      </c>
      <c r="G472" s="75">
        <v>17.857142857142858</v>
      </c>
      <c r="H472" s="23"/>
      <c r="I472" s="23"/>
      <c r="J472" s="23"/>
      <c r="K472" s="23"/>
      <c r="L472" s="23"/>
      <c r="M472" s="23"/>
      <c r="N472" s="23"/>
      <c r="O472" s="23"/>
    </row>
    <row r="473" spans="1:15" ht="14.7" customHeight="1" x14ac:dyDescent="0.15">
      <c r="B473" s="66"/>
      <c r="C473" s="46"/>
      <c r="D473" s="46"/>
      <c r="E473" s="46"/>
      <c r="F473" s="46"/>
      <c r="G473" s="97"/>
      <c r="H473" s="47"/>
    </row>
    <row r="474" spans="1:15" ht="15" customHeight="1" x14ac:dyDescent="0.15">
      <c r="A474" s="1" t="s">
        <v>570</v>
      </c>
      <c r="B474" s="22"/>
      <c r="H474" s="7"/>
    </row>
    <row r="475" spans="1:15" ht="13.5" customHeight="1" x14ac:dyDescent="0.15">
      <c r="B475" s="68"/>
      <c r="C475" s="33"/>
      <c r="D475" s="33"/>
      <c r="E475" s="83"/>
      <c r="F475" s="88" t="s">
        <v>2</v>
      </c>
      <c r="G475" s="91"/>
      <c r="H475" s="115"/>
      <c r="I475" s="88" t="s">
        <v>3</v>
      </c>
      <c r="J475" s="89"/>
    </row>
    <row r="476" spans="1:15" ht="20" x14ac:dyDescent="0.15">
      <c r="B476" s="81"/>
      <c r="E476" s="102" t="s">
        <v>4</v>
      </c>
      <c r="F476" s="102" t="s">
        <v>254</v>
      </c>
      <c r="G476" s="102" t="s">
        <v>256</v>
      </c>
      <c r="H476" s="112" t="s">
        <v>4</v>
      </c>
      <c r="I476" s="102" t="s">
        <v>254</v>
      </c>
      <c r="J476" s="102" t="s">
        <v>256</v>
      </c>
    </row>
    <row r="477" spans="1:15" ht="12" customHeight="1" x14ac:dyDescent="0.15">
      <c r="B477" s="35"/>
      <c r="C477" s="93"/>
      <c r="D477" s="36"/>
      <c r="E477" s="37"/>
      <c r="F477" s="37"/>
      <c r="G477" s="37"/>
      <c r="H477" s="116">
        <f>E$238</f>
        <v>1631</v>
      </c>
      <c r="I477" s="2">
        <f>F$238</f>
        <v>1501</v>
      </c>
      <c r="J477" s="2">
        <f>G$238</f>
        <v>130</v>
      </c>
      <c r="K477" s="95"/>
      <c r="L477" s="95"/>
      <c r="M477" s="95"/>
      <c r="N477" s="95"/>
      <c r="O477" s="95"/>
    </row>
    <row r="478" spans="1:15" ht="15" customHeight="1" x14ac:dyDescent="0.15">
      <c r="B478" s="303" t="s">
        <v>211</v>
      </c>
      <c r="C478" s="307"/>
      <c r="E478" s="18">
        <v>0</v>
      </c>
      <c r="F478" s="18">
        <v>0</v>
      </c>
      <c r="G478" s="18">
        <v>0</v>
      </c>
      <c r="H478" s="118">
        <f t="shared" ref="H478:J485" si="173">E478/H$477*100</f>
        <v>0</v>
      </c>
      <c r="I478" s="4">
        <f t="shared" si="173"/>
        <v>0</v>
      </c>
      <c r="J478" s="4">
        <f t="shared" si="173"/>
        <v>0</v>
      </c>
      <c r="K478" s="84"/>
      <c r="L478" s="84"/>
      <c r="M478" s="84"/>
      <c r="N478" s="84"/>
      <c r="O478" s="84"/>
    </row>
    <row r="479" spans="1:15" ht="15" customHeight="1" x14ac:dyDescent="0.15">
      <c r="B479" s="303" t="s">
        <v>75</v>
      </c>
      <c r="C479" s="307"/>
      <c r="E479" s="18">
        <v>202</v>
      </c>
      <c r="F479" s="18">
        <v>179</v>
      </c>
      <c r="G479" s="18">
        <v>23</v>
      </c>
      <c r="H479" s="118">
        <f t="shared" ref="H479" si="174">E479/H$477*100</f>
        <v>12.385039852851012</v>
      </c>
      <c r="I479" s="4">
        <f t="shared" ref="I479" si="175">F479/I$477*100</f>
        <v>11.925383077948034</v>
      </c>
      <c r="J479" s="4">
        <f t="shared" ref="J479" si="176">G479/J$477*100</f>
        <v>17.692307692307693</v>
      </c>
      <c r="K479" s="84"/>
      <c r="L479" s="84"/>
      <c r="M479" s="84"/>
      <c r="N479" s="84"/>
      <c r="O479" s="84"/>
    </row>
    <row r="480" spans="1:15" ht="15" customHeight="1" x14ac:dyDescent="0.15">
      <c r="B480" s="303" t="s">
        <v>76</v>
      </c>
      <c r="C480" s="307"/>
      <c r="E480" s="18">
        <v>746</v>
      </c>
      <c r="F480" s="18">
        <v>681</v>
      </c>
      <c r="G480" s="18">
        <v>65</v>
      </c>
      <c r="H480" s="118">
        <f t="shared" si="173"/>
        <v>45.738810545677502</v>
      </c>
      <c r="I480" s="4">
        <f t="shared" si="173"/>
        <v>45.369753497668221</v>
      </c>
      <c r="J480" s="4">
        <f t="shared" si="173"/>
        <v>50</v>
      </c>
      <c r="K480" s="84"/>
      <c r="L480" s="84"/>
      <c r="M480" s="84"/>
      <c r="N480" s="84"/>
      <c r="O480" s="84"/>
    </row>
    <row r="481" spans="1:15" ht="15" customHeight="1" x14ac:dyDescent="0.15">
      <c r="B481" s="303" t="s">
        <v>77</v>
      </c>
      <c r="C481" s="307"/>
      <c r="E481" s="18">
        <v>175</v>
      </c>
      <c r="F481" s="18">
        <v>168</v>
      </c>
      <c r="G481" s="18">
        <v>7</v>
      </c>
      <c r="H481" s="118">
        <f t="shared" si="173"/>
        <v>10.72961373390558</v>
      </c>
      <c r="I481" s="4">
        <f t="shared" si="173"/>
        <v>11.192538307794804</v>
      </c>
      <c r="J481" s="4">
        <f t="shared" si="173"/>
        <v>5.384615384615385</v>
      </c>
      <c r="K481" s="84"/>
      <c r="L481" s="84"/>
      <c r="M481" s="84"/>
      <c r="N481" s="84"/>
      <c r="O481" s="84"/>
    </row>
    <row r="482" spans="1:15" ht="15" customHeight="1" x14ac:dyDescent="0.15">
      <c r="B482" s="303" t="s">
        <v>78</v>
      </c>
      <c r="C482" s="307"/>
      <c r="E482" s="18">
        <v>80</v>
      </c>
      <c r="F482" s="18">
        <v>77</v>
      </c>
      <c r="G482" s="18">
        <v>3</v>
      </c>
      <c r="H482" s="118">
        <f t="shared" si="173"/>
        <v>4.9049662783568362</v>
      </c>
      <c r="I482" s="4">
        <f t="shared" si="173"/>
        <v>5.1299133910726189</v>
      </c>
      <c r="J482" s="4">
        <f t="shared" si="173"/>
        <v>2.3076923076923079</v>
      </c>
      <c r="K482" s="84"/>
      <c r="L482" s="84"/>
      <c r="M482" s="84"/>
      <c r="N482" s="84"/>
      <c r="O482" s="84"/>
    </row>
    <row r="483" spans="1:15" ht="15" customHeight="1" x14ac:dyDescent="0.15">
      <c r="B483" s="303" t="s">
        <v>79</v>
      </c>
      <c r="C483" s="307"/>
      <c r="E483" s="18">
        <v>24</v>
      </c>
      <c r="F483" s="18">
        <v>21</v>
      </c>
      <c r="G483" s="18">
        <v>3</v>
      </c>
      <c r="H483" s="118">
        <f t="shared" si="173"/>
        <v>1.4714898835070509</v>
      </c>
      <c r="I483" s="4">
        <f t="shared" si="173"/>
        <v>1.3990672884743505</v>
      </c>
      <c r="J483" s="4">
        <f t="shared" si="173"/>
        <v>2.3076923076923079</v>
      </c>
      <c r="K483" s="84"/>
      <c r="L483" s="84"/>
      <c r="M483" s="84"/>
      <c r="N483" s="84"/>
      <c r="O483" s="84"/>
    </row>
    <row r="484" spans="1:15" ht="15" customHeight="1" x14ac:dyDescent="0.15">
      <c r="B484" s="303" t="s">
        <v>87</v>
      </c>
      <c r="C484" s="307"/>
      <c r="E484" s="18">
        <v>12</v>
      </c>
      <c r="F484" s="18">
        <v>12</v>
      </c>
      <c r="G484" s="18">
        <v>0</v>
      </c>
      <c r="H484" s="118">
        <f t="shared" si="173"/>
        <v>0.73574494175352545</v>
      </c>
      <c r="I484" s="4">
        <f t="shared" si="173"/>
        <v>0.79946702198534314</v>
      </c>
      <c r="J484" s="4">
        <f t="shared" si="173"/>
        <v>0</v>
      </c>
      <c r="K484" s="84"/>
      <c r="L484" s="84"/>
      <c r="M484" s="84"/>
      <c r="N484" s="84"/>
      <c r="O484" s="84"/>
    </row>
    <row r="485" spans="1:15" ht="15" customHeight="1" x14ac:dyDescent="0.15">
      <c r="B485" s="310" t="s">
        <v>174</v>
      </c>
      <c r="C485" s="93"/>
      <c r="D485" s="36"/>
      <c r="E485" s="19">
        <v>392</v>
      </c>
      <c r="F485" s="19">
        <v>363</v>
      </c>
      <c r="G485" s="19">
        <v>29</v>
      </c>
      <c r="H485" s="129">
        <f t="shared" si="173"/>
        <v>24.034334763948497</v>
      </c>
      <c r="I485" s="5">
        <f t="shared" si="173"/>
        <v>24.183877415056628</v>
      </c>
      <c r="J485" s="5">
        <f t="shared" si="173"/>
        <v>22.30769230769231</v>
      </c>
      <c r="K485" s="23"/>
      <c r="L485" s="23"/>
      <c r="M485" s="23"/>
      <c r="N485" s="23"/>
      <c r="O485" s="23"/>
    </row>
    <row r="486" spans="1:15" ht="15" customHeight="1" x14ac:dyDescent="0.15">
      <c r="B486" s="39" t="s">
        <v>1</v>
      </c>
      <c r="C486" s="82"/>
      <c r="D486" s="28"/>
      <c r="E486" s="40">
        <f>SUM(E478:E485)</f>
        <v>1631</v>
      </c>
      <c r="F486" s="40">
        <f>SUM(F478:F485)</f>
        <v>1501</v>
      </c>
      <c r="G486" s="40">
        <f>SUM(G478:G485)</f>
        <v>130</v>
      </c>
      <c r="H486" s="119">
        <f>IF(SUM(H478:H485)&gt;100,"－",SUM(H478:H485))</f>
        <v>100</v>
      </c>
      <c r="I486" s="6">
        <f>IF(SUM(I478:I485)&gt;100,"－",SUM(I478:I485))</f>
        <v>100</v>
      </c>
      <c r="J486" s="6">
        <f>IF(SUM(J478:J485)&gt;100,"－",SUM(J478:J485))</f>
        <v>100</v>
      </c>
      <c r="K486" s="23"/>
      <c r="L486" s="23"/>
      <c r="M486" s="23"/>
      <c r="N486" s="23"/>
      <c r="O486" s="23"/>
    </row>
    <row r="487" spans="1:15" ht="15" customHeight="1" x14ac:dyDescent="0.15">
      <c r="B487" s="39" t="s">
        <v>109</v>
      </c>
      <c r="C487" s="82"/>
      <c r="D487" s="29"/>
      <c r="E487" s="42">
        <v>3.2704446558284328</v>
      </c>
      <c r="F487" s="75">
        <v>3.3217961544899142</v>
      </c>
      <c r="G487" s="75">
        <v>2.6918505421970775</v>
      </c>
      <c r="H487" s="23"/>
      <c r="I487" s="23"/>
      <c r="J487" s="23"/>
      <c r="K487" s="23"/>
      <c r="L487" s="23"/>
      <c r="M487" s="23"/>
      <c r="N487" s="23"/>
      <c r="O487" s="23"/>
    </row>
    <row r="488" spans="1:15" ht="15" customHeight="1" x14ac:dyDescent="0.15">
      <c r="B488" s="39" t="s">
        <v>110</v>
      </c>
      <c r="C488" s="82"/>
      <c r="D488" s="29"/>
      <c r="E488" s="42">
        <v>16.8</v>
      </c>
      <c r="F488" s="75">
        <v>16.8</v>
      </c>
      <c r="G488" s="75">
        <v>9</v>
      </c>
      <c r="H488" s="23"/>
      <c r="I488" s="23"/>
      <c r="J488" s="23"/>
      <c r="K488" s="23"/>
      <c r="L488" s="23"/>
      <c r="M488" s="23"/>
      <c r="N488" s="23"/>
      <c r="O488" s="23"/>
    </row>
    <row r="489" spans="1:15" ht="15" customHeight="1" x14ac:dyDescent="0.15">
      <c r="B489" s="66"/>
      <c r="C489" s="46"/>
      <c r="D489" s="46"/>
      <c r="E489" s="46"/>
      <c r="F489" s="46"/>
      <c r="G489" s="97"/>
      <c r="H489" s="47"/>
    </row>
    <row r="490" spans="1:15" ht="15" customHeight="1" x14ac:dyDescent="0.15">
      <c r="A490" s="1" t="s">
        <v>570</v>
      </c>
      <c r="B490" s="22"/>
      <c r="H490" s="7"/>
    </row>
    <row r="491" spans="1:15" ht="15" customHeight="1" x14ac:dyDescent="0.15">
      <c r="B491" s="90" t="s">
        <v>166</v>
      </c>
      <c r="I491" s="7"/>
      <c r="L491" s="31"/>
      <c r="O491" s="31"/>
    </row>
    <row r="492" spans="1:15" ht="13.5" customHeight="1" x14ac:dyDescent="0.15">
      <c r="B492" s="68"/>
      <c r="C492" s="33"/>
      <c r="D492" s="33"/>
      <c r="E492" s="83"/>
      <c r="F492" s="88" t="s">
        <v>2</v>
      </c>
      <c r="G492" s="91"/>
      <c r="H492" s="115"/>
      <c r="I492" s="88" t="s">
        <v>3</v>
      </c>
      <c r="J492" s="89"/>
    </row>
    <row r="493" spans="1:15" ht="20" x14ac:dyDescent="0.15">
      <c r="B493" s="81"/>
      <c r="E493" s="102" t="s">
        <v>4</v>
      </c>
      <c r="F493" s="102" t="s">
        <v>254</v>
      </c>
      <c r="G493" s="102" t="s">
        <v>256</v>
      </c>
      <c r="H493" s="112" t="s">
        <v>4</v>
      </c>
      <c r="I493" s="102" t="s">
        <v>254</v>
      </c>
      <c r="J493" s="102" t="s">
        <v>256</v>
      </c>
    </row>
    <row r="494" spans="1:15" ht="12" customHeight="1" x14ac:dyDescent="0.15">
      <c r="B494" s="35"/>
      <c r="C494" s="93"/>
      <c r="D494" s="36"/>
      <c r="E494" s="37"/>
      <c r="F494" s="37"/>
      <c r="G494" s="37"/>
      <c r="H494" s="116">
        <f>E$238</f>
        <v>1631</v>
      </c>
      <c r="I494" s="2">
        <f>F$238</f>
        <v>1501</v>
      </c>
      <c r="J494" s="2">
        <f>G$238</f>
        <v>130</v>
      </c>
      <c r="K494" s="95"/>
      <c r="L494" s="95"/>
      <c r="M494" s="95"/>
      <c r="N494" s="95"/>
      <c r="O494" s="95"/>
    </row>
    <row r="495" spans="1:15" ht="15" customHeight="1" x14ac:dyDescent="0.15">
      <c r="B495" s="303" t="s">
        <v>75</v>
      </c>
      <c r="C495" s="287"/>
      <c r="E495" s="18">
        <v>245</v>
      </c>
      <c r="F495" s="18">
        <v>225</v>
      </c>
      <c r="G495" s="18">
        <v>20</v>
      </c>
      <c r="H495" s="118">
        <f t="shared" ref="H495:J501" si="177">E495/H$494*100</f>
        <v>15.021459227467812</v>
      </c>
      <c r="I495" s="4">
        <f t="shared" si="177"/>
        <v>14.990006662225182</v>
      </c>
      <c r="J495" s="4">
        <f t="shared" si="177"/>
        <v>15.384615384615385</v>
      </c>
      <c r="K495" s="84"/>
      <c r="L495" s="84"/>
      <c r="M495" s="84"/>
      <c r="N495" s="84"/>
      <c r="O495" s="84"/>
    </row>
    <row r="496" spans="1:15" ht="15" customHeight="1" x14ac:dyDescent="0.15">
      <c r="B496" s="303" t="s">
        <v>76</v>
      </c>
      <c r="C496" s="287"/>
      <c r="E496" s="18">
        <v>740</v>
      </c>
      <c r="F496" s="18">
        <v>679</v>
      </c>
      <c r="G496" s="18">
        <v>61</v>
      </c>
      <c r="H496" s="118">
        <f t="shared" si="177"/>
        <v>45.37093807480074</v>
      </c>
      <c r="I496" s="4">
        <f t="shared" si="177"/>
        <v>45.236508994003998</v>
      </c>
      <c r="J496" s="4">
        <f t="shared" si="177"/>
        <v>46.92307692307692</v>
      </c>
      <c r="K496" s="84"/>
      <c r="L496" s="84"/>
      <c r="M496" s="84"/>
      <c r="N496" s="84"/>
      <c r="O496" s="84"/>
    </row>
    <row r="497" spans="1:15" ht="15" customHeight="1" x14ac:dyDescent="0.15">
      <c r="B497" s="303" t="s">
        <v>77</v>
      </c>
      <c r="C497" s="287"/>
      <c r="E497" s="18">
        <v>202</v>
      </c>
      <c r="F497" s="18">
        <v>188</v>
      </c>
      <c r="G497" s="18">
        <v>14</v>
      </c>
      <c r="H497" s="118">
        <f t="shared" si="177"/>
        <v>12.385039852851012</v>
      </c>
      <c r="I497" s="4">
        <f t="shared" si="177"/>
        <v>12.524983344437041</v>
      </c>
      <c r="J497" s="4">
        <f t="shared" si="177"/>
        <v>10.76923076923077</v>
      </c>
      <c r="K497" s="84"/>
      <c r="L497" s="84"/>
      <c r="M497" s="84"/>
      <c r="N497" s="84"/>
      <c r="O497" s="84"/>
    </row>
    <row r="498" spans="1:15" ht="15" customHeight="1" x14ac:dyDescent="0.15">
      <c r="B498" s="303" t="s">
        <v>78</v>
      </c>
      <c r="C498" s="287"/>
      <c r="E498" s="18">
        <v>38</v>
      </c>
      <c r="F498" s="18">
        <v>36</v>
      </c>
      <c r="G498" s="18">
        <v>2</v>
      </c>
      <c r="H498" s="118">
        <f t="shared" si="177"/>
        <v>2.3298589822194975</v>
      </c>
      <c r="I498" s="4">
        <f t="shared" si="177"/>
        <v>2.3984010659560293</v>
      </c>
      <c r="J498" s="4">
        <f t="shared" si="177"/>
        <v>1.5384615384615385</v>
      </c>
      <c r="K498" s="84"/>
      <c r="L498" s="84"/>
      <c r="M498" s="84"/>
      <c r="N498" s="84"/>
      <c r="O498" s="84"/>
    </row>
    <row r="499" spans="1:15" ht="15" customHeight="1" x14ac:dyDescent="0.15">
      <c r="B499" s="303" t="s">
        <v>79</v>
      </c>
      <c r="C499" s="287"/>
      <c r="E499" s="18">
        <v>4</v>
      </c>
      <c r="F499" s="18">
        <v>2</v>
      </c>
      <c r="G499" s="18">
        <v>2</v>
      </c>
      <c r="H499" s="118">
        <f t="shared" si="177"/>
        <v>0.2452483139178418</v>
      </c>
      <c r="I499" s="4">
        <f t="shared" si="177"/>
        <v>0.13324450366422386</v>
      </c>
      <c r="J499" s="4">
        <f t="shared" si="177"/>
        <v>1.5384615384615385</v>
      </c>
      <c r="K499" s="84"/>
      <c r="L499" s="84"/>
      <c r="M499" s="84"/>
      <c r="N499" s="84"/>
      <c r="O499" s="84"/>
    </row>
    <row r="500" spans="1:15" ht="15" customHeight="1" x14ac:dyDescent="0.15">
      <c r="B500" s="303" t="s">
        <v>87</v>
      </c>
      <c r="C500" s="287"/>
      <c r="E500" s="18">
        <v>10</v>
      </c>
      <c r="F500" s="18">
        <v>8</v>
      </c>
      <c r="G500" s="18">
        <v>2</v>
      </c>
      <c r="H500" s="118">
        <f t="shared" si="177"/>
        <v>0.61312078479460452</v>
      </c>
      <c r="I500" s="4">
        <f t="shared" si="177"/>
        <v>0.53297801465689543</v>
      </c>
      <c r="J500" s="4">
        <f t="shared" si="177"/>
        <v>1.5384615384615385</v>
      </c>
      <c r="K500" s="84"/>
      <c r="L500" s="84"/>
      <c r="M500" s="84"/>
      <c r="N500" s="84"/>
      <c r="O500" s="84"/>
    </row>
    <row r="501" spans="1:15" ht="15" customHeight="1" x14ac:dyDescent="0.15">
      <c r="B501" s="310" t="s">
        <v>174</v>
      </c>
      <c r="C501" s="93"/>
      <c r="D501" s="36"/>
      <c r="E501" s="19">
        <v>392</v>
      </c>
      <c r="F501" s="19">
        <v>363</v>
      </c>
      <c r="G501" s="19">
        <v>29</v>
      </c>
      <c r="H501" s="129">
        <f t="shared" si="177"/>
        <v>24.034334763948497</v>
      </c>
      <c r="I501" s="5">
        <f t="shared" si="177"/>
        <v>24.183877415056628</v>
      </c>
      <c r="J501" s="5">
        <f t="shared" si="177"/>
        <v>22.30769230769231</v>
      </c>
      <c r="K501" s="23"/>
      <c r="L501" s="23"/>
      <c r="M501" s="23"/>
      <c r="N501" s="23"/>
      <c r="O501" s="23"/>
    </row>
    <row r="502" spans="1:15" ht="15" customHeight="1" x14ac:dyDescent="0.15">
      <c r="B502" s="39" t="s">
        <v>1</v>
      </c>
      <c r="C502" s="82"/>
      <c r="D502" s="28"/>
      <c r="E502" s="40">
        <f>SUM(E495:E501)</f>
        <v>1631</v>
      </c>
      <c r="F502" s="40">
        <f>SUM(F495:F501)</f>
        <v>1501</v>
      </c>
      <c r="G502" s="40">
        <f>SUM(G495:G501)</f>
        <v>130</v>
      </c>
      <c r="H502" s="119">
        <f>IF(SUM(H495:H501)&gt;100,"－",SUM(H495:H501))</f>
        <v>99.999999999999986</v>
      </c>
      <c r="I502" s="6">
        <f>IF(SUM(I495:I501)&gt;100,"－",SUM(I495:I501))</f>
        <v>100</v>
      </c>
      <c r="J502" s="6">
        <f>IF(SUM(J495:J501)&gt;100,"－",SUM(J495:J501))</f>
        <v>99.999999999999986</v>
      </c>
      <c r="K502" s="23"/>
      <c r="L502" s="23"/>
      <c r="M502" s="23"/>
      <c r="N502" s="23"/>
      <c r="O502" s="23"/>
    </row>
    <row r="503" spans="1:15" ht="15" customHeight="1" x14ac:dyDescent="0.15">
      <c r="B503" s="39" t="s">
        <v>109</v>
      </c>
      <c r="C503" s="82"/>
      <c r="D503" s="29"/>
      <c r="E503" s="42">
        <v>3.1181996637694027</v>
      </c>
      <c r="F503" s="75">
        <v>3.1063154190759792</v>
      </c>
      <c r="G503" s="75">
        <v>3.2519856659122079</v>
      </c>
      <c r="H503" s="23"/>
      <c r="I503" s="23"/>
      <c r="J503" s="23"/>
      <c r="K503" s="23"/>
      <c r="L503" s="23"/>
      <c r="M503" s="23"/>
      <c r="N503" s="23"/>
      <c r="O503" s="23"/>
    </row>
    <row r="504" spans="1:15" ht="15" customHeight="1" x14ac:dyDescent="0.15">
      <c r="B504" s="39" t="s">
        <v>110</v>
      </c>
      <c r="C504" s="82"/>
      <c r="D504" s="29"/>
      <c r="E504" s="42">
        <v>19.666666666666668</v>
      </c>
      <c r="F504" s="75">
        <v>19.666666666666668</v>
      </c>
      <c r="G504" s="75">
        <v>12.5</v>
      </c>
      <c r="H504" s="23"/>
      <c r="I504" s="23"/>
      <c r="J504" s="23"/>
      <c r="K504" s="23"/>
      <c r="L504" s="23"/>
      <c r="M504" s="23"/>
      <c r="N504" s="23"/>
      <c r="O504" s="23"/>
    </row>
    <row r="505" spans="1:15" ht="15" customHeight="1" x14ac:dyDescent="0.15">
      <c r="B505" s="66"/>
      <c r="C505" s="46"/>
      <c r="D505" s="46"/>
      <c r="E505" s="46"/>
      <c r="F505" s="46"/>
      <c r="G505" s="97"/>
      <c r="H505" s="47"/>
      <c r="N505" s="23"/>
      <c r="O505" s="23"/>
    </row>
    <row r="506" spans="1:15" ht="15" customHeight="1" x14ac:dyDescent="0.15">
      <c r="A506" s="1" t="s">
        <v>571</v>
      </c>
      <c r="B506" s="22"/>
      <c r="H506" s="7"/>
      <c r="N506" s="23"/>
      <c r="O506" s="23"/>
    </row>
    <row r="507" spans="1:15" ht="13.5" customHeight="1" x14ac:dyDescent="0.15">
      <c r="B507" s="68"/>
      <c r="C507" s="33"/>
      <c r="D507" s="33"/>
      <c r="E507" s="83"/>
      <c r="F507" s="88" t="s">
        <v>2</v>
      </c>
      <c r="G507" s="91"/>
      <c r="H507" s="115"/>
      <c r="I507" s="88" t="s">
        <v>3</v>
      </c>
      <c r="J507" s="89"/>
      <c r="N507" s="23"/>
      <c r="O507" s="23"/>
    </row>
    <row r="508" spans="1:15" ht="20" x14ac:dyDescent="0.15">
      <c r="B508" s="81"/>
      <c r="E508" s="102" t="s">
        <v>4</v>
      </c>
      <c r="F508" s="102" t="s">
        <v>254</v>
      </c>
      <c r="G508" s="102" t="s">
        <v>256</v>
      </c>
      <c r="H508" s="112" t="s">
        <v>4</v>
      </c>
      <c r="I508" s="102" t="s">
        <v>254</v>
      </c>
      <c r="J508" s="102" t="s">
        <v>256</v>
      </c>
      <c r="N508" s="23"/>
      <c r="O508" s="23"/>
    </row>
    <row r="509" spans="1:15" ht="12" customHeight="1" x14ac:dyDescent="0.15">
      <c r="B509" s="35"/>
      <c r="C509" s="93"/>
      <c r="D509" s="36"/>
      <c r="E509" s="37"/>
      <c r="F509" s="37"/>
      <c r="G509" s="37"/>
      <c r="H509" s="116">
        <f>E$238</f>
        <v>1631</v>
      </c>
      <c r="I509" s="2">
        <f>F$238</f>
        <v>1501</v>
      </c>
      <c r="J509" s="2">
        <f>G$238</f>
        <v>130</v>
      </c>
      <c r="K509" s="95"/>
      <c r="L509" s="95"/>
      <c r="M509" s="95"/>
      <c r="N509" s="23"/>
      <c r="O509" s="23"/>
    </row>
    <row r="510" spans="1:15" ht="14.7" customHeight="1" x14ac:dyDescent="0.15">
      <c r="B510" s="303" t="s">
        <v>211</v>
      </c>
      <c r="C510" s="287"/>
      <c r="E510" s="18">
        <v>154</v>
      </c>
      <c r="F510" s="18">
        <v>134</v>
      </c>
      <c r="G510" s="18">
        <v>20</v>
      </c>
      <c r="H510" s="118">
        <f t="shared" ref="H510:H515" si="178">E510/H$509*100</f>
        <v>9.4420600858369106</v>
      </c>
      <c r="I510" s="4">
        <f t="shared" ref="I510:I515" si="179">F510/I$509*100</f>
        <v>8.9273817455029985</v>
      </c>
      <c r="J510" s="4">
        <f t="shared" ref="J510:J515" si="180">G510/J$509*100</f>
        <v>15.384615384615385</v>
      </c>
      <c r="K510" s="84"/>
      <c r="L510" s="84"/>
      <c r="M510" s="84"/>
      <c r="N510" s="23"/>
      <c r="O510" s="23"/>
    </row>
    <row r="511" spans="1:15" ht="14.7" customHeight="1" x14ac:dyDescent="0.15">
      <c r="B511" s="303" t="s">
        <v>75</v>
      </c>
      <c r="C511" s="287"/>
      <c r="E511" s="18">
        <v>379</v>
      </c>
      <c r="F511" s="18">
        <v>339</v>
      </c>
      <c r="G511" s="18">
        <v>40</v>
      </c>
      <c r="H511" s="118">
        <f t="shared" si="178"/>
        <v>23.237277743715513</v>
      </c>
      <c r="I511" s="4">
        <f t="shared" si="179"/>
        <v>22.584943371085942</v>
      </c>
      <c r="J511" s="4">
        <f t="shared" si="180"/>
        <v>30.76923076923077</v>
      </c>
      <c r="K511" s="84"/>
      <c r="L511" s="84"/>
      <c r="M511" s="84"/>
      <c r="N511" s="84"/>
      <c r="O511" s="84"/>
    </row>
    <row r="512" spans="1:15" ht="14.7" customHeight="1" x14ac:dyDescent="0.15">
      <c r="B512" s="303" t="s">
        <v>76</v>
      </c>
      <c r="C512" s="287"/>
      <c r="E512" s="18">
        <v>377</v>
      </c>
      <c r="F512" s="18">
        <v>345</v>
      </c>
      <c r="G512" s="18">
        <v>32</v>
      </c>
      <c r="H512" s="118">
        <f t="shared" si="178"/>
        <v>23.114653586756592</v>
      </c>
      <c r="I512" s="4">
        <f t="shared" si="179"/>
        <v>22.984676882078613</v>
      </c>
      <c r="J512" s="4">
        <f t="shared" si="180"/>
        <v>24.615384615384617</v>
      </c>
      <c r="K512" s="84"/>
      <c r="L512" s="84"/>
      <c r="M512" s="84"/>
      <c r="N512" s="84"/>
      <c r="O512" s="84"/>
    </row>
    <row r="513" spans="1:15" ht="14.7" customHeight="1" x14ac:dyDescent="0.15">
      <c r="B513" s="303" t="s">
        <v>77</v>
      </c>
      <c r="C513" s="287"/>
      <c r="E513" s="18">
        <v>49</v>
      </c>
      <c r="F513" s="18">
        <v>47</v>
      </c>
      <c r="G513" s="18">
        <v>2</v>
      </c>
      <c r="H513" s="118">
        <f t="shared" si="178"/>
        <v>3.0042918454935621</v>
      </c>
      <c r="I513" s="4">
        <f t="shared" si="179"/>
        <v>3.1312458361092603</v>
      </c>
      <c r="J513" s="4">
        <f t="shared" si="180"/>
        <v>1.5384615384615385</v>
      </c>
      <c r="K513" s="84"/>
      <c r="L513" s="84"/>
      <c r="M513" s="84"/>
      <c r="N513" s="84"/>
      <c r="O513" s="84"/>
    </row>
    <row r="514" spans="1:15" ht="14.7" customHeight="1" x14ac:dyDescent="0.15">
      <c r="B514" s="303" t="s">
        <v>573</v>
      </c>
      <c r="C514" s="287"/>
      <c r="E514" s="18">
        <v>16</v>
      </c>
      <c r="F514" s="18">
        <v>14</v>
      </c>
      <c r="G514" s="18">
        <v>2</v>
      </c>
      <c r="H514" s="118">
        <f t="shared" si="178"/>
        <v>0.98099325567136719</v>
      </c>
      <c r="I514" s="4">
        <f t="shared" si="179"/>
        <v>0.93271152564956683</v>
      </c>
      <c r="J514" s="4">
        <f t="shared" si="180"/>
        <v>1.5384615384615385</v>
      </c>
      <c r="K514" s="84"/>
      <c r="L514" s="84"/>
      <c r="M514" s="84"/>
      <c r="N514" s="84"/>
      <c r="O514" s="84"/>
    </row>
    <row r="515" spans="1:15" ht="14.7" customHeight="1" x14ac:dyDescent="0.15">
      <c r="B515" s="310" t="s">
        <v>174</v>
      </c>
      <c r="C515" s="93"/>
      <c r="D515" s="36"/>
      <c r="E515" s="19">
        <v>656</v>
      </c>
      <c r="F515" s="19">
        <v>622</v>
      </c>
      <c r="G515" s="19">
        <v>34</v>
      </c>
      <c r="H515" s="129">
        <f t="shared" si="178"/>
        <v>40.220723482526054</v>
      </c>
      <c r="I515" s="5">
        <f t="shared" si="179"/>
        <v>41.439040639573612</v>
      </c>
      <c r="J515" s="5">
        <f t="shared" si="180"/>
        <v>26.153846153846157</v>
      </c>
      <c r="K515" s="23"/>
      <c r="L515" s="23"/>
      <c r="M515" s="23"/>
      <c r="N515" s="23"/>
      <c r="O515" s="23"/>
    </row>
    <row r="516" spans="1:15" ht="14.7" customHeight="1" x14ac:dyDescent="0.15">
      <c r="B516" s="39" t="s">
        <v>1</v>
      </c>
      <c r="C516" s="82"/>
      <c r="D516" s="28"/>
      <c r="E516" s="40">
        <f>SUM(E510:E515)</f>
        <v>1631</v>
      </c>
      <c r="F516" s="40">
        <f>SUM(F510:F515)</f>
        <v>1501</v>
      </c>
      <c r="G516" s="40">
        <f>SUM(G510:G515)</f>
        <v>130</v>
      </c>
      <c r="H516" s="119">
        <f>IF(SUM(H510:H515)&gt;100,"－",SUM(H510:H515))</f>
        <v>100</v>
      </c>
      <c r="I516" s="6">
        <f>IF(SUM(I510:I515)&gt;100,"－",SUM(I510:I515))</f>
        <v>100</v>
      </c>
      <c r="J516" s="6">
        <f>IF(SUM(J510:J515)&gt;100,"－",SUM(J510:J515))</f>
        <v>100</v>
      </c>
      <c r="K516" s="23"/>
      <c r="L516" s="23"/>
      <c r="M516" s="23"/>
      <c r="N516" s="23"/>
      <c r="O516" s="23"/>
    </row>
    <row r="517" spans="1:15" ht="14.7" customHeight="1" x14ac:dyDescent="0.15">
      <c r="B517" s="39" t="s">
        <v>109</v>
      </c>
      <c r="C517" s="82"/>
      <c r="D517" s="29"/>
      <c r="E517" s="42">
        <v>1.6184615384615384</v>
      </c>
      <c r="F517" s="75">
        <v>1.639362912400455</v>
      </c>
      <c r="G517" s="75">
        <v>1.4270833333333333</v>
      </c>
      <c r="H517" s="23"/>
      <c r="I517" s="23"/>
      <c r="J517" s="23"/>
      <c r="K517" s="23"/>
      <c r="L517" s="23"/>
      <c r="M517" s="23"/>
      <c r="N517" s="23"/>
      <c r="O517" s="23"/>
    </row>
    <row r="518" spans="1:15" ht="14.7" customHeight="1" x14ac:dyDescent="0.15">
      <c r="B518" s="39" t="s">
        <v>110</v>
      </c>
      <c r="C518" s="82"/>
      <c r="D518" s="29"/>
      <c r="E518" s="42">
        <v>12</v>
      </c>
      <c r="F518" s="75">
        <v>12</v>
      </c>
      <c r="G518" s="75">
        <v>9</v>
      </c>
      <c r="H518" s="23"/>
      <c r="I518" s="23"/>
      <c r="J518" s="23"/>
      <c r="K518" s="23"/>
      <c r="L518" s="23"/>
      <c r="M518" s="23"/>
      <c r="N518" s="23"/>
      <c r="O518" s="23"/>
    </row>
    <row r="519" spans="1:15" ht="14.7" customHeight="1" x14ac:dyDescent="0.15">
      <c r="B519" s="66"/>
      <c r="C519" s="46"/>
      <c r="D519" s="46"/>
      <c r="E519" s="46"/>
      <c r="F519" s="46"/>
      <c r="G519" s="97"/>
      <c r="H519" s="47"/>
    </row>
    <row r="520" spans="1:15" ht="15" customHeight="1" x14ac:dyDescent="0.15">
      <c r="A520" s="1" t="s">
        <v>879</v>
      </c>
      <c r="B520" s="22"/>
      <c r="H520" s="7"/>
    </row>
    <row r="521" spans="1:15" ht="13.5" customHeight="1" x14ac:dyDescent="0.15">
      <c r="B521" s="68"/>
      <c r="C521" s="33"/>
      <c r="D521" s="33"/>
      <c r="E521" s="83"/>
      <c r="F521" s="88" t="s">
        <v>2</v>
      </c>
      <c r="G521" s="91"/>
      <c r="H521" s="115"/>
      <c r="I521" s="88" t="s">
        <v>3</v>
      </c>
      <c r="J521" s="89"/>
    </row>
    <row r="522" spans="1:15" ht="20" x14ac:dyDescent="0.15">
      <c r="B522" s="81"/>
      <c r="E522" s="102" t="s">
        <v>4</v>
      </c>
      <c r="F522" s="102" t="s">
        <v>254</v>
      </c>
      <c r="G522" s="102" t="s">
        <v>256</v>
      </c>
      <c r="H522" s="112" t="s">
        <v>4</v>
      </c>
      <c r="I522" s="102" t="s">
        <v>254</v>
      </c>
      <c r="J522" s="102" t="s">
        <v>256</v>
      </c>
    </row>
    <row r="523" spans="1:15" ht="12" customHeight="1" x14ac:dyDescent="0.15">
      <c r="B523" s="35"/>
      <c r="C523" s="93"/>
      <c r="D523" s="36"/>
      <c r="E523" s="37"/>
      <c r="F523" s="37"/>
      <c r="G523" s="37"/>
      <c r="H523" s="116">
        <f>E$238</f>
        <v>1631</v>
      </c>
      <c r="I523" s="2">
        <f>F$238</f>
        <v>1501</v>
      </c>
      <c r="J523" s="2">
        <f>G$238</f>
        <v>130</v>
      </c>
      <c r="K523" s="95"/>
      <c r="L523" s="95"/>
      <c r="M523" s="95"/>
      <c r="N523" s="95"/>
      <c r="O523" s="95"/>
    </row>
    <row r="524" spans="1:15" ht="14.7" customHeight="1" x14ac:dyDescent="0.15">
      <c r="B524" s="303" t="s">
        <v>211</v>
      </c>
      <c r="C524" s="307"/>
      <c r="E524" s="18">
        <v>397</v>
      </c>
      <c r="F524" s="18">
        <v>363</v>
      </c>
      <c r="G524" s="18">
        <v>34</v>
      </c>
      <c r="H524" s="118">
        <f t="shared" ref="H524:H529" si="181">E524/H$509*100</f>
        <v>24.340895156345802</v>
      </c>
      <c r="I524" s="4">
        <f t="shared" ref="I524:I529" si="182">F524/I$509*100</f>
        <v>24.183877415056628</v>
      </c>
      <c r="J524" s="4">
        <f t="shared" ref="J524:J529" si="183">G524/J$509*100</f>
        <v>26.153846153846157</v>
      </c>
      <c r="K524" s="84"/>
      <c r="L524" s="84"/>
      <c r="M524" s="84"/>
      <c r="N524" s="84"/>
      <c r="O524" s="84"/>
    </row>
    <row r="525" spans="1:15" ht="14.7" customHeight="1" x14ac:dyDescent="0.15">
      <c r="B525" s="303" t="s">
        <v>75</v>
      </c>
      <c r="C525" s="307"/>
      <c r="E525" s="18">
        <v>331</v>
      </c>
      <c r="F525" s="18">
        <v>297</v>
      </c>
      <c r="G525" s="18">
        <v>34</v>
      </c>
      <c r="H525" s="118">
        <f t="shared" si="181"/>
        <v>20.294297976701412</v>
      </c>
      <c r="I525" s="4">
        <f t="shared" si="182"/>
        <v>19.786808794137244</v>
      </c>
      <c r="J525" s="4">
        <f t="shared" si="183"/>
        <v>26.153846153846157</v>
      </c>
      <c r="K525" s="84"/>
      <c r="L525" s="84"/>
      <c r="M525" s="84"/>
      <c r="N525" s="84"/>
      <c r="O525" s="84"/>
    </row>
    <row r="526" spans="1:15" ht="14.7" customHeight="1" x14ac:dyDescent="0.15">
      <c r="B526" s="303" t="s">
        <v>76</v>
      </c>
      <c r="C526" s="307"/>
      <c r="E526" s="18">
        <v>182</v>
      </c>
      <c r="F526" s="18">
        <v>168</v>
      </c>
      <c r="G526" s="18">
        <v>14</v>
      </c>
      <c r="H526" s="118">
        <f t="shared" si="181"/>
        <v>11.158798283261802</v>
      </c>
      <c r="I526" s="4">
        <f t="shared" si="182"/>
        <v>11.192538307794804</v>
      </c>
      <c r="J526" s="4">
        <f t="shared" si="183"/>
        <v>10.76923076923077</v>
      </c>
      <c r="K526" s="84"/>
      <c r="L526" s="84"/>
      <c r="M526" s="84"/>
      <c r="N526" s="84"/>
      <c r="O526" s="84"/>
    </row>
    <row r="527" spans="1:15" ht="14.7" customHeight="1" x14ac:dyDescent="0.15">
      <c r="B527" s="303" t="s">
        <v>77</v>
      </c>
      <c r="C527" s="307"/>
      <c r="E527" s="18">
        <v>17</v>
      </c>
      <c r="F527" s="18">
        <v>16</v>
      </c>
      <c r="G527" s="18">
        <v>1</v>
      </c>
      <c r="H527" s="118">
        <f t="shared" si="181"/>
        <v>1.0423053341508277</v>
      </c>
      <c r="I527" s="4">
        <f t="shared" si="182"/>
        <v>1.0659560293137909</v>
      </c>
      <c r="J527" s="4">
        <f t="shared" si="183"/>
        <v>0.76923076923076927</v>
      </c>
      <c r="K527" s="84"/>
      <c r="L527" s="84"/>
      <c r="M527" s="84"/>
      <c r="N527" s="84"/>
      <c r="O527" s="84"/>
    </row>
    <row r="528" spans="1:15" ht="14.7" customHeight="1" x14ac:dyDescent="0.15">
      <c r="B528" s="303" t="s">
        <v>573</v>
      </c>
      <c r="C528" s="307"/>
      <c r="E528" s="18">
        <v>5</v>
      </c>
      <c r="F528" s="18">
        <v>5</v>
      </c>
      <c r="G528" s="18">
        <v>0</v>
      </c>
      <c r="H528" s="118">
        <f t="shared" si="181"/>
        <v>0.30656039239730226</v>
      </c>
      <c r="I528" s="4">
        <f t="shared" si="182"/>
        <v>0.33311125916055961</v>
      </c>
      <c r="J528" s="4">
        <f t="shared" si="183"/>
        <v>0</v>
      </c>
      <c r="K528" s="84"/>
      <c r="L528" s="84"/>
      <c r="M528" s="84"/>
      <c r="N528" s="84"/>
      <c r="O528" s="84"/>
    </row>
    <row r="529" spans="1:15" ht="14.7" customHeight="1" x14ac:dyDescent="0.15">
      <c r="B529" s="310" t="s">
        <v>174</v>
      </c>
      <c r="C529" s="93"/>
      <c r="D529" s="36"/>
      <c r="E529" s="19">
        <v>699</v>
      </c>
      <c r="F529" s="19">
        <v>652</v>
      </c>
      <c r="G529" s="19">
        <v>47</v>
      </c>
      <c r="H529" s="129">
        <f t="shared" si="181"/>
        <v>42.857142857142854</v>
      </c>
      <c r="I529" s="5">
        <f t="shared" si="182"/>
        <v>43.437708194536981</v>
      </c>
      <c r="J529" s="5">
        <f t="shared" si="183"/>
        <v>36.153846153846153</v>
      </c>
      <c r="K529" s="23"/>
      <c r="L529" s="23"/>
      <c r="M529" s="23"/>
      <c r="N529" s="23"/>
      <c r="O529" s="23"/>
    </row>
    <row r="530" spans="1:15" ht="14.7" customHeight="1" x14ac:dyDescent="0.15">
      <c r="B530" s="39" t="s">
        <v>1</v>
      </c>
      <c r="C530" s="82"/>
      <c r="D530" s="28"/>
      <c r="E530" s="40">
        <f>SUM(E524:E529)</f>
        <v>1631</v>
      </c>
      <c r="F530" s="40">
        <f>SUM(F524:F529)</f>
        <v>1501</v>
      </c>
      <c r="G530" s="40">
        <f>SUM(G524:G529)</f>
        <v>130</v>
      </c>
      <c r="H530" s="119">
        <f>IF(SUM(H524:H529)&gt;100,"－",SUM(H524:H529))</f>
        <v>100</v>
      </c>
      <c r="I530" s="6">
        <f>IF(SUM(I524:I529)&gt;100,"－",SUM(I524:I529))</f>
        <v>100</v>
      </c>
      <c r="J530" s="6">
        <f>IF(SUM(J524:J529)&gt;100,"－",SUM(J524:J529))</f>
        <v>100</v>
      </c>
      <c r="K530" s="23"/>
      <c r="L530" s="23"/>
      <c r="M530" s="23"/>
      <c r="N530" s="23"/>
      <c r="O530" s="23"/>
    </row>
    <row r="531" spans="1:15" ht="14.7" customHeight="1" x14ac:dyDescent="0.15">
      <c r="B531" s="39" t="s">
        <v>109</v>
      </c>
      <c r="C531" s="82"/>
      <c r="D531" s="29"/>
      <c r="E531" s="42">
        <v>0.90450643776824036</v>
      </c>
      <c r="F531" s="75">
        <v>0.9151943462897526</v>
      </c>
      <c r="G531" s="75">
        <v>0.79518072289156627</v>
      </c>
      <c r="H531" s="23"/>
      <c r="I531" s="23"/>
      <c r="J531" s="23"/>
      <c r="K531" s="23"/>
      <c r="L531" s="23"/>
      <c r="M531" s="23"/>
      <c r="N531" s="23"/>
      <c r="O531" s="23"/>
    </row>
    <row r="532" spans="1:15" ht="14.7" customHeight="1" x14ac:dyDescent="0.15">
      <c r="B532" s="39" t="s">
        <v>110</v>
      </c>
      <c r="C532" s="82"/>
      <c r="D532" s="29"/>
      <c r="E532" s="42">
        <v>16</v>
      </c>
      <c r="F532" s="75">
        <v>16</v>
      </c>
      <c r="G532" s="75">
        <v>4</v>
      </c>
      <c r="H532" s="23"/>
      <c r="I532" s="23"/>
      <c r="J532" s="23"/>
      <c r="K532" s="23"/>
      <c r="L532" s="23"/>
      <c r="M532" s="23"/>
      <c r="N532" s="23"/>
      <c r="O532" s="23"/>
    </row>
    <row r="533" spans="1:15" ht="14.7" customHeight="1" x14ac:dyDescent="0.15">
      <c r="B533" s="66"/>
      <c r="C533" s="46"/>
      <c r="D533" s="46"/>
      <c r="E533" s="46"/>
      <c r="F533" s="46"/>
      <c r="G533" s="97"/>
      <c r="H533" s="47"/>
    </row>
    <row r="534" spans="1:15" ht="15" customHeight="1" x14ac:dyDescent="0.15">
      <c r="A534" s="1" t="s">
        <v>911</v>
      </c>
      <c r="B534" s="22"/>
      <c r="H534" s="7"/>
    </row>
    <row r="535" spans="1:15" ht="13.5" customHeight="1" x14ac:dyDescent="0.15">
      <c r="B535" s="68"/>
      <c r="C535" s="33"/>
      <c r="D535" s="33"/>
      <c r="E535" s="83"/>
      <c r="F535" s="88" t="s">
        <v>2</v>
      </c>
      <c r="G535" s="91"/>
      <c r="H535" s="115"/>
      <c r="I535" s="88" t="s">
        <v>3</v>
      </c>
      <c r="J535" s="89"/>
    </row>
    <row r="536" spans="1:15" ht="20" x14ac:dyDescent="0.15">
      <c r="B536" s="81"/>
      <c r="E536" s="102" t="s">
        <v>4</v>
      </c>
      <c r="F536" s="102" t="s">
        <v>254</v>
      </c>
      <c r="G536" s="102" t="s">
        <v>256</v>
      </c>
      <c r="H536" s="112" t="s">
        <v>4</v>
      </c>
      <c r="I536" s="102" t="s">
        <v>254</v>
      </c>
      <c r="J536" s="102" t="s">
        <v>256</v>
      </c>
    </row>
    <row r="537" spans="1:15" ht="12" customHeight="1" x14ac:dyDescent="0.15">
      <c r="B537" s="35"/>
      <c r="C537" s="93"/>
      <c r="D537" s="36"/>
      <c r="E537" s="37"/>
      <c r="F537" s="37"/>
      <c r="G537" s="37"/>
      <c r="H537" s="116">
        <f>E$238</f>
        <v>1631</v>
      </c>
      <c r="I537" s="2">
        <f>F$238</f>
        <v>1501</v>
      </c>
      <c r="J537" s="2">
        <f>G$238</f>
        <v>130</v>
      </c>
      <c r="K537" s="95"/>
      <c r="L537" s="95"/>
      <c r="M537" s="95"/>
      <c r="N537" s="95"/>
      <c r="O537" s="95"/>
    </row>
    <row r="538" spans="1:15" ht="15" customHeight="1" x14ac:dyDescent="0.15">
      <c r="B538" s="303" t="s">
        <v>162</v>
      </c>
      <c r="C538" s="307"/>
      <c r="E538" s="18">
        <v>113</v>
      </c>
      <c r="F538" s="18">
        <v>100</v>
      </c>
      <c r="G538" s="18">
        <v>13</v>
      </c>
      <c r="H538" s="118">
        <f t="shared" ref="H538:H544" si="184">E538/H$509*100</f>
        <v>6.9282648681790304</v>
      </c>
      <c r="I538" s="4">
        <f t="shared" ref="I538:I544" si="185">F538/I$509*100</f>
        <v>6.6622251832111932</v>
      </c>
      <c r="J538" s="4">
        <f t="shared" ref="J538:J544" si="186">G538/J$509*100</f>
        <v>10</v>
      </c>
      <c r="K538" s="84"/>
      <c r="L538" s="84"/>
      <c r="M538" s="84"/>
      <c r="N538" s="84"/>
      <c r="O538" s="84"/>
    </row>
    <row r="539" spans="1:15" ht="15" customHeight="1" x14ac:dyDescent="0.15">
      <c r="B539" s="303" t="s">
        <v>163</v>
      </c>
      <c r="C539" s="307"/>
      <c r="E539" s="18">
        <v>59</v>
      </c>
      <c r="F539" s="18">
        <v>58</v>
      </c>
      <c r="G539" s="18">
        <v>1</v>
      </c>
      <c r="H539" s="118">
        <f t="shared" si="184"/>
        <v>3.6174126302881664</v>
      </c>
      <c r="I539" s="4">
        <f t="shared" si="185"/>
        <v>3.8640906062624913</v>
      </c>
      <c r="J539" s="4">
        <f t="shared" si="186"/>
        <v>0.76923076923076927</v>
      </c>
      <c r="K539" s="84"/>
      <c r="L539" s="84"/>
      <c r="M539" s="84"/>
      <c r="N539" s="84"/>
      <c r="O539" s="84"/>
    </row>
    <row r="540" spans="1:15" ht="15" customHeight="1" x14ac:dyDescent="0.15">
      <c r="B540" s="303" t="s">
        <v>252</v>
      </c>
      <c r="C540" s="307"/>
      <c r="E540" s="18">
        <v>113</v>
      </c>
      <c r="F540" s="18">
        <v>104</v>
      </c>
      <c r="G540" s="18">
        <v>9</v>
      </c>
      <c r="H540" s="118">
        <f t="shared" ref="H540" si="187">E540/H$509*100</f>
        <v>6.9282648681790304</v>
      </c>
      <c r="I540" s="4">
        <f t="shared" ref="I540" si="188">F540/I$509*100</f>
        <v>6.9287141905396403</v>
      </c>
      <c r="J540" s="4">
        <f t="shared" ref="J540" si="189">G540/J$509*100</f>
        <v>6.9230769230769234</v>
      </c>
      <c r="K540" s="84"/>
      <c r="L540" s="84"/>
      <c r="M540" s="84"/>
      <c r="N540" s="84"/>
      <c r="O540" s="84"/>
    </row>
    <row r="541" spans="1:15" ht="15" customHeight="1" x14ac:dyDescent="0.15">
      <c r="B541" s="303" t="s">
        <v>253</v>
      </c>
      <c r="C541" s="307"/>
      <c r="E541" s="18">
        <v>163</v>
      </c>
      <c r="F541" s="18">
        <v>157</v>
      </c>
      <c r="G541" s="18">
        <v>6</v>
      </c>
      <c r="H541" s="118">
        <f t="shared" si="184"/>
        <v>9.9938687921520533</v>
      </c>
      <c r="I541" s="4">
        <f t="shared" si="185"/>
        <v>10.459693537641572</v>
      </c>
      <c r="J541" s="4">
        <f t="shared" si="186"/>
        <v>4.6153846153846159</v>
      </c>
      <c r="K541" s="84"/>
      <c r="L541" s="84"/>
      <c r="M541" s="84"/>
      <c r="N541" s="84"/>
      <c r="O541" s="84"/>
    </row>
    <row r="542" spans="1:15" ht="15" customHeight="1" x14ac:dyDescent="0.15">
      <c r="B542" s="303" t="s">
        <v>207</v>
      </c>
      <c r="C542" s="307"/>
      <c r="E542" s="18">
        <v>120</v>
      </c>
      <c r="F542" s="18">
        <v>110</v>
      </c>
      <c r="G542" s="18">
        <v>10</v>
      </c>
      <c r="H542" s="118">
        <f t="shared" si="184"/>
        <v>7.3574494175352543</v>
      </c>
      <c r="I542" s="4">
        <f t="shared" si="185"/>
        <v>7.328447701532312</v>
      </c>
      <c r="J542" s="4">
        <f t="shared" si="186"/>
        <v>7.6923076923076925</v>
      </c>
      <c r="K542" s="84"/>
      <c r="L542" s="84"/>
      <c r="M542" s="84"/>
      <c r="N542" s="84"/>
      <c r="O542" s="84"/>
    </row>
    <row r="543" spans="1:15" ht="15" customHeight="1" x14ac:dyDescent="0.15">
      <c r="B543" s="303" t="s">
        <v>910</v>
      </c>
      <c r="C543" s="307"/>
      <c r="E543" s="18">
        <v>229</v>
      </c>
      <c r="F543" s="18">
        <v>193</v>
      </c>
      <c r="G543" s="18">
        <v>36</v>
      </c>
      <c r="H543" s="118">
        <f t="shared" si="184"/>
        <v>14.040465971796442</v>
      </c>
      <c r="I543" s="4">
        <f t="shared" si="185"/>
        <v>12.858094603597603</v>
      </c>
      <c r="J543" s="4">
        <f t="shared" si="186"/>
        <v>27.692307692307693</v>
      </c>
      <c r="K543" s="84"/>
      <c r="L543" s="84"/>
      <c r="M543" s="84"/>
      <c r="N543" s="84"/>
      <c r="O543" s="84"/>
    </row>
    <row r="544" spans="1:15" ht="15" customHeight="1" x14ac:dyDescent="0.15">
      <c r="B544" s="310" t="s">
        <v>174</v>
      </c>
      <c r="C544" s="93"/>
      <c r="D544" s="36"/>
      <c r="E544" s="19">
        <v>834</v>
      </c>
      <c r="F544" s="19">
        <v>779</v>
      </c>
      <c r="G544" s="19">
        <v>55</v>
      </c>
      <c r="H544" s="129">
        <f t="shared" si="184"/>
        <v>51.134273451870015</v>
      </c>
      <c r="I544" s="5">
        <f t="shared" si="185"/>
        <v>51.898734177215189</v>
      </c>
      <c r="J544" s="5">
        <f t="shared" si="186"/>
        <v>42.307692307692307</v>
      </c>
      <c r="K544" s="23"/>
      <c r="L544" s="23"/>
      <c r="M544" s="23"/>
      <c r="N544" s="23"/>
      <c r="O544" s="23"/>
    </row>
    <row r="545" spans="1:15" ht="15" customHeight="1" x14ac:dyDescent="0.15">
      <c r="B545" s="39" t="s">
        <v>1</v>
      </c>
      <c r="C545" s="82"/>
      <c r="D545" s="28"/>
      <c r="E545" s="40">
        <f>SUM(E538:E544)</f>
        <v>1631</v>
      </c>
      <c r="F545" s="40">
        <f>SUM(F538:F544)</f>
        <v>1501</v>
      </c>
      <c r="G545" s="40">
        <f>SUM(G538:G544)</f>
        <v>130</v>
      </c>
      <c r="H545" s="119">
        <f>IF(SUM(H538:H544)&gt;100,"－",SUM(H538:H544))</f>
        <v>100</v>
      </c>
      <c r="I545" s="6">
        <f>IF(SUM(I538:I544)&gt;100,"－",SUM(I538:I544))</f>
        <v>100</v>
      </c>
      <c r="J545" s="6">
        <f>IF(SUM(J538:J544)&gt;100,"－",SUM(J538:J544))</f>
        <v>100</v>
      </c>
      <c r="K545" s="23"/>
      <c r="L545" s="23"/>
      <c r="M545" s="23"/>
      <c r="N545" s="23"/>
      <c r="O545" s="23"/>
    </row>
    <row r="546" spans="1:15" ht="15" customHeight="1" x14ac:dyDescent="0.15">
      <c r="B546" s="39" t="s">
        <v>93</v>
      </c>
      <c r="C546" s="82"/>
      <c r="D546" s="29"/>
      <c r="E546" s="42">
        <v>65.651644729907488</v>
      </c>
      <c r="F546" s="75">
        <v>65.067801500981133</v>
      </c>
      <c r="G546" s="75">
        <v>71.27210888037223</v>
      </c>
      <c r="H546" s="23"/>
      <c r="I546" s="23"/>
      <c r="J546" s="23"/>
      <c r="K546" s="23"/>
      <c r="L546" s="23"/>
      <c r="M546" s="23"/>
      <c r="N546" s="23"/>
      <c r="O546" s="23"/>
    </row>
    <row r="547" spans="1:15" ht="15" customHeight="1" x14ac:dyDescent="0.15">
      <c r="B547" s="66"/>
      <c r="C547" s="46"/>
      <c r="D547" s="46"/>
      <c r="E547" s="46"/>
      <c r="F547" s="46"/>
      <c r="G547" s="97"/>
      <c r="H547" s="47"/>
    </row>
    <row r="548" spans="1:15" ht="15" customHeight="1" x14ac:dyDescent="0.15">
      <c r="A548" s="1" t="s">
        <v>572</v>
      </c>
      <c r="B548" s="22"/>
      <c r="H548" s="7"/>
    </row>
    <row r="549" spans="1:15" ht="13.5" customHeight="1" x14ac:dyDescent="0.15">
      <c r="B549" s="68"/>
      <c r="C549" s="33"/>
      <c r="D549" s="33"/>
      <c r="E549" s="83"/>
      <c r="F549" s="88" t="s">
        <v>2</v>
      </c>
      <c r="G549" s="91"/>
      <c r="H549" s="115"/>
      <c r="I549" s="88" t="s">
        <v>3</v>
      </c>
      <c r="J549" s="89"/>
    </row>
    <row r="550" spans="1:15" ht="20" x14ac:dyDescent="0.15">
      <c r="B550" s="81"/>
      <c r="E550" s="102" t="s">
        <v>4</v>
      </c>
      <c r="F550" s="102" t="s">
        <v>254</v>
      </c>
      <c r="G550" s="102" t="s">
        <v>256</v>
      </c>
      <c r="H550" s="112" t="s">
        <v>4</v>
      </c>
      <c r="I550" s="102" t="s">
        <v>254</v>
      </c>
      <c r="J550" s="102" t="s">
        <v>256</v>
      </c>
    </row>
    <row r="551" spans="1:15" ht="12" customHeight="1" x14ac:dyDescent="0.15">
      <c r="B551" s="35"/>
      <c r="C551" s="93"/>
      <c r="D551" s="36"/>
      <c r="E551" s="37"/>
      <c r="F551" s="37"/>
      <c r="G551" s="37"/>
      <c r="H551" s="116">
        <f>E$238</f>
        <v>1631</v>
      </c>
      <c r="I551" s="2">
        <f>F$238</f>
        <v>1501</v>
      </c>
      <c r="J551" s="2">
        <f>G$238</f>
        <v>130</v>
      </c>
      <c r="K551" s="95"/>
      <c r="L551" s="95"/>
      <c r="M551" s="95"/>
      <c r="N551" s="95"/>
      <c r="O551" s="95"/>
    </row>
    <row r="552" spans="1:15" ht="15" customHeight="1" x14ac:dyDescent="0.15">
      <c r="B552" s="34" t="s">
        <v>211</v>
      </c>
      <c r="C552" s="287"/>
      <c r="E552" s="18">
        <v>2</v>
      </c>
      <c r="F552" s="18">
        <v>1</v>
      </c>
      <c r="G552" s="18">
        <v>1</v>
      </c>
      <c r="H552" s="118">
        <f t="shared" ref="H552:H558" si="190">E552/H$551*100</f>
        <v>0.1226241569589209</v>
      </c>
      <c r="I552" s="4">
        <f t="shared" ref="I552:I558" si="191">F552/I$551*100</f>
        <v>6.6622251832111928E-2</v>
      </c>
      <c r="J552" s="4">
        <f t="shared" ref="J552:J558" si="192">G552/J$551*100</f>
        <v>0.76923076923076927</v>
      </c>
      <c r="K552" s="84"/>
      <c r="L552" s="84"/>
      <c r="M552" s="84"/>
      <c r="N552" s="84"/>
      <c r="O552" s="84"/>
    </row>
    <row r="553" spans="1:15" ht="15" customHeight="1" x14ac:dyDescent="0.15">
      <c r="B553" s="34" t="s">
        <v>105</v>
      </c>
      <c r="C553" s="287"/>
      <c r="E553" s="18">
        <v>156</v>
      </c>
      <c r="F553" s="18">
        <v>124</v>
      </c>
      <c r="G553" s="18">
        <v>32</v>
      </c>
      <c r="H553" s="118">
        <f t="shared" si="190"/>
        <v>9.5646842427958312</v>
      </c>
      <c r="I553" s="4">
        <f t="shared" si="191"/>
        <v>8.2611592271818779</v>
      </c>
      <c r="J553" s="4">
        <f t="shared" si="192"/>
        <v>24.615384615384617</v>
      </c>
      <c r="K553" s="84"/>
      <c r="L553" s="84"/>
      <c r="M553" s="84"/>
      <c r="N553" s="84"/>
      <c r="O553" s="84"/>
    </row>
    <row r="554" spans="1:15" ht="15" customHeight="1" x14ac:dyDescent="0.15">
      <c r="B554" s="34" t="s">
        <v>106</v>
      </c>
      <c r="C554" s="287"/>
      <c r="E554" s="18">
        <v>644</v>
      </c>
      <c r="F554" s="18">
        <v>596</v>
      </c>
      <c r="G554" s="18">
        <v>48</v>
      </c>
      <c r="H554" s="118">
        <f t="shared" si="190"/>
        <v>39.484978540772531</v>
      </c>
      <c r="I554" s="4">
        <f t="shared" si="191"/>
        <v>39.706862091938703</v>
      </c>
      <c r="J554" s="4">
        <f t="shared" si="192"/>
        <v>36.923076923076927</v>
      </c>
      <c r="K554" s="84"/>
      <c r="L554" s="84"/>
      <c r="M554" s="84"/>
      <c r="N554" s="84"/>
      <c r="O554" s="84"/>
    </row>
    <row r="555" spans="1:15" ht="15" customHeight="1" x14ac:dyDescent="0.15">
      <c r="B555" s="34" t="s">
        <v>107</v>
      </c>
      <c r="C555" s="287"/>
      <c r="E555" s="18">
        <v>273</v>
      </c>
      <c r="F555" s="18">
        <v>260</v>
      </c>
      <c r="G555" s="18">
        <v>13</v>
      </c>
      <c r="H555" s="118">
        <f t="shared" si="190"/>
        <v>16.738197424892704</v>
      </c>
      <c r="I555" s="4">
        <f t="shared" si="191"/>
        <v>17.321785476349099</v>
      </c>
      <c r="J555" s="4">
        <f t="shared" si="192"/>
        <v>10</v>
      </c>
      <c r="K555" s="84"/>
      <c r="L555" s="84"/>
      <c r="M555" s="84"/>
      <c r="N555" s="84"/>
      <c r="O555" s="84"/>
    </row>
    <row r="556" spans="1:15" ht="15" customHeight="1" x14ac:dyDescent="0.15">
      <c r="B556" s="34" t="s">
        <v>108</v>
      </c>
      <c r="C556" s="287"/>
      <c r="E556" s="18">
        <v>54</v>
      </c>
      <c r="F556" s="18">
        <v>47</v>
      </c>
      <c r="G556" s="18">
        <v>7</v>
      </c>
      <c r="H556" s="118">
        <f t="shared" si="190"/>
        <v>3.310852237890864</v>
      </c>
      <c r="I556" s="4">
        <f t="shared" si="191"/>
        <v>3.1312458361092603</v>
      </c>
      <c r="J556" s="4">
        <f t="shared" si="192"/>
        <v>5.384615384615385</v>
      </c>
      <c r="K556" s="84"/>
      <c r="L556" s="84"/>
      <c r="M556" s="84"/>
      <c r="N556" s="84"/>
      <c r="O556" s="84"/>
    </row>
    <row r="557" spans="1:15" ht="15" customHeight="1" x14ac:dyDescent="0.15">
      <c r="B557" s="34" t="s">
        <v>133</v>
      </c>
      <c r="C557" s="287"/>
      <c r="E557" s="18">
        <v>48</v>
      </c>
      <c r="F557" s="18">
        <v>45</v>
      </c>
      <c r="G557" s="18">
        <v>3</v>
      </c>
      <c r="H557" s="118">
        <f t="shared" si="190"/>
        <v>2.9429797670141018</v>
      </c>
      <c r="I557" s="4">
        <f t="shared" si="191"/>
        <v>2.9980013324450367</v>
      </c>
      <c r="J557" s="4">
        <f t="shared" si="192"/>
        <v>2.3076923076923079</v>
      </c>
      <c r="K557" s="84"/>
      <c r="L557" s="84"/>
      <c r="M557" s="84"/>
      <c r="N557" s="84"/>
      <c r="O557" s="84"/>
    </row>
    <row r="558" spans="1:15" ht="15" customHeight="1" x14ac:dyDescent="0.15">
      <c r="B558" s="310" t="s">
        <v>174</v>
      </c>
      <c r="C558" s="93"/>
      <c r="D558" s="36"/>
      <c r="E558" s="19">
        <v>454</v>
      </c>
      <c r="F558" s="19">
        <v>428</v>
      </c>
      <c r="G558" s="19">
        <v>26</v>
      </c>
      <c r="H558" s="129">
        <f t="shared" si="190"/>
        <v>27.835683629675046</v>
      </c>
      <c r="I558" s="5">
        <f t="shared" si="191"/>
        <v>28.514323784143901</v>
      </c>
      <c r="J558" s="5">
        <f t="shared" si="192"/>
        <v>20</v>
      </c>
      <c r="K558" s="23"/>
      <c r="L558" s="23"/>
      <c r="M558" s="23"/>
      <c r="N558" s="23"/>
      <c r="O558" s="23"/>
    </row>
    <row r="559" spans="1:15" ht="15" customHeight="1" x14ac:dyDescent="0.15">
      <c r="B559" s="39" t="s">
        <v>1</v>
      </c>
      <c r="C559" s="82"/>
      <c r="D559" s="28"/>
      <c r="E559" s="40">
        <f>SUM(E552:E558)</f>
        <v>1631</v>
      </c>
      <c r="F559" s="40">
        <f>SUM(F552:F558)</f>
        <v>1501</v>
      </c>
      <c r="G559" s="40">
        <f>SUM(G552:G558)</f>
        <v>130</v>
      </c>
      <c r="H559" s="119">
        <f>IF(SUM(H552:H558)&gt;100,"－",SUM(H552:H558))</f>
        <v>100.00000000000001</v>
      </c>
      <c r="I559" s="6">
        <f>IF(SUM(I552:I558)&gt;100,"－",SUM(I552:I558))</f>
        <v>99.999999999999986</v>
      </c>
      <c r="J559" s="6">
        <f>IF(SUM(J552:J558)&gt;100,"－",SUM(J552:J558))</f>
        <v>100.00000000000001</v>
      </c>
      <c r="K559" s="23"/>
      <c r="L559" s="23"/>
      <c r="M559" s="23"/>
      <c r="N559" s="23"/>
      <c r="O559" s="23"/>
    </row>
    <row r="560" spans="1:15" ht="15" customHeight="1" x14ac:dyDescent="0.15">
      <c r="B560" s="39" t="s">
        <v>109</v>
      </c>
      <c r="C560" s="82"/>
      <c r="D560" s="29"/>
      <c r="E560" s="42">
        <v>2.3619371282922685</v>
      </c>
      <c r="F560" s="75">
        <v>2.3904939422180802</v>
      </c>
      <c r="G560" s="75">
        <v>2.0673076923076925</v>
      </c>
      <c r="H560" s="23"/>
      <c r="I560" s="23"/>
      <c r="J560" s="23"/>
      <c r="K560" s="23"/>
      <c r="L560" s="23"/>
      <c r="M560" s="23"/>
      <c r="N560" s="23"/>
      <c r="O560" s="23"/>
    </row>
    <row r="561" spans="1:15" ht="15" customHeight="1" x14ac:dyDescent="0.15">
      <c r="B561" s="39" t="s">
        <v>110</v>
      </c>
      <c r="C561" s="82"/>
      <c r="D561" s="29"/>
      <c r="E561" s="42">
        <v>14</v>
      </c>
      <c r="F561" s="75">
        <v>14</v>
      </c>
      <c r="G561" s="75">
        <v>9</v>
      </c>
      <c r="H561" s="23"/>
      <c r="I561" s="23"/>
      <c r="J561" s="23"/>
      <c r="K561" s="23"/>
      <c r="L561" s="23"/>
      <c r="M561" s="23"/>
      <c r="N561" s="23"/>
      <c r="O561" s="23"/>
    </row>
    <row r="562" spans="1:15" ht="15" customHeight="1" x14ac:dyDescent="0.15">
      <c r="B562" s="66"/>
      <c r="C562" s="46"/>
      <c r="D562" s="46"/>
      <c r="E562" s="46"/>
      <c r="F562" s="46"/>
      <c r="G562" s="97"/>
      <c r="H562" s="47"/>
    </row>
    <row r="563" spans="1:15" ht="15" customHeight="1" x14ac:dyDescent="0.15">
      <c r="A563" s="1" t="s">
        <v>871</v>
      </c>
      <c r="B563" s="22"/>
      <c r="H563" s="7"/>
    </row>
    <row r="564" spans="1:15" ht="13.5" customHeight="1" x14ac:dyDescent="0.15">
      <c r="B564" s="68"/>
      <c r="C564" s="33"/>
      <c r="D564" s="33"/>
      <c r="E564" s="83"/>
      <c r="F564" s="88" t="s">
        <v>2</v>
      </c>
      <c r="G564" s="91"/>
      <c r="H564" s="115"/>
      <c r="I564" s="88" t="s">
        <v>3</v>
      </c>
      <c r="J564" s="89"/>
    </row>
    <row r="565" spans="1:15" ht="20" x14ac:dyDescent="0.15">
      <c r="B565" s="81"/>
      <c r="E565" s="102" t="s">
        <v>4</v>
      </c>
      <c r="F565" s="102" t="s">
        <v>254</v>
      </c>
      <c r="G565" s="102" t="s">
        <v>256</v>
      </c>
      <c r="H565" s="112" t="s">
        <v>4</v>
      </c>
      <c r="I565" s="102" t="s">
        <v>254</v>
      </c>
      <c r="J565" s="102" t="s">
        <v>256</v>
      </c>
    </row>
    <row r="566" spans="1:15" ht="12" customHeight="1" x14ac:dyDescent="0.15">
      <c r="B566" s="35"/>
      <c r="C566" s="93"/>
      <c r="D566" s="36"/>
      <c r="E566" s="37"/>
      <c r="F566" s="37"/>
      <c r="G566" s="37"/>
      <c r="H566" s="116">
        <f>E$238</f>
        <v>1631</v>
      </c>
      <c r="I566" s="2">
        <f>F$238</f>
        <v>1501</v>
      </c>
      <c r="J566" s="2">
        <f>G$238</f>
        <v>130</v>
      </c>
      <c r="K566" s="95"/>
      <c r="L566" s="95"/>
      <c r="M566" s="95"/>
      <c r="N566" s="95"/>
      <c r="O566" s="95"/>
    </row>
    <row r="567" spans="1:15" ht="15" customHeight="1" x14ac:dyDescent="0.15">
      <c r="B567" s="34" t="s">
        <v>211</v>
      </c>
      <c r="C567" s="307"/>
      <c r="E567" s="18">
        <v>966</v>
      </c>
      <c r="F567" s="18">
        <v>876</v>
      </c>
      <c r="G567" s="18">
        <v>90</v>
      </c>
      <c r="H567" s="118">
        <f t="shared" ref="H567:H570" si="193">E567/H$551*100</f>
        <v>59.227467811158796</v>
      </c>
      <c r="I567" s="4">
        <f t="shared" ref="I567:I570" si="194">F567/I$551*100</f>
        <v>58.361092604930043</v>
      </c>
      <c r="J567" s="4">
        <f t="shared" ref="J567:J570" si="195">G567/J$551*100</f>
        <v>69.230769230769226</v>
      </c>
      <c r="K567" s="84"/>
      <c r="L567" s="84"/>
      <c r="M567" s="84"/>
      <c r="N567" s="84"/>
      <c r="O567" s="84"/>
    </row>
    <row r="568" spans="1:15" ht="15" customHeight="1" x14ac:dyDescent="0.15">
      <c r="B568" s="34" t="s">
        <v>105</v>
      </c>
      <c r="C568" s="307"/>
      <c r="E568" s="18">
        <v>132</v>
      </c>
      <c r="F568" s="18">
        <v>124</v>
      </c>
      <c r="G568" s="18">
        <v>8</v>
      </c>
      <c r="H568" s="118">
        <f t="shared" si="193"/>
        <v>8.0931943592887805</v>
      </c>
      <c r="I568" s="4">
        <f t="shared" si="194"/>
        <v>8.2611592271818779</v>
      </c>
      <c r="J568" s="4">
        <f t="shared" si="195"/>
        <v>6.1538461538461542</v>
      </c>
      <c r="K568" s="84"/>
      <c r="L568" s="84"/>
      <c r="M568" s="84"/>
      <c r="N568" s="84"/>
      <c r="O568" s="84"/>
    </row>
    <row r="569" spans="1:15" ht="15" customHeight="1" x14ac:dyDescent="0.15">
      <c r="B569" s="34" t="s">
        <v>838</v>
      </c>
      <c r="C569" s="307"/>
      <c r="E569" s="18">
        <v>6</v>
      </c>
      <c r="F569" s="18">
        <v>5</v>
      </c>
      <c r="G569" s="18">
        <v>1</v>
      </c>
      <c r="H569" s="118">
        <f t="shared" si="193"/>
        <v>0.36787247087676272</v>
      </c>
      <c r="I569" s="4">
        <f t="shared" si="194"/>
        <v>0.33311125916055961</v>
      </c>
      <c r="J569" s="4">
        <f t="shared" si="195"/>
        <v>0.76923076923076927</v>
      </c>
      <c r="K569" s="84"/>
      <c r="L569" s="84"/>
      <c r="M569" s="84"/>
      <c r="N569" s="84"/>
      <c r="O569" s="84"/>
    </row>
    <row r="570" spans="1:15" ht="15" customHeight="1" x14ac:dyDescent="0.15">
      <c r="B570" s="310" t="s">
        <v>174</v>
      </c>
      <c r="C570" s="93"/>
      <c r="D570" s="36"/>
      <c r="E570" s="19">
        <v>527</v>
      </c>
      <c r="F570" s="19">
        <v>496</v>
      </c>
      <c r="G570" s="19">
        <v>31</v>
      </c>
      <c r="H570" s="129">
        <f t="shared" si="193"/>
        <v>32.311465358675662</v>
      </c>
      <c r="I570" s="5">
        <f t="shared" si="194"/>
        <v>33.044636908727512</v>
      </c>
      <c r="J570" s="5">
        <f t="shared" si="195"/>
        <v>23.846153846153847</v>
      </c>
      <c r="K570" s="23"/>
      <c r="L570" s="23"/>
      <c r="M570" s="23"/>
      <c r="N570" s="23"/>
      <c r="O570" s="23"/>
    </row>
    <row r="571" spans="1:15" ht="15" customHeight="1" x14ac:dyDescent="0.15">
      <c r="B571" s="39" t="s">
        <v>1</v>
      </c>
      <c r="C571" s="82"/>
      <c r="D571" s="28"/>
      <c r="E571" s="40">
        <f>SUM(E567:E570)</f>
        <v>1631</v>
      </c>
      <c r="F571" s="40">
        <f>SUM(F567:F570)</f>
        <v>1501</v>
      </c>
      <c r="G571" s="40">
        <f>SUM(G567:G570)</f>
        <v>130</v>
      </c>
      <c r="H571" s="119">
        <f>IF(SUM(H567:H570)&gt;100,"－",SUM(H567:H570))</f>
        <v>100</v>
      </c>
      <c r="I571" s="6">
        <f>IF(SUM(I567:I570)&gt;100,"－",SUM(I567:I570))</f>
        <v>99.999999999999986</v>
      </c>
      <c r="J571" s="6">
        <f>IF(SUM(J567:J570)&gt;100,"－",SUM(J567:J570))</f>
        <v>100</v>
      </c>
      <c r="K571" s="23"/>
      <c r="L571" s="23"/>
      <c r="M571" s="23"/>
      <c r="N571" s="23"/>
      <c r="O571" s="23"/>
    </row>
    <row r="572" spans="1:15" ht="15" customHeight="1" x14ac:dyDescent="0.15">
      <c r="B572" s="39" t="s">
        <v>109</v>
      </c>
      <c r="C572" s="82"/>
      <c r="D572" s="29"/>
      <c r="E572" s="42">
        <v>0.13134057971014493</v>
      </c>
      <c r="F572" s="75">
        <v>0.13333333333333333</v>
      </c>
      <c r="G572" s="75">
        <v>0.1111111111111111</v>
      </c>
      <c r="H572" s="23"/>
      <c r="I572" s="23"/>
      <c r="J572" s="23"/>
      <c r="K572" s="23"/>
      <c r="L572" s="23"/>
      <c r="M572" s="23"/>
      <c r="N572" s="23"/>
      <c r="O572" s="23"/>
    </row>
    <row r="573" spans="1:15" ht="15" customHeight="1" x14ac:dyDescent="0.15">
      <c r="B573" s="39" t="s">
        <v>110</v>
      </c>
      <c r="C573" s="82"/>
      <c r="D573" s="29"/>
      <c r="E573" s="42">
        <v>3</v>
      </c>
      <c r="F573" s="75">
        <v>2</v>
      </c>
      <c r="G573" s="75">
        <v>3</v>
      </c>
      <c r="H573" s="23"/>
      <c r="I573" s="23"/>
      <c r="J573" s="23"/>
      <c r="K573" s="23"/>
      <c r="L573" s="23"/>
      <c r="M573" s="23"/>
      <c r="N573" s="23"/>
      <c r="O573" s="23"/>
    </row>
    <row r="574" spans="1:15" ht="15" customHeight="1" x14ac:dyDescent="0.15">
      <c r="B574" s="66"/>
      <c r="C574" s="46"/>
      <c r="D574" s="46"/>
      <c r="E574" s="46"/>
      <c r="F574" s="46"/>
      <c r="G574" s="97"/>
      <c r="H574" s="47"/>
    </row>
    <row r="575" spans="1:15" ht="15" customHeight="1" x14ac:dyDescent="0.15">
      <c r="A575" s="1" t="s">
        <v>578</v>
      </c>
      <c r="B575" s="22"/>
      <c r="H575" s="7"/>
    </row>
    <row r="576" spans="1:15" ht="13.5" customHeight="1" x14ac:dyDescent="0.15">
      <c r="B576" s="68"/>
      <c r="C576" s="33"/>
      <c r="D576" s="33"/>
      <c r="E576" s="83"/>
      <c r="F576" s="88" t="s">
        <v>2</v>
      </c>
      <c r="G576" s="91"/>
      <c r="H576" s="115"/>
      <c r="I576" s="88" t="s">
        <v>3</v>
      </c>
      <c r="J576" s="89"/>
    </row>
    <row r="577" spans="1:15" ht="20" x14ac:dyDescent="0.15">
      <c r="B577" s="81"/>
      <c r="E577" s="102" t="s">
        <v>4</v>
      </c>
      <c r="F577" s="102" t="s">
        <v>254</v>
      </c>
      <c r="G577" s="102" t="s">
        <v>256</v>
      </c>
      <c r="H577" s="112" t="s">
        <v>4</v>
      </c>
      <c r="I577" s="102" t="s">
        <v>254</v>
      </c>
      <c r="J577" s="102" t="s">
        <v>256</v>
      </c>
    </row>
    <row r="578" spans="1:15" ht="12" customHeight="1" x14ac:dyDescent="0.15">
      <c r="B578" s="35"/>
      <c r="C578" s="93"/>
      <c r="D578" s="36"/>
      <c r="E578" s="37"/>
      <c r="F578" s="37"/>
      <c r="G578" s="37"/>
      <c r="H578" s="116">
        <f>E$238</f>
        <v>1631</v>
      </c>
      <c r="I578" s="2">
        <f>F$238</f>
        <v>1501</v>
      </c>
      <c r="J578" s="2">
        <f>G$238</f>
        <v>130</v>
      </c>
      <c r="K578" s="95"/>
      <c r="L578" s="95"/>
      <c r="M578" s="95"/>
      <c r="N578" s="95"/>
      <c r="O578" s="95"/>
    </row>
    <row r="579" spans="1:15" ht="15" customHeight="1" x14ac:dyDescent="0.15">
      <c r="B579" s="34" t="s">
        <v>839</v>
      </c>
      <c r="C579" s="287"/>
      <c r="E579" s="18">
        <v>162</v>
      </c>
      <c r="F579" s="18">
        <v>160</v>
      </c>
      <c r="G579" s="18">
        <v>2</v>
      </c>
      <c r="H579" s="118">
        <f t="shared" ref="H579:H587" si="196">E579/H$231*100</f>
        <v>9.9325567136725947</v>
      </c>
      <c r="I579" s="4">
        <f t="shared" ref="I579:I587" si="197">F579/I$231*100</f>
        <v>10.659560293137908</v>
      </c>
      <c r="J579" s="4">
        <f t="shared" ref="J579:J587" si="198">G579/J$231*100</f>
        <v>1.5384615384615385</v>
      </c>
      <c r="K579" s="84"/>
      <c r="L579" s="84"/>
      <c r="M579" s="84"/>
      <c r="N579" s="84"/>
      <c r="O579" s="84"/>
    </row>
    <row r="580" spans="1:15" ht="15" customHeight="1" x14ac:dyDescent="0.15">
      <c r="B580" s="34" t="s">
        <v>840</v>
      </c>
      <c r="C580" s="307"/>
      <c r="E580" s="18">
        <v>6</v>
      </c>
      <c r="F580" s="18">
        <v>6</v>
      </c>
      <c r="G580" s="18">
        <v>0</v>
      </c>
      <c r="H580" s="118">
        <f t="shared" si="196"/>
        <v>0.36787247087676272</v>
      </c>
      <c r="I580" s="4">
        <f t="shared" si="197"/>
        <v>0.39973351099267157</v>
      </c>
      <c r="J580" s="4">
        <f t="shared" si="198"/>
        <v>0</v>
      </c>
      <c r="K580" s="84"/>
      <c r="L580" s="84"/>
      <c r="M580" s="84"/>
      <c r="N580" s="84"/>
      <c r="O580" s="84"/>
    </row>
    <row r="581" spans="1:15" ht="15" customHeight="1" x14ac:dyDescent="0.15">
      <c r="B581" s="34" t="s">
        <v>579</v>
      </c>
      <c r="C581" s="287"/>
      <c r="E581" s="18">
        <v>139</v>
      </c>
      <c r="F581" s="18">
        <v>133</v>
      </c>
      <c r="G581" s="18">
        <v>6</v>
      </c>
      <c r="H581" s="118">
        <f t="shared" si="196"/>
        <v>8.5223789086450044</v>
      </c>
      <c r="I581" s="4">
        <f t="shared" si="197"/>
        <v>8.8607594936708853</v>
      </c>
      <c r="J581" s="4">
        <f t="shared" si="198"/>
        <v>4.6153846153846159</v>
      </c>
      <c r="K581" s="84"/>
      <c r="L581" s="84"/>
      <c r="M581" s="84"/>
      <c r="N581" s="84"/>
      <c r="O581" s="84"/>
    </row>
    <row r="582" spans="1:15" ht="15" customHeight="1" x14ac:dyDescent="0.15">
      <c r="B582" s="34" t="s">
        <v>580</v>
      </c>
      <c r="C582" s="287"/>
      <c r="E582" s="18">
        <v>528</v>
      </c>
      <c r="F582" s="18">
        <v>464</v>
      </c>
      <c r="G582" s="18">
        <v>64</v>
      </c>
      <c r="H582" s="118">
        <f t="shared" si="196"/>
        <v>32.372777437155122</v>
      </c>
      <c r="I582" s="4">
        <f t="shared" si="197"/>
        <v>30.912724850099931</v>
      </c>
      <c r="J582" s="4">
        <f t="shared" si="198"/>
        <v>49.230769230769234</v>
      </c>
      <c r="K582" s="84"/>
      <c r="L582" s="84"/>
      <c r="M582" s="84"/>
      <c r="N582" s="84"/>
      <c r="O582" s="84"/>
    </row>
    <row r="583" spans="1:15" ht="15" customHeight="1" x14ac:dyDescent="0.15">
      <c r="B583" s="34" t="s">
        <v>581</v>
      </c>
      <c r="C583" s="287"/>
      <c r="E583" s="18">
        <v>667</v>
      </c>
      <c r="F583" s="18">
        <v>628</v>
      </c>
      <c r="G583" s="18">
        <v>39</v>
      </c>
      <c r="H583" s="118">
        <f t="shared" si="196"/>
        <v>40.895156345800117</v>
      </c>
      <c r="I583" s="4">
        <f t="shared" si="197"/>
        <v>41.838774150566287</v>
      </c>
      <c r="J583" s="4">
        <f t="shared" si="198"/>
        <v>30</v>
      </c>
      <c r="K583" s="84"/>
      <c r="L583" s="84"/>
      <c r="M583" s="84"/>
      <c r="N583" s="84"/>
      <c r="O583" s="84"/>
    </row>
    <row r="584" spans="1:15" ht="15" customHeight="1" x14ac:dyDescent="0.15">
      <c r="B584" s="34" t="s">
        <v>841</v>
      </c>
      <c r="C584" s="307"/>
      <c r="E584" s="18">
        <v>2</v>
      </c>
      <c r="F584" s="18">
        <v>2</v>
      </c>
      <c r="G584" s="18">
        <v>0</v>
      </c>
      <c r="H584" s="118">
        <f t="shared" si="196"/>
        <v>0.1226241569589209</v>
      </c>
      <c r="I584" s="4">
        <f t="shared" si="197"/>
        <v>0.13324450366422386</v>
      </c>
      <c r="J584" s="4">
        <f t="shared" si="198"/>
        <v>0</v>
      </c>
      <c r="K584" s="84"/>
      <c r="L584" s="84"/>
      <c r="M584" s="84"/>
      <c r="N584" s="84"/>
      <c r="O584" s="84"/>
    </row>
    <row r="585" spans="1:15" ht="15" customHeight="1" x14ac:dyDescent="0.15">
      <c r="B585" s="34" t="s">
        <v>842</v>
      </c>
      <c r="C585" s="307"/>
      <c r="E585" s="18">
        <v>9</v>
      </c>
      <c r="F585" s="18">
        <v>9</v>
      </c>
      <c r="G585" s="18">
        <v>0</v>
      </c>
      <c r="H585" s="118">
        <f t="shared" si="196"/>
        <v>0.55180870631514412</v>
      </c>
      <c r="I585" s="4">
        <f t="shared" si="197"/>
        <v>0.59960026648900733</v>
      </c>
      <c r="J585" s="4">
        <f t="shared" si="198"/>
        <v>0</v>
      </c>
      <c r="K585" s="84"/>
      <c r="L585" s="84"/>
      <c r="M585" s="84"/>
      <c r="N585" s="84"/>
      <c r="O585" s="84"/>
    </row>
    <row r="586" spans="1:15" ht="15" customHeight="1" x14ac:dyDescent="0.15">
      <c r="B586" s="34" t="s">
        <v>843</v>
      </c>
      <c r="C586" s="307"/>
      <c r="E586" s="18">
        <v>3</v>
      </c>
      <c r="F586" s="18">
        <v>3</v>
      </c>
      <c r="G586" s="18">
        <v>0</v>
      </c>
      <c r="H586" s="118">
        <f t="shared" si="196"/>
        <v>0.18393623543838136</v>
      </c>
      <c r="I586" s="4">
        <f t="shared" si="197"/>
        <v>0.19986675549633579</v>
      </c>
      <c r="J586" s="4">
        <f t="shared" si="198"/>
        <v>0</v>
      </c>
      <c r="K586" s="84"/>
      <c r="L586" s="84"/>
      <c r="M586" s="84"/>
      <c r="N586" s="84"/>
      <c r="O586" s="84"/>
    </row>
    <row r="587" spans="1:15" ht="15" customHeight="1" x14ac:dyDescent="0.15">
      <c r="B587" s="34" t="s">
        <v>174</v>
      </c>
      <c r="C587" s="93"/>
      <c r="D587" s="36"/>
      <c r="E587" s="19">
        <v>115</v>
      </c>
      <c r="F587" s="19">
        <v>96</v>
      </c>
      <c r="G587" s="19">
        <v>19</v>
      </c>
      <c r="H587" s="129">
        <f t="shared" si="196"/>
        <v>7.0508890251379519</v>
      </c>
      <c r="I587" s="5">
        <f t="shared" si="197"/>
        <v>6.3957361758827451</v>
      </c>
      <c r="J587" s="5">
        <f t="shared" si="198"/>
        <v>14.615384615384617</v>
      </c>
      <c r="K587" s="23"/>
      <c r="L587" s="23"/>
      <c r="M587" s="23"/>
      <c r="N587" s="23"/>
      <c r="O587" s="23"/>
    </row>
    <row r="588" spans="1:15" ht="15" customHeight="1" x14ac:dyDescent="0.15">
      <c r="B588" s="39" t="s">
        <v>1</v>
      </c>
      <c r="C588" s="82"/>
      <c r="D588" s="28"/>
      <c r="E588" s="40">
        <f>SUM(E579:E587)</f>
        <v>1631</v>
      </c>
      <c r="F588" s="40">
        <f>SUM(F579:F587)</f>
        <v>1501</v>
      </c>
      <c r="G588" s="40">
        <f>SUM(G579:G587)</f>
        <v>130</v>
      </c>
      <c r="H588" s="119">
        <f>IF(SUM(H579:H587)&gt;100,"－",SUM(H579:H587))</f>
        <v>99.999999999999986</v>
      </c>
      <c r="I588" s="6">
        <f>IF(SUM(I579:I587)&gt;100,"－",SUM(I579:I587))</f>
        <v>99.999999999999986</v>
      </c>
      <c r="J588" s="6">
        <f>IF(SUM(J579:J587)&gt;100,"－",SUM(J579:J587))</f>
        <v>100</v>
      </c>
      <c r="K588" s="23"/>
      <c r="L588" s="23"/>
      <c r="M588" s="23"/>
      <c r="N588" s="23"/>
      <c r="O588" s="23"/>
    </row>
    <row r="589" spans="1:15" ht="15" customHeight="1" x14ac:dyDescent="0.15">
      <c r="B589" s="66"/>
      <c r="C589" s="46"/>
      <c r="D589" s="46"/>
      <c r="E589" s="46"/>
      <c r="F589" s="46"/>
      <c r="G589" s="97"/>
      <c r="H589" s="47"/>
    </row>
    <row r="590" spans="1:15" ht="15" customHeight="1" x14ac:dyDescent="0.15">
      <c r="A590" s="1" t="s">
        <v>582</v>
      </c>
      <c r="B590" s="22"/>
      <c r="C590" s="1"/>
      <c r="D590" s="1"/>
      <c r="E590" s="1"/>
      <c r="H590" s="7"/>
    </row>
    <row r="591" spans="1:15" ht="13.5" customHeight="1" x14ac:dyDescent="0.15">
      <c r="B591" s="68"/>
      <c r="C591" s="33"/>
      <c r="D591" s="33"/>
      <c r="E591" s="83"/>
      <c r="F591" s="88" t="s">
        <v>2</v>
      </c>
      <c r="G591" s="91"/>
      <c r="H591" s="115"/>
      <c r="I591" s="88" t="s">
        <v>3</v>
      </c>
      <c r="J591" s="89"/>
    </row>
    <row r="592" spans="1:15" ht="20" x14ac:dyDescent="0.15">
      <c r="B592" s="81"/>
      <c r="E592" s="102" t="s">
        <v>4</v>
      </c>
      <c r="F592" s="102" t="s">
        <v>254</v>
      </c>
      <c r="G592" s="102" t="s">
        <v>256</v>
      </c>
      <c r="H592" s="112" t="s">
        <v>4</v>
      </c>
      <c r="I592" s="102" t="s">
        <v>254</v>
      </c>
      <c r="J592" s="102" t="s">
        <v>256</v>
      </c>
    </row>
    <row r="593" spans="1:15" ht="12" customHeight="1" x14ac:dyDescent="0.15">
      <c r="B593" s="35"/>
      <c r="C593" s="93"/>
      <c r="D593" s="36"/>
      <c r="E593" s="37"/>
      <c r="F593" s="37"/>
      <c r="G593" s="37"/>
      <c r="H593" s="116">
        <f>E$238</f>
        <v>1631</v>
      </c>
      <c r="I593" s="2">
        <f>F$238</f>
        <v>1501</v>
      </c>
      <c r="J593" s="2">
        <f>G$238</f>
        <v>130</v>
      </c>
      <c r="K593" s="95"/>
      <c r="L593" s="95"/>
      <c r="M593" s="95"/>
      <c r="N593" s="95"/>
      <c r="O593" s="95"/>
    </row>
    <row r="594" spans="1:15" ht="15" customHeight="1" x14ac:dyDescent="0.15">
      <c r="B594" s="303" t="s">
        <v>844</v>
      </c>
      <c r="C594" s="287"/>
      <c r="E594" s="18">
        <v>462</v>
      </c>
      <c r="F594" s="18">
        <v>401</v>
      </c>
      <c r="G594" s="18">
        <v>61</v>
      </c>
      <c r="H594" s="118">
        <f t="shared" ref="H594:H602" si="199">E594/H$231*100</f>
        <v>28.326180257510732</v>
      </c>
      <c r="I594" s="4">
        <f t="shared" ref="I594:I602" si="200">F594/I$231*100</f>
        <v>26.71552298467688</v>
      </c>
      <c r="J594" s="4">
        <f t="shared" ref="J594:J602" si="201">G594/J$231*100</f>
        <v>46.92307692307692</v>
      </c>
      <c r="K594" s="84"/>
      <c r="L594" s="84"/>
      <c r="M594" s="84"/>
      <c r="N594" s="84"/>
      <c r="O594" s="84"/>
    </row>
    <row r="595" spans="1:15" ht="15" customHeight="1" x14ac:dyDescent="0.15">
      <c r="B595" s="303" t="s">
        <v>845</v>
      </c>
      <c r="C595" s="287"/>
      <c r="E595" s="18">
        <v>710</v>
      </c>
      <c r="F595" s="18">
        <v>675</v>
      </c>
      <c r="G595" s="18">
        <v>35</v>
      </c>
      <c r="H595" s="118">
        <f t="shared" si="199"/>
        <v>43.531575720416917</v>
      </c>
      <c r="I595" s="4">
        <f t="shared" si="200"/>
        <v>44.970019986675553</v>
      </c>
      <c r="J595" s="4">
        <f t="shared" si="201"/>
        <v>26.923076923076923</v>
      </c>
      <c r="K595" s="84"/>
      <c r="L595" s="84"/>
      <c r="M595" s="84"/>
      <c r="N595" s="84"/>
      <c r="O595" s="84"/>
    </row>
    <row r="596" spans="1:15" ht="15" customHeight="1" x14ac:dyDescent="0.15">
      <c r="B596" s="303" t="s">
        <v>846</v>
      </c>
      <c r="C596" s="307"/>
      <c r="E596" s="18">
        <v>74</v>
      </c>
      <c r="F596" s="18">
        <v>69</v>
      </c>
      <c r="G596" s="18">
        <v>5</v>
      </c>
      <c r="H596" s="118">
        <f t="shared" si="199"/>
        <v>4.5370938074800735</v>
      </c>
      <c r="I596" s="4">
        <f t="shared" si="200"/>
        <v>4.5969353764157228</v>
      </c>
      <c r="J596" s="4">
        <f t="shared" si="201"/>
        <v>3.8461538461538463</v>
      </c>
      <c r="K596" s="84"/>
      <c r="L596" s="84"/>
      <c r="M596" s="84"/>
      <c r="N596" s="84"/>
      <c r="O596" s="84"/>
    </row>
    <row r="597" spans="1:15" ht="15" customHeight="1" x14ac:dyDescent="0.15">
      <c r="B597" s="303" t="s">
        <v>847</v>
      </c>
      <c r="C597" s="307"/>
      <c r="E597" s="18">
        <v>45</v>
      </c>
      <c r="F597" s="18">
        <v>44</v>
      </c>
      <c r="G597" s="18">
        <v>1</v>
      </c>
      <c r="H597" s="118">
        <f t="shared" si="199"/>
        <v>2.7590435315757205</v>
      </c>
      <c r="I597" s="4">
        <f t="shared" si="200"/>
        <v>2.9313790806129245</v>
      </c>
      <c r="J597" s="4">
        <f t="shared" si="201"/>
        <v>0.76923076923076927</v>
      </c>
      <c r="K597" s="84"/>
      <c r="L597" s="84"/>
      <c r="M597" s="84"/>
      <c r="N597" s="84"/>
      <c r="O597" s="84"/>
    </row>
    <row r="598" spans="1:15" ht="15" customHeight="1" x14ac:dyDescent="0.15">
      <c r="B598" s="303" t="s">
        <v>848</v>
      </c>
      <c r="C598" s="307"/>
      <c r="E598" s="18">
        <v>166</v>
      </c>
      <c r="F598" s="18">
        <v>164</v>
      </c>
      <c r="G598" s="18">
        <v>2</v>
      </c>
      <c r="H598" s="118">
        <f t="shared" si="199"/>
        <v>10.177805027590434</v>
      </c>
      <c r="I598" s="4">
        <f t="shared" si="200"/>
        <v>10.926049300466357</v>
      </c>
      <c r="J598" s="4">
        <f t="shared" si="201"/>
        <v>1.5384615384615385</v>
      </c>
      <c r="K598" s="84"/>
      <c r="L598" s="84"/>
      <c r="M598" s="84"/>
      <c r="N598" s="84"/>
      <c r="O598" s="84"/>
    </row>
    <row r="599" spans="1:15" ht="15" customHeight="1" x14ac:dyDescent="0.15">
      <c r="B599" s="303" t="s">
        <v>849</v>
      </c>
      <c r="C599" s="307"/>
      <c r="E599" s="18">
        <v>1</v>
      </c>
      <c r="F599" s="18">
        <v>1</v>
      </c>
      <c r="G599" s="18">
        <v>0</v>
      </c>
      <c r="H599" s="118">
        <f t="shared" si="199"/>
        <v>6.131207847946045E-2</v>
      </c>
      <c r="I599" s="4">
        <f t="shared" si="200"/>
        <v>6.6622251832111928E-2</v>
      </c>
      <c r="J599" s="4">
        <f t="shared" si="201"/>
        <v>0</v>
      </c>
      <c r="K599" s="84"/>
      <c r="L599" s="84"/>
      <c r="M599" s="84"/>
      <c r="N599" s="84"/>
      <c r="O599" s="84"/>
    </row>
    <row r="600" spans="1:15" ht="15" customHeight="1" x14ac:dyDescent="0.15">
      <c r="B600" s="303" t="s">
        <v>850</v>
      </c>
      <c r="C600" s="287"/>
      <c r="E600" s="18">
        <v>34</v>
      </c>
      <c r="F600" s="18">
        <v>32</v>
      </c>
      <c r="G600" s="18">
        <v>2</v>
      </c>
      <c r="H600" s="118">
        <f t="shared" si="199"/>
        <v>2.0846106683016554</v>
      </c>
      <c r="I600" s="4">
        <f t="shared" si="200"/>
        <v>2.1319120586275817</v>
      </c>
      <c r="J600" s="4">
        <f t="shared" si="201"/>
        <v>1.5384615384615385</v>
      </c>
      <c r="K600" s="84"/>
      <c r="L600" s="84"/>
      <c r="M600" s="84"/>
      <c r="N600" s="84"/>
      <c r="O600" s="84"/>
    </row>
    <row r="601" spans="1:15" ht="15" customHeight="1" x14ac:dyDescent="0.15">
      <c r="B601" s="303" t="s">
        <v>851</v>
      </c>
      <c r="C601" s="287"/>
      <c r="E601" s="18">
        <v>24</v>
      </c>
      <c r="F601" s="18">
        <v>19</v>
      </c>
      <c r="G601" s="18">
        <v>5</v>
      </c>
      <c r="H601" s="118">
        <f t="shared" si="199"/>
        <v>1.4714898835070509</v>
      </c>
      <c r="I601" s="4">
        <f t="shared" si="200"/>
        <v>1.2658227848101267</v>
      </c>
      <c r="J601" s="4">
        <f t="shared" si="201"/>
        <v>3.8461538461538463</v>
      </c>
      <c r="K601" s="84"/>
      <c r="L601" s="84"/>
      <c r="M601" s="84"/>
      <c r="N601" s="84"/>
      <c r="O601" s="84"/>
    </row>
    <row r="602" spans="1:15" ht="15" customHeight="1" x14ac:dyDescent="0.15">
      <c r="B602" s="34" t="s">
        <v>174</v>
      </c>
      <c r="C602" s="93"/>
      <c r="D602" s="36"/>
      <c r="E602" s="19">
        <v>115</v>
      </c>
      <c r="F602" s="19">
        <v>96</v>
      </c>
      <c r="G602" s="19">
        <v>19</v>
      </c>
      <c r="H602" s="129">
        <f t="shared" si="199"/>
        <v>7.0508890251379519</v>
      </c>
      <c r="I602" s="5">
        <f t="shared" si="200"/>
        <v>6.3957361758827451</v>
      </c>
      <c r="J602" s="5">
        <f t="shared" si="201"/>
        <v>14.615384615384617</v>
      </c>
      <c r="K602" s="23"/>
      <c r="L602" s="23"/>
      <c r="M602" s="23"/>
      <c r="N602" s="23"/>
      <c r="O602" s="23"/>
    </row>
    <row r="603" spans="1:15" ht="15" customHeight="1" x14ac:dyDescent="0.15">
      <c r="B603" s="39" t="s">
        <v>1</v>
      </c>
      <c r="C603" s="82"/>
      <c r="D603" s="28"/>
      <c r="E603" s="40">
        <f>SUM(E594:E602)</f>
        <v>1631</v>
      </c>
      <c r="F603" s="40">
        <f>SUM(F594:F602)</f>
        <v>1501</v>
      </c>
      <c r="G603" s="40">
        <f>SUM(G594:G602)</f>
        <v>130</v>
      </c>
      <c r="H603" s="119">
        <f>IF(SUM(H594:H602)&gt;100,"－",SUM(H594:H602))</f>
        <v>99.999999999999986</v>
      </c>
      <c r="I603" s="6">
        <f>IF(SUM(I594:I602)&gt;100,"－",SUM(I594:I602))</f>
        <v>100.00000000000001</v>
      </c>
      <c r="J603" s="6">
        <f>IF(SUM(J594:J602)&gt;100,"－",SUM(J594:J602))</f>
        <v>99.999999999999972</v>
      </c>
      <c r="K603" s="23"/>
      <c r="L603" s="23"/>
      <c r="M603" s="23"/>
      <c r="N603" s="23"/>
      <c r="O603" s="23"/>
    </row>
    <row r="604" spans="1:15" ht="15" customHeight="1" x14ac:dyDescent="0.15">
      <c r="B604" s="66"/>
      <c r="C604" s="46"/>
      <c r="D604" s="46"/>
      <c r="E604" s="46"/>
      <c r="F604" s="46"/>
      <c r="G604" s="97"/>
      <c r="H604" s="47"/>
    </row>
    <row r="605" spans="1:15" ht="15" customHeight="1" x14ac:dyDescent="0.15">
      <c r="A605" s="1" t="s">
        <v>574</v>
      </c>
      <c r="B605" s="22"/>
      <c r="H605" s="7"/>
    </row>
    <row r="606" spans="1:15" ht="13.5" customHeight="1" x14ac:dyDescent="0.15">
      <c r="B606" s="68"/>
      <c r="C606" s="33"/>
      <c r="D606" s="33"/>
      <c r="E606" s="83"/>
      <c r="F606" s="88" t="s">
        <v>2</v>
      </c>
      <c r="G606" s="91"/>
      <c r="H606" s="115"/>
      <c r="I606" s="88" t="s">
        <v>3</v>
      </c>
      <c r="J606" s="89"/>
    </row>
    <row r="607" spans="1:15" ht="20" x14ac:dyDescent="0.15">
      <c r="B607" s="81"/>
      <c r="E607" s="102" t="s">
        <v>4</v>
      </c>
      <c r="F607" s="102" t="s">
        <v>254</v>
      </c>
      <c r="G607" s="102" t="s">
        <v>256</v>
      </c>
      <c r="H607" s="112" t="s">
        <v>4</v>
      </c>
      <c r="I607" s="102" t="s">
        <v>254</v>
      </c>
      <c r="J607" s="102" t="s">
        <v>256</v>
      </c>
    </row>
    <row r="608" spans="1:15" ht="12" customHeight="1" x14ac:dyDescent="0.15">
      <c r="B608" s="35"/>
      <c r="C608" s="93"/>
      <c r="D608" s="36"/>
      <c r="E608" s="37"/>
      <c r="F608" s="37"/>
      <c r="G608" s="37"/>
      <c r="H608" s="116">
        <f>E$238</f>
        <v>1631</v>
      </c>
      <c r="I608" s="2">
        <f>F$238</f>
        <v>1501</v>
      </c>
      <c r="J608" s="2">
        <f>G$238</f>
        <v>130</v>
      </c>
      <c r="K608" s="95"/>
      <c r="L608" s="95"/>
      <c r="M608" s="95"/>
      <c r="N608" s="95"/>
      <c r="O608" s="95"/>
    </row>
    <row r="609" spans="1:16" ht="15" customHeight="1" x14ac:dyDescent="0.15">
      <c r="B609" s="34" t="s">
        <v>852</v>
      </c>
      <c r="C609" s="287"/>
      <c r="E609" s="18">
        <v>6</v>
      </c>
      <c r="F609" s="18">
        <v>6</v>
      </c>
      <c r="G609" s="18">
        <v>0</v>
      </c>
      <c r="H609" s="118">
        <f t="shared" ref="H609:J617" si="202">E609/H$231*100</f>
        <v>0.36787247087676272</v>
      </c>
      <c r="I609" s="4">
        <f t="shared" si="202"/>
        <v>0.39973351099267157</v>
      </c>
      <c r="J609" s="4">
        <f t="shared" si="202"/>
        <v>0</v>
      </c>
      <c r="K609" s="84"/>
      <c r="L609" s="84"/>
      <c r="M609" s="84"/>
      <c r="N609" s="84"/>
      <c r="O609" s="84"/>
    </row>
    <row r="610" spans="1:16" ht="15" customHeight="1" x14ac:dyDescent="0.15">
      <c r="B610" s="34" t="s">
        <v>853</v>
      </c>
      <c r="C610" s="307"/>
      <c r="E610" s="18">
        <v>5</v>
      </c>
      <c r="F610" s="18">
        <v>3</v>
      </c>
      <c r="G610" s="18">
        <v>2</v>
      </c>
      <c r="H610" s="118">
        <f t="shared" ref="H610:H611" si="203">E610/H$231*100</f>
        <v>0.30656039239730226</v>
      </c>
      <c r="I610" s="4">
        <f t="shared" ref="I610:I611" si="204">F610/I$231*100</f>
        <v>0.19986675549633579</v>
      </c>
      <c r="J610" s="4">
        <f t="shared" ref="J610:J611" si="205">G610/J$231*100</f>
        <v>1.5384615384615385</v>
      </c>
      <c r="K610" s="84"/>
      <c r="L610" s="84"/>
      <c r="M610" s="84"/>
      <c r="N610" s="84"/>
      <c r="O610" s="84"/>
    </row>
    <row r="611" spans="1:16" ht="15" customHeight="1" x14ac:dyDescent="0.15">
      <c r="B611" s="34" t="s">
        <v>854</v>
      </c>
      <c r="C611" s="307"/>
      <c r="E611" s="18">
        <v>5</v>
      </c>
      <c r="F611" s="18">
        <v>4</v>
      </c>
      <c r="G611" s="18">
        <v>1</v>
      </c>
      <c r="H611" s="118">
        <f t="shared" si="203"/>
        <v>0.30656039239730226</v>
      </c>
      <c r="I611" s="4">
        <f t="shared" si="204"/>
        <v>0.26648900732844771</v>
      </c>
      <c r="J611" s="4">
        <f t="shared" si="205"/>
        <v>0.76923076923076927</v>
      </c>
      <c r="K611" s="84"/>
      <c r="L611" s="84"/>
      <c r="M611" s="84"/>
      <c r="N611" s="84"/>
      <c r="O611" s="84"/>
    </row>
    <row r="612" spans="1:16" ht="15" customHeight="1" x14ac:dyDescent="0.15">
      <c r="B612" s="34" t="s">
        <v>575</v>
      </c>
      <c r="C612" s="287"/>
      <c r="E612" s="18">
        <v>106</v>
      </c>
      <c r="F612" s="18">
        <v>89</v>
      </c>
      <c r="G612" s="18">
        <v>17</v>
      </c>
      <c r="H612" s="118">
        <f t="shared" si="202"/>
        <v>6.4990803188228083</v>
      </c>
      <c r="I612" s="4">
        <f t="shared" si="202"/>
        <v>5.9293804130579613</v>
      </c>
      <c r="J612" s="4">
        <f t="shared" si="202"/>
        <v>13.076923076923078</v>
      </c>
      <c r="K612" s="84"/>
      <c r="L612" s="84"/>
      <c r="M612" s="84"/>
      <c r="N612" s="84"/>
      <c r="O612" s="84"/>
    </row>
    <row r="613" spans="1:16" ht="15" customHeight="1" x14ac:dyDescent="0.15">
      <c r="B613" s="34" t="s">
        <v>576</v>
      </c>
      <c r="C613" s="287"/>
      <c r="E613" s="18">
        <v>947</v>
      </c>
      <c r="F613" s="18">
        <v>870</v>
      </c>
      <c r="G613" s="18">
        <v>77</v>
      </c>
      <c r="H613" s="118">
        <f t="shared" si="202"/>
        <v>58.06253832004905</v>
      </c>
      <c r="I613" s="4">
        <f t="shared" si="202"/>
        <v>57.961359093937368</v>
      </c>
      <c r="J613" s="4">
        <f t="shared" si="202"/>
        <v>59.230769230769234</v>
      </c>
      <c r="K613" s="84"/>
      <c r="L613" s="84"/>
      <c r="M613" s="84"/>
      <c r="N613" s="84"/>
      <c r="O613" s="84"/>
    </row>
    <row r="614" spans="1:16" ht="15" customHeight="1" x14ac:dyDescent="0.15">
      <c r="B614" s="34" t="s">
        <v>855</v>
      </c>
      <c r="C614" s="287"/>
      <c r="E614" s="18">
        <v>181</v>
      </c>
      <c r="F614" s="18">
        <v>174</v>
      </c>
      <c r="G614" s="18">
        <v>7</v>
      </c>
      <c r="H614" s="118">
        <f t="shared" si="202"/>
        <v>11.097486204782342</v>
      </c>
      <c r="I614" s="4">
        <f t="shared" si="202"/>
        <v>11.592271818787475</v>
      </c>
      <c r="J614" s="4">
        <f t="shared" si="202"/>
        <v>5.384615384615385</v>
      </c>
      <c r="K614" s="84"/>
      <c r="L614" s="84"/>
      <c r="M614" s="84"/>
      <c r="N614" s="84"/>
      <c r="O614" s="84"/>
    </row>
    <row r="615" spans="1:16" ht="15" customHeight="1" x14ac:dyDescent="0.15">
      <c r="B615" s="34" t="s">
        <v>856</v>
      </c>
      <c r="C615" s="287"/>
      <c r="E615" s="18">
        <v>80</v>
      </c>
      <c r="F615" s="18">
        <v>77</v>
      </c>
      <c r="G615" s="18">
        <v>3</v>
      </c>
      <c r="H615" s="118">
        <f t="shared" si="202"/>
        <v>4.9049662783568362</v>
      </c>
      <c r="I615" s="4">
        <f t="shared" si="202"/>
        <v>5.1299133910726189</v>
      </c>
      <c r="J615" s="4">
        <f t="shared" si="202"/>
        <v>2.3076923076923079</v>
      </c>
      <c r="K615" s="84"/>
      <c r="L615" s="84"/>
      <c r="M615" s="84"/>
      <c r="N615" s="84"/>
      <c r="O615" s="84"/>
    </row>
    <row r="616" spans="1:16" ht="15" customHeight="1" x14ac:dyDescent="0.15">
      <c r="B616" s="34" t="s">
        <v>857</v>
      </c>
      <c r="C616" s="287"/>
      <c r="E616" s="18">
        <v>185</v>
      </c>
      <c r="F616" s="18">
        <v>181</v>
      </c>
      <c r="G616" s="18">
        <v>4</v>
      </c>
      <c r="H616" s="118">
        <f t="shared" si="202"/>
        <v>11.342734518700185</v>
      </c>
      <c r="I616" s="4">
        <f t="shared" si="202"/>
        <v>12.058627581612258</v>
      </c>
      <c r="J616" s="4">
        <f t="shared" si="202"/>
        <v>3.0769230769230771</v>
      </c>
      <c r="K616" s="84"/>
      <c r="L616" s="84"/>
      <c r="M616" s="84"/>
      <c r="N616" s="84"/>
      <c r="O616" s="84"/>
    </row>
    <row r="617" spans="1:16" ht="15" customHeight="1" x14ac:dyDescent="0.15">
      <c r="B617" s="34" t="s">
        <v>174</v>
      </c>
      <c r="C617" s="93"/>
      <c r="D617" s="36"/>
      <c r="E617" s="19">
        <v>116</v>
      </c>
      <c r="F617" s="19">
        <v>97</v>
      </c>
      <c r="G617" s="19">
        <v>19</v>
      </c>
      <c r="H617" s="129">
        <f t="shared" si="202"/>
        <v>7.1122011036174131</v>
      </c>
      <c r="I617" s="5">
        <f t="shared" si="202"/>
        <v>6.4623584277148565</v>
      </c>
      <c r="J617" s="5">
        <f t="shared" si="202"/>
        <v>14.615384615384617</v>
      </c>
      <c r="K617" s="23"/>
      <c r="L617" s="23"/>
      <c r="M617" s="23"/>
      <c r="N617" s="23"/>
      <c r="O617" s="23"/>
    </row>
    <row r="618" spans="1:16" ht="15" customHeight="1" x14ac:dyDescent="0.15">
      <c r="B618" s="39" t="s">
        <v>1</v>
      </c>
      <c r="C618" s="82"/>
      <c r="D618" s="28"/>
      <c r="E618" s="40">
        <f>SUM(E609:E617)</f>
        <v>1631</v>
      </c>
      <c r="F618" s="40">
        <f>SUM(F609:F617)</f>
        <v>1501</v>
      </c>
      <c r="G618" s="40">
        <f>SUM(G609:G617)</f>
        <v>130</v>
      </c>
      <c r="H618" s="119">
        <f>IF(SUM(H609:H617)&gt;100,"－",SUM(H609:H617))</f>
        <v>100</v>
      </c>
      <c r="I618" s="6">
        <f>IF(SUM(I609:I617)&gt;100,"－",SUM(I609:I617))</f>
        <v>100</v>
      </c>
      <c r="J618" s="6">
        <f>IF(SUM(J609:J617)&gt;100,"－",SUM(J609:J617))</f>
        <v>100</v>
      </c>
      <c r="K618" s="23"/>
      <c r="L618" s="23"/>
      <c r="M618" s="23"/>
      <c r="N618" s="23"/>
      <c r="O618" s="23"/>
    </row>
    <row r="619" spans="1:16" ht="15" customHeight="1" x14ac:dyDescent="0.15">
      <c r="B619" s="39" t="s">
        <v>577</v>
      </c>
      <c r="C619" s="82"/>
      <c r="D619" s="29"/>
      <c r="E619" s="42">
        <v>11.173320132013203</v>
      </c>
      <c r="F619" s="75">
        <v>11.300270655270655</v>
      </c>
      <c r="G619" s="75">
        <v>9.5675675675675684</v>
      </c>
      <c r="H619" s="23"/>
      <c r="I619" s="23"/>
      <c r="J619" s="23"/>
      <c r="K619" s="23"/>
      <c r="L619" s="23"/>
      <c r="M619" s="23"/>
      <c r="N619" s="23"/>
      <c r="O619" s="23"/>
    </row>
    <row r="620" spans="1:16" ht="15" customHeight="1" x14ac:dyDescent="0.15">
      <c r="B620" s="66"/>
      <c r="C620" s="46"/>
      <c r="D620" s="46"/>
      <c r="E620" s="46"/>
      <c r="F620" s="46"/>
      <c r="G620" s="97"/>
      <c r="H620" s="47"/>
    </row>
    <row r="621" spans="1:16" ht="15" customHeight="1" x14ac:dyDescent="0.15">
      <c r="A621" s="1" t="s">
        <v>872</v>
      </c>
      <c r="B621" s="66"/>
      <c r="C621" s="46"/>
      <c r="D621" s="46"/>
      <c r="E621" s="46"/>
      <c r="F621" s="46"/>
      <c r="G621" s="97"/>
      <c r="H621" s="47"/>
    </row>
    <row r="622" spans="1:16" ht="22.7" x14ac:dyDescent="0.15">
      <c r="B622" s="39" t="s">
        <v>165</v>
      </c>
      <c r="C622" s="28"/>
      <c r="D622" s="28"/>
      <c r="E622" s="29"/>
      <c r="F622" s="335" t="s">
        <v>874</v>
      </c>
      <c r="G622" s="202" t="s">
        <v>853</v>
      </c>
      <c r="H622" s="202" t="s">
        <v>854</v>
      </c>
      <c r="I622" s="241" t="s">
        <v>575</v>
      </c>
      <c r="J622" s="336" t="s">
        <v>576</v>
      </c>
      <c r="K622" s="202" t="s">
        <v>855</v>
      </c>
      <c r="L622" s="202" t="s">
        <v>856</v>
      </c>
      <c r="M622" s="146" t="s">
        <v>857</v>
      </c>
      <c r="N622" s="202" t="s">
        <v>174</v>
      </c>
      <c r="O622" s="146" t="s">
        <v>873</v>
      </c>
      <c r="P622" s="146" t="s">
        <v>877</v>
      </c>
    </row>
    <row r="623" spans="1:16" ht="15" customHeight="1" x14ac:dyDescent="0.15">
      <c r="B623" s="339" t="s">
        <v>875</v>
      </c>
      <c r="C623" s="338" t="s">
        <v>839</v>
      </c>
      <c r="D623" s="60"/>
      <c r="E623" s="60"/>
      <c r="F623" s="8">
        <v>0</v>
      </c>
      <c r="G623" s="8">
        <v>0</v>
      </c>
      <c r="H623" s="8">
        <v>0</v>
      </c>
      <c r="I623" s="8">
        <v>0</v>
      </c>
      <c r="J623" s="8">
        <v>0</v>
      </c>
      <c r="K623" s="8">
        <v>0</v>
      </c>
      <c r="L623" s="8">
        <v>1</v>
      </c>
      <c r="M623" s="8">
        <v>161</v>
      </c>
      <c r="N623" s="8">
        <v>0</v>
      </c>
      <c r="O623" s="267">
        <f>SUM(F623:N623)</f>
        <v>162</v>
      </c>
      <c r="P623" s="3">
        <v>23.99074074074074</v>
      </c>
    </row>
    <row r="624" spans="1:16" ht="15" customHeight="1" x14ac:dyDescent="0.15">
      <c r="B624" s="340"/>
      <c r="C624" s="303" t="s">
        <v>840</v>
      </c>
      <c r="D624" s="46"/>
      <c r="E624" s="46"/>
      <c r="F624" s="9">
        <v>0</v>
      </c>
      <c r="G624" s="9">
        <v>0</v>
      </c>
      <c r="H624" s="9">
        <v>0</v>
      </c>
      <c r="I624" s="9">
        <v>0</v>
      </c>
      <c r="J624" s="9">
        <v>0</v>
      </c>
      <c r="K624" s="9">
        <v>1</v>
      </c>
      <c r="L624" s="9">
        <v>5</v>
      </c>
      <c r="M624" s="9">
        <v>0</v>
      </c>
      <c r="N624" s="9">
        <v>0</v>
      </c>
      <c r="O624" s="131">
        <f t="shared" ref="O624:O640" si="206">SUM(F624:N624)</f>
        <v>6</v>
      </c>
      <c r="P624" s="4">
        <v>14.083333333333334</v>
      </c>
    </row>
    <row r="625" spans="2:16" ht="15" customHeight="1" x14ac:dyDescent="0.15">
      <c r="B625" s="340"/>
      <c r="C625" s="303" t="s">
        <v>579</v>
      </c>
      <c r="D625" s="46"/>
      <c r="E625" s="46"/>
      <c r="F625" s="9">
        <v>0</v>
      </c>
      <c r="G625" s="9">
        <v>0</v>
      </c>
      <c r="H625" s="9">
        <v>0</v>
      </c>
      <c r="I625" s="9">
        <v>2</v>
      </c>
      <c r="J625" s="9">
        <v>7</v>
      </c>
      <c r="K625" s="9">
        <v>71</v>
      </c>
      <c r="L625" s="9">
        <v>59</v>
      </c>
      <c r="M625" s="9">
        <v>0</v>
      </c>
      <c r="N625" s="9">
        <v>0</v>
      </c>
      <c r="O625" s="131">
        <f t="shared" si="206"/>
        <v>139</v>
      </c>
      <c r="P625" s="4">
        <v>11.461007194244603</v>
      </c>
    </row>
    <row r="626" spans="2:16" ht="15" customHeight="1" x14ac:dyDescent="0.15">
      <c r="B626" s="340"/>
      <c r="C626" s="303" t="s">
        <v>580</v>
      </c>
      <c r="D626" s="46"/>
      <c r="E626" s="46"/>
      <c r="F626" s="9">
        <v>0</v>
      </c>
      <c r="G626" s="9">
        <v>0</v>
      </c>
      <c r="H626" s="9">
        <v>0</v>
      </c>
      <c r="I626" s="9">
        <v>49</v>
      </c>
      <c r="J626" s="9">
        <v>358</v>
      </c>
      <c r="K626" s="9">
        <v>104</v>
      </c>
      <c r="L626" s="9">
        <v>7</v>
      </c>
      <c r="M626" s="9">
        <v>9</v>
      </c>
      <c r="N626" s="9">
        <v>1</v>
      </c>
      <c r="O626" s="131">
        <f t="shared" si="206"/>
        <v>528</v>
      </c>
      <c r="P626" s="4">
        <v>9.564838709677419</v>
      </c>
    </row>
    <row r="627" spans="2:16" ht="15" customHeight="1" x14ac:dyDescent="0.15">
      <c r="B627" s="340"/>
      <c r="C627" s="303" t="s">
        <v>581</v>
      </c>
      <c r="D627" s="46"/>
      <c r="E627" s="46"/>
      <c r="F627" s="9">
        <v>3</v>
      </c>
      <c r="G627" s="9">
        <v>5</v>
      </c>
      <c r="H627" s="9">
        <v>4</v>
      </c>
      <c r="I627" s="9">
        <v>55</v>
      </c>
      <c r="J627" s="9">
        <v>582</v>
      </c>
      <c r="K627" s="9">
        <v>3</v>
      </c>
      <c r="L627" s="9">
        <v>0</v>
      </c>
      <c r="M627" s="9">
        <v>15</v>
      </c>
      <c r="N627" s="9">
        <v>0</v>
      </c>
      <c r="O627" s="131">
        <f t="shared" si="206"/>
        <v>667</v>
      </c>
      <c r="P627" s="4">
        <v>9.2310044977511243</v>
      </c>
    </row>
    <row r="628" spans="2:16" ht="15" customHeight="1" x14ac:dyDescent="0.15">
      <c r="B628" s="340"/>
      <c r="C628" s="303" t="s">
        <v>841</v>
      </c>
      <c r="D628" s="46"/>
      <c r="E628" s="46"/>
      <c r="F628" s="9">
        <v>1</v>
      </c>
      <c r="G628" s="9">
        <v>0</v>
      </c>
      <c r="H628" s="9">
        <v>1</v>
      </c>
      <c r="I628" s="9">
        <v>0</v>
      </c>
      <c r="J628" s="9">
        <v>0</v>
      </c>
      <c r="K628" s="9">
        <v>0</v>
      </c>
      <c r="L628" s="9">
        <v>0</v>
      </c>
      <c r="M628" s="9">
        <v>0</v>
      </c>
      <c r="N628" s="9">
        <v>0</v>
      </c>
      <c r="O628" s="131">
        <f t="shared" si="206"/>
        <v>2</v>
      </c>
      <c r="P628" s="4">
        <v>6</v>
      </c>
    </row>
    <row r="629" spans="2:16" ht="15" customHeight="1" x14ac:dyDescent="0.15">
      <c r="B629" s="340"/>
      <c r="C629" s="303" t="s">
        <v>842</v>
      </c>
      <c r="D629" s="46"/>
      <c r="E629" s="46"/>
      <c r="F629" s="9">
        <v>2</v>
      </c>
      <c r="G629" s="9">
        <v>0</v>
      </c>
      <c r="H629" s="9">
        <v>0</v>
      </c>
      <c r="I629" s="9">
        <v>0</v>
      </c>
      <c r="J629" s="9">
        <v>0</v>
      </c>
      <c r="K629" s="9">
        <v>0</v>
      </c>
      <c r="L629" s="9">
        <v>7</v>
      </c>
      <c r="M629" s="9">
        <v>0</v>
      </c>
      <c r="N629" s="9">
        <v>0</v>
      </c>
      <c r="O629" s="131">
        <f t="shared" si="206"/>
        <v>9</v>
      </c>
      <c r="P629" s="4">
        <v>13.25</v>
      </c>
    </row>
    <row r="630" spans="2:16" ht="15" customHeight="1" x14ac:dyDescent="0.15">
      <c r="B630" s="340"/>
      <c r="C630" s="303" t="s">
        <v>843</v>
      </c>
      <c r="D630" s="46"/>
      <c r="E630" s="46"/>
      <c r="F630" s="9">
        <v>0</v>
      </c>
      <c r="G630" s="9">
        <v>0</v>
      </c>
      <c r="H630" s="9">
        <v>0</v>
      </c>
      <c r="I630" s="9">
        <v>0</v>
      </c>
      <c r="J630" s="9">
        <v>0</v>
      </c>
      <c r="K630" s="9">
        <v>2</v>
      </c>
      <c r="L630" s="9">
        <v>1</v>
      </c>
      <c r="M630" s="9">
        <v>0</v>
      </c>
      <c r="N630" s="9">
        <v>0</v>
      </c>
      <c r="O630" s="131">
        <f t="shared" si="206"/>
        <v>3</v>
      </c>
      <c r="P630" s="4">
        <v>11.5</v>
      </c>
    </row>
    <row r="631" spans="2:16" ht="15" customHeight="1" x14ac:dyDescent="0.15">
      <c r="B631" s="341"/>
      <c r="C631" s="35" t="s">
        <v>174</v>
      </c>
      <c r="D631" s="214"/>
      <c r="E631" s="214"/>
      <c r="F631" s="10">
        <v>0</v>
      </c>
      <c r="G631" s="10">
        <v>0</v>
      </c>
      <c r="H631" s="10">
        <v>0</v>
      </c>
      <c r="I631" s="10">
        <v>0</v>
      </c>
      <c r="J631" s="10">
        <v>0</v>
      </c>
      <c r="K631" s="10">
        <v>0</v>
      </c>
      <c r="L631" s="10">
        <v>0</v>
      </c>
      <c r="M631" s="10">
        <v>0</v>
      </c>
      <c r="N631" s="10">
        <v>115</v>
      </c>
      <c r="O631" s="271">
        <f t="shared" si="206"/>
        <v>115</v>
      </c>
      <c r="P631" s="344" t="s">
        <v>878</v>
      </c>
    </row>
    <row r="632" spans="2:16" ht="15" customHeight="1" x14ac:dyDescent="0.15">
      <c r="B632" s="339" t="s">
        <v>876</v>
      </c>
      <c r="C632" s="338" t="s">
        <v>839</v>
      </c>
      <c r="D632" s="60"/>
      <c r="E632" s="342">
        <f>E579</f>
        <v>162</v>
      </c>
      <c r="F632" s="11">
        <f>F623/$E632*100</f>
        <v>0</v>
      </c>
      <c r="G632" s="11">
        <f t="shared" ref="G632:N632" si="207">G623/$E632*100</f>
        <v>0</v>
      </c>
      <c r="H632" s="11">
        <f t="shared" si="207"/>
        <v>0</v>
      </c>
      <c r="I632" s="11">
        <f t="shared" si="207"/>
        <v>0</v>
      </c>
      <c r="J632" s="11">
        <f t="shared" si="207"/>
        <v>0</v>
      </c>
      <c r="K632" s="11">
        <f t="shared" si="207"/>
        <v>0</v>
      </c>
      <c r="L632" s="11">
        <f t="shared" si="207"/>
        <v>0.61728395061728392</v>
      </c>
      <c r="M632" s="11">
        <f t="shared" si="207"/>
        <v>99.382716049382708</v>
      </c>
      <c r="N632" s="11">
        <f t="shared" si="207"/>
        <v>0</v>
      </c>
      <c r="O632" s="104">
        <f t="shared" si="206"/>
        <v>99.999999999999986</v>
      </c>
    </row>
    <row r="633" spans="2:16" ht="15" customHeight="1" x14ac:dyDescent="0.15">
      <c r="B633" s="337"/>
      <c r="C633" s="303" t="s">
        <v>840</v>
      </c>
      <c r="D633" s="46"/>
      <c r="E633" s="55">
        <f t="shared" ref="E633:E640" si="208">E580</f>
        <v>6</v>
      </c>
      <c r="F633" s="12">
        <f t="shared" ref="F633:N633" si="209">F624/$E633*100</f>
        <v>0</v>
      </c>
      <c r="G633" s="12">
        <f t="shared" si="209"/>
        <v>0</v>
      </c>
      <c r="H633" s="12">
        <f t="shared" si="209"/>
        <v>0</v>
      </c>
      <c r="I633" s="12">
        <f t="shared" si="209"/>
        <v>0</v>
      </c>
      <c r="J633" s="12">
        <f t="shared" si="209"/>
        <v>0</v>
      </c>
      <c r="K633" s="12">
        <f t="shared" si="209"/>
        <v>16.666666666666664</v>
      </c>
      <c r="L633" s="12">
        <f t="shared" si="209"/>
        <v>83.333333333333343</v>
      </c>
      <c r="M633" s="12">
        <f t="shared" si="209"/>
        <v>0</v>
      </c>
      <c r="N633" s="12">
        <f t="shared" si="209"/>
        <v>0</v>
      </c>
      <c r="O633" s="24">
        <f t="shared" si="206"/>
        <v>100</v>
      </c>
    </row>
    <row r="634" spans="2:16" ht="15" customHeight="1" x14ac:dyDescent="0.15">
      <c r="B634" s="337"/>
      <c r="C634" s="303" t="s">
        <v>579</v>
      </c>
      <c r="D634" s="46"/>
      <c r="E634" s="55">
        <f t="shared" si="208"/>
        <v>139</v>
      </c>
      <c r="F634" s="12">
        <f t="shared" ref="F634:N634" si="210">F625/$E634*100</f>
        <v>0</v>
      </c>
      <c r="G634" s="12">
        <f t="shared" si="210"/>
        <v>0</v>
      </c>
      <c r="H634" s="12">
        <f t="shared" si="210"/>
        <v>0</v>
      </c>
      <c r="I634" s="12">
        <f t="shared" si="210"/>
        <v>1.4388489208633095</v>
      </c>
      <c r="J634" s="12">
        <f t="shared" si="210"/>
        <v>5.0359712230215825</v>
      </c>
      <c r="K634" s="12">
        <f t="shared" si="210"/>
        <v>51.079136690647488</v>
      </c>
      <c r="L634" s="12">
        <f t="shared" si="210"/>
        <v>42.446043165467628</v>
      </c>
      <c r="M634" s="12">
        <f t="shared" si="210"/>
        <v>0</v>
      </c>
      <c r="N634" s="12">
        <f t="shared" si="210"/>
        <v>0</v>
      </c>
      <c r="O634" s="24">
        <f t="shared" si="206"/>
        <v>100</v>
      </c>
    </row>
    <row r="635" spans="2:16" ht="15" customHeight="1" x14ac:dyDescent="0.15">
      <c r="B635" s="337"/>
      <c r="C635" s="303" t="s">
        <v>580</v>
      </c>
      <c r="D635" s="46"/>
      <c r="E635" s="55">
        <f t="shared" si="208"/>
        <v>528</v>
      </c>
      <c r="F635" s="12">
        <f t="shared" ref="F635:N635" si="211">F626/$E635*100</f>
        <v>0</v>
      </c>
      <c r="G635" s="12">
        <f t="shared" si="211"/>
        <v>0</v>
      </c>
      <c r="H635" s="12">
        <f t="shared" si="211"/>
        <v>0</v>
      </c>
      <c r="I635" s="12">
        <f t="shared" si="211"/>
        <v>9.2803030303030312</v>
      </c>
      <c r="J635" s="12">
        <f t="shared" si="211"/>
        <v>67.803030303030297</v>
      </c>
      <c r="K635" s="12">
        <f t="shared" si="211"/>
        <v>19.696969696969695</v>
      </c>
      <c r="L635" s="12">
        <f t="shared" si="211"/>
        <v>1.3257575757575757</v>
      </c>
      <c r="M635" s="12">
        <f t="shared" si="211"/>
        <v>1.7045454545454544</v>
      </c>
      <c r="N635" s="12">
        <f t="shared" si="211"/>
        <v>0.18939393939393939</v>
      </c>
      <c r="O635" s="24">
        <f t="shared" si="206"/>
        <v>100</v>
      </c>
    </row>
    <row r="636" spans="2:16" ht="15" customHeight="1" x14ac:dyDescent="0.15">
      <c r="B636" s="337"/>
      <c r="C636" s="303" t="s">
        <v>581</v>
      </c>
      <c r="D636" s="46"/>
      <c r="E636" s="55">
        <f t="shared" si="208"/>
        <v>667</v>
      </c>
      <c r="F636" s="12">
        <f t="shared" ref="F636:N636" si="212">F627/$E636*100</f>
        <v>0.4497751124437781</v>
      </c>
      <c r="G636" s="12">
        <f t="shared" si="212"/>
        <v>0.7496251874062968</v>
      </c>
      <c r="H636" s="12">
        <f t="shared" si="212"/>
        <v>0.59970014992503751</v>
      </c>
      <c r="I636" s="12">
        <f t="shared" si="212"/>
        <v>8.2458770614692654</v>
      </c>
      <c r="J636" s="12">
        <f t="shared" si="212"/>
        <v>87.256371814092958</v>
      </c>
      <c r="K636" s="12">
        <f t="shared" si="212"/>
        <v>0.4497751124437781</v>
      </c>
      <c r="L636" s="12">
        <f t="shared" si="212"/>
        <v>0</v>
      </c>
      <c r="M636" s="12">
        <f t="shared" si="212"/>
        <v>2.2488755622188905</v>
      </c>
      <c r="N636" s="12">
        <f t="shared" si="212"/>
        <v>0</v>
      </c>
      <c r="O636" s="24">
        <f t="shared" si="206"/>
        <v>100</v>
      </c>
    </row>
    <row r="637" spans="2:16" ht="15" customHeight="1" x14ac:dyDescent="0.15">
      <c r="B637" s="337"/>
      <c r="C637" s="303" t="s">
        <v>841</v>
      </c>
      <c r="D637" s="46"/>
      <c r="E637" s="55">
        <f t="shared" si="208"/>
        <v>2</v>
      </c>
      <c r="F637" s="12">
        <f t="shared" ref="F637:N637" si="213">F628/$E637*100</f>
        <v>50</v>
      </c>
      <c r="G637" s="12">
        <f t="shared" si="213"/>
        <v>0</v>
      </c>
      <c r="H637" s="12">
        <f t="shared" si="213"/>
        <v>50</v>
      </c>
      <c r="I637" s="12">
        <f t="shared" si="213"/>
        <v>0</v>
      </c>
      <c r="J637" s="12">
        <f t="shared" si="213"/>
        <v>0</v>
      </c>
      <c r="K637" s="12">
        <f t="shared" si="213"/>
        <v>0</v>
      </c>
      <c r="L637" s="12">
        <f t="shared" si="213"/>
        <v>0</v>
      </c>
      <c r="M637" s="12">
        <f t="shared" si="213"/>
        <v>0</v>
      </c>
      <c r="N637" s="12">
        <f t="shared" si="213"/>
        <v>0</v>
      </c>
      <c r="O637" s="24">
        <f t="shared" si="206"/>
        <v>100</v>
      </c>
    </row>
    <row r="638" spans="2:16" ht="15" customHeight="1" x14ac:dyDescent="0.15">
      <c r="B638" s="337"/>
      <c r="C638" s="303" t="s">
        <v>842</v>
      </c>
      <c r="D638" s="46"/>
      <c r="E638" s="55">
        <f t="shared" si="208"/>
        <v>9</v>
      </c>
      <c r="F638" s="12">
        <f t="shared" ref="F638:N638" si="214">F629/$E638*100</f>
        <v>22.222222222222221</v>
      </c>
      <c r="G638" s="12">
        <f t="shared" si="214"/>
        <v>0</v>
      </c>
      <c r="H638" s="12">
        <f t="shared" si="214"/>
        <v>0</v>
      </c>
      <c r="I638" s="12">
        <f t="shared" si="214"/>
        <v>0</v>
      </c>
      <c r="J638" s="12">
        <f t="shared" si="214"/>
        <v>0</v>
      </c>
      <c r="K638" s="12">
        <f t="shared" si="214"/>
        <v>0</v>
      </c>
      <c r="L638" s="12">
        <f t="shared" si="214"/>
        <v>77.777777777777786</v>
      </c>
      <c r="M638" s="12">
        <f t="shared" si="214"/>
        <v>0</v>
      </c>
      <c r="N638" s="12">
        <f t="shared" si="214"/>
        <v>0</v>
      </c>
      <c r="O638" s="24">
        <f t="shared" si="206"/>
        <v>100</v>
      </c>
    </row>
    <row r="639" spans="2:16" ht="15" customHeight="1" x14ac:dyDescent="0.15">
      <c r="B639" s="337"/>
      <c r="C639" s="303" t="s">
        <v>843</v>
      </c>
      <c r="D639" s="46"/>
      <c r="E639" s="55">
        <f t="shared" si="208"/>
        <v>3</v>
      </c>
      <c r="F639" s="12">
        <f t="shared" ref="F639:N639" si="215">F630/$E639*100</f>
        <v>0</v>
      </c>
      <c r="G639" s="12">
        <f t="shared" si="215"/>
        <v>0</v>
      </c>
      <c r="H639" s="12">
        <f t="shared" si="215"/>
        <v>0</v>
      </c>
      <c r="I639" s="12">
        <f t="shared" si="215"/>
        <v>0</v>
      </c>
      <c r="J639" s="12">
        <f t="shared" si="215"/>
        <v>0</v>
      </c>
      <c r="K639" s="12">
        <f t="shared" si="215"/>
        <v>66.666666666666657</v>
      </c>
      <c r="L639" s="12">
        <f t="shared" si="215"/>
        <v>33.333333333333329</v>
      </c>
      <c r="M639" s="12">
        <f t="shared" si="215"/>
        <v>0</v>
      </c>
      <c r="N639" s="12">
        <f t="shared" si="215"/>
        <v>0</v>
      </c>
      <c r="O639" s="24">
        <f t="shared" si="206"/>
        <v>99.999999999999986</v>
      </c>
    </row>
    <row r="640" spans="2:16" ht="15" customHeight="1" x14ac:dyDescent="0.15">
      <c r="B640" s="161"/>
      <c r="C640" s="35" t="s">
        <v>174</v>
      </c>
      <c r="D640" s="214"/>
      <c r="E640" s="343">
        <f t="shared" si="208"/>
        <v>115</v>
      </c>
      <c r="F640" s="13">
        <f t="shared" ref="F640:N640" si="216">F631/$E640*100</f>
        <v>0</v>
      </c>
      <c r="G640" s="13">
        <f t="shared" si="216"/>
        <v>0</v>
      </c>
      <c r="H640" s="13">
        <f t="shared" si="216"/>
        <v>0</v>
      </c>
      <c r="I640" s="13">
        <f t="shared" si="216"/>
        <v>0</v>
      </c>
      <c r="J640" s="13">
        <f t="shared" si="216"/>
        <v>0</v>
      </c>
      <c r="K640" s="13">
        <f t="shared" si="216"/>
        <v>0</v>
      </c>
      <c r="L640" s="13">
        <f t="shared" si="216"/>
        <v>0</v>
      </c>
      <c r="M640" s="13">
        <f t="shared" si="216"/>
        <v>0</v>
      </c>
      <c r="N640" s="13">
        <f t="shared" si="216"/>
        <v>100</v>
      </c>
      <c r="O640" s="26">
        <f t="shared" si="206"/>
        <v>100</v>
      </c>
    </row>
    <row r="641" spans="2:16" ht="15" customHeight="1" x14ac:dyDescent="0.15">
      <c r="B641" s="66"/>
      <c r="C641" s="46"/>
      <c r="D641" s="46"/>
      <c r="E641" s="46"/>
      <c r="F641" s="46"/>
      <c r="G641" s="97"/>
      <c r="H641" s="47"/>
    </row>
    <row r="642" spans="2:16" ht="22.7" x14ac:dyDescent="0.15">
      <c r="B642" s="39" t="s">
        <v>254</v>
      </c>
      <c r="C642" s="28"/>
      <c r="D642" s="28"/>
      <c r="E642" s="29"/>
      <c r="F642" s="335" t="s">
        <v>874</v>
      </c>
      <c r="G642" s="202" t="s">
        <v>853</v>
      </c>
      <c r="H642" s="202" t="s">
        <v>854</v>
      </c>
      <c r="I642" s="241" t="s">
        <v>575</v>
      </c>
      <c r="J642" s="336" t="s">
        <v>576</v>
      </c>
      <c r="K642" s="202" t="s">
        <v>855</v>
      </c>
      <c r="L642" s="202" t="s">
        <v>856</v>
      </c>
      <c r="M642" s="146" t="s">
        <v>857</v>
      </c>
      <c r="N642" s="202" t="s">
        <v>174</v>
      </c>
      <c r="O642" s="146" t="s">
        <v>873</v>
      </c>
      <c r="P642" s="146" t="s">
        <v>877</v>
      </c>
    </row>
    <row r="643" spans="2:16" ht="15" customHeight="1" x14ac:dyDescent="0.15">
      <c r="B643" s="339" t="s">
        <v>875</v>
      </c>
      <c r="C643" s="338" t="s">
        <v>839</v>
      </c>
      <c r="D643" s="60"/>
      <c r="E643" s="60"/>
      <c r="F643" s="8">
        <v>0</v>
      </c>
      <c r="G643" s="8">
        <v>0</v>
      </c>
      <c r="H643" s="8">
        <v>0</v>
      </c>
      <c r="I643" s="8">
        <v>0</v>
      </c>
      <c r="J643" s="8">
        <v>0</v>
      </c>
      <c r="K643" s="8">
        <v>0</v>
      </c>
      <c r="L643" s="8">
        <v>1</v>
      </c>
      <c r="M643" s="8">
        <v>159</v>
      </c>
      <c r="N643" s="8">
        <v>0</v>
      </c>
      <c r="O643" s="267">
        <f>SUM(F643:N643)</f>
        <v>160</v>
      </c>
      <c r="P643" s="3">
        <v>23.990625000000001</v>
      </c>
    </row>
    <row r="644" spans="2:16" ht="15" customHeight="1" x14ac:dyDescent="0.15">
      <c r="B644" s="340"/>
      <c r="C644" s="303" t="s">
        <v>840</v>
      </c>
      <c r="D644" s="46"/>
      <c r="E644" s="46"/>
      <c r="F644" s="9">
        <v>0</v>
      </c>
      <c r="G644" s="9">
        <v>0</v>
      </c>
      <c r="H644" s="9">
        <v>0</v>
      </c>
      <c r="I644" s="9">
        <v>0</v>
      </c>
      <c r="J644" s="9">
        <v>0</v>
      </c>
      <c r="K644" s="9">
        <v>1</v>
      </c>
      <c r="L644" s="9">
        <v>5</v>
      </c>
      <c r="M644" s="9">
        <v>0</v>
      </c>
      <c r="N644" s="9">
        <v>0</v>
      </c>
      <c r="O644" s="131">
        <f t="shared" ref="O644:O660" si="217">SUM(F644:N644)</f>
        <v>6</v>
      </c>
      <c r="P644" s="4">
        <v>14.083333333333334</v>
      </c>
    </row>
    <row r="645" spans="2:16" ht="15" customHeight="1" x14ac:dyDescent="0.15">
      <c r="B645" s="340"/>
      <c r="C645" s="303" t="s">
        <v>579</v>
      </c>
      <c r="D645" s="46"/>
      <c r="E645" s="46"/>
      <c r="F645" s="9">
        <v>0</v>
      </c>
      <c r="G645" s="9">
        <v>0</v>
      </c>
      <c r="H645" s="9">
        <v>0</v>
      </c>
      <c r="I645" s="9">
        <v>2</v>
      </c>
      <c r="J645" s="9">
        <v>5</v>
      </c>
      <c r="K645" s="9">
        <v>69</v>
      </c>
      <c r="L645" s="9">
        <v>57</v>
      </c>
      <c r="M645" s="9">
        <v>0</v>
      </c>
      <c r="N645" s="9">
        <v>0</v>
      </c>
      <c r="O645" s="131">
        <f t="shared" si="217"/>
        <v>133</v>
      </c>
      <c r="P645" s="4">
        <v>11.504360902255639</v>
      </c>
    </row>
    <row r="646" spans="2:16" ht="15" customHeight="1" x14ac:dyDescent="0.15">
      <c r="B646" s="340"/>
      <c r="C646" s="303" t="s">
        <v>580</v>
      </c>
      <c r="D646" s="46"/>
      <c r="E646" s="46"/>
      <c r="F646" s="9">
        <v>0</v>
      </c>
      <c r="G646" s="9">
        <v>0</v>
      </c>
      <c r="H646" s="9">
        <v>0</v>
      </c>
      <c r="I646" s="9">
        <v>36</v>
      </c>
      <c r="J646" s="9">
        <v>313</v>
      </c>
      <c r="K646" s="9">
        <v>99</v>
      </c>
      <c r="L646" s="9">
        <v>6</v>
      </c>
      <c r="M646" s="9">
        <v>9</v>
      </c>
      <c r="N646" s="9">
        <v>1</v>
      </c>
      <c r="O646" s="131">
        <f t="shared" si="217"/>
        <v>464</v>
      </c>
      <c r="P646" s="4">
        <v>9.6321166306695467</v>
      </c>
    </row>
    <row r="647" spans="2:16" ht="15" customHeight="1" x14ac:dyDescent="0.15">
      <c r="B647" s="340"/>
      <c r="C647" s="303" t="s">
        <v>581</v>
      </c>
      <c r="D647" s="46"/>
      <c r="E647" s="46"/>
      <c r="F647" s="9">
        <v>3</v>
      </c>
      <c r="G647" s="9">
        <v>3</v>
      </c>
      <c r="H647" s="9">
        <v>3</v>
      </c>
      <c r="I647" s="9">
        <v>51</v>
      </c>
      <c r="J647" s="9">
        <v>552</v>
      </c>
      <c r="K647" s="9">
        <v>3</v>
      </c>
      <c r="L647" s="9">
        <v>0</v>
      </c>
      <c r="M647" s="9">
        <v>13</v>
      </c>
      <c r="N647" s="9">
        <v>0</v>
      </c>
      <c r="O647" s="131">
        <f t="shared" si="217"/>
        <v>628</v>
      </c>
      <c r="P647" s="4">
        <v>9.2150955414012738</v>
      </c>
    </row>
    <row r="648" spans="2:16" ht="15" customHeight="1" x14ac:dyDescent="0.15">
      <c r="B648" s="340"/>
      <c r="C648" s="303" t="s">
        <v>841</v>
      </c>
      <c r="D648" s="46"/>
      <c r="E648" s="46"/>
      <c r="F648" s="9">
        <v>1</v>
      </c>
      <c r="G648" s="9">
        <v>0</v>
      </c>
      <c r="H648" s="9">
        <v>1</v>
      </c>
      <c r="I648" s="9">
        <v>0</v>
      </c>
      <c r="J648" s="9">
        <v>0</v>
      </c>
      <c r="K648" s="9">
        <v>0</v>
      </c>
      <c r="L648" s="9">
        <v>0</v>
      </c>
      <c r="M648" s="9">
        <v>0</v>
      </c>
      <c r="N648" s="9">
        <v>0</v>
      </c>
      <c r="O648" s="131">
        <f t="shared" si="217"/>
        <v>2</v>
      </c>
      <c r="P648" s="4">
        <v>6</v>
      </c>
    </row>
    <row r="649" spans="2:16" ht="15" customHeight="1" x14ac:dyDescent="0.15">
      <c r="B649" s="340"/>
      <c r="C649" s="303" t="s">
        <v>842</v>
      </c>
      <c r="D649" s="46"/>
      <c r="E649" s="46"/>
      <c r="F649" s="9">
        <v>2</v>
      </c>
      <c r="G649" s="9">
        <v>0</v>
      </c>
      <c r="H649" s="9">
        <v>0</v>
      </c>
      <c r="I649" s="9">
        <v>0</v>
      </c>
      <c r="J649" s="9">
        <v>0</v>
      </c>
      <c r="K649" s="9">
        <v>0</v>
      </c>
      <c r="L649" s="9">
        <v>7</v>
      </c>
      <c r="M649" s="9">
        <v>0</v>
      </c>
      <c r="N649" s="9">
        <v>0</v>
      </c>
      <c r="O649" s="131">
        <f t="shared" si="217"/>
        <v>9</v>
      </c>
      <c r="P649" s="4">
        <v>13.25</v>
      </c>
    </row>
    <row r="650" spans="2:16" ht="15" customHeight="1" x14ac:dyDescent="0.15">
      <c r="B650" s="340"/>
      <c r="C650" s="303" t="s">
        <v>843</v>
      </c>
      <c r="D650" s="46"/>
      <c r="E650" s="46"/>
      <c r="F650" s="9">
        <v>0</v>
      </c>
      <c r="G650" s="9">
        <v>0</v>
      </c>
      <c r="H650" s="9">
        <v>0</v>
      </c>
      <c r="I650" s="9">
        <v>0</v>
      </c>
      <c r="J650" s="9">
        <v>0</v>
      </c>
      <c r="K650" s="9">
        <v>2</v>
      </c>
      <c r="L650" s="9">
        <v>1</v>
      </c>
      <c r="M650" s="9">
        <v>0</v>
      </c>
      <c r="N650" s="9">
        <v>0</v>
      </c>
      <c r="O650" s="131">
        <f t="shared" si="217"/>
        <v>3</v>
      </c>
      <c r="P650" s="4">
        <v>11.5</v>
      </c>
    </row>
    <row r="651" spans="2:16" ht="15" customHeight="1" x14ac:dyDescent="0.15">
      <c r="B651" s="341"/>
      <c r="C651" s="35" t="s">
        <v>174</v>
      </c>
      <c r="D651" s="214"/>
      <c r="E651" s="214"/>
      <c r="F651" s="10">
        <v>0</v>
      </c>
      <c r="G651" s="10">
        <v>0</v>
      </c>
      <c r="H651" s="10">
        <v>0</v>
      </c>
      <c r="I651" s="10">
        <v>0</v>
      </c>
      <c r="J651" s="10">
        <v>0</v>
      </c>
      <c r="K651" s="10">
        <v>0</v>
      </c>
      <c r="L651" s="10">
        <v>0</v>
      </c>
      <c r="M651" s="10">
        <v>0</v>
      </c>
      <c r="N651" s="10">
        <v>96</v>
      </c>
      <c r="O651" s="271">
        <f t="shared" si="217"/>
        <v>96</v>
      </c>
      <c r="P651" s="344" t="s">
        <v>878</v>
      </c>
    </row>
    <row r="652" spans="2:16" ht="15" customHeight="1" x14ac:dyDescent="0.15">
      <c r="B652" s="339" t="s">
        <v>876</v>
      </c>
      <c r="C652" s="338" t="s">
        <v>839</v>
      </c>
      <c r="D652" s="60"/>
      <c r="E652" s="342">
        <f>F579</f>
        <v>160</v>
      </c>
      <c r="F652" s="11">
        <f>F643/$E652*100</f>
        <v>0</v>
      </c>
      <c r="G652" s="11">
        <f t="shared" ref="G652:N652" si="218">G643/$E652*100</f>
        <v>0</v>
      </c>
      <c r="H652" s="11">
        <f t="shared" si="218"/>
        <v>0</v>
      </c>
      <c r="I652" s="11">
        <f t="shared" si="218"/>
        <v>0</v>
      </c>
      <c r="J652" s="11">
        <f t="shared" si="218"/>
        <v>0</v>
      </c>
      <c r="K652" s="11">
        <f t="shared" si="218"/>
        <v>0</v>
      </c>
      <c r="L652" s="11">
        <f t="shared" si="218"/>
        <v>0.625</v>
      </c>
      <c r="M652" s="11">
        <f t="shared" si="218"/>
        <v>99.375</v>
      </c>
      <c r="N652" s="11">
        <f t="shared" si="218"/>
        <v>0</v>
      </c>
      <c r="O652" s="104">
        <f t="shared" si="217"/>
        <v>100</v>
      </c>
    </row>
    <row r="653" spans="2:16" ht="15" customHeight="1" x14ac:dyDescent="0.15">
      <c r="B653" s="337"/>
      <c r="C653" s="303" t="s">
        <v>840</v>
      </c>
      <c r="D653" s="46"/>
      <c r="E653" s="55">
        <f t="shared" ref="E653:E660" si="219">F580</f>
        <v>6</v>
      </c>
      <c r="F653" s="12">
        <f t="shared" ref="F653:N653" si="220">F644/$E653*100</f>
        <v>0</v>
      </c>
      <c r="G653" s="12">
        <f t="shared" si="220"/>
        <v>0</v>
      </c>
      <c r="H653" s="12">
        <f t="shared" si="220"/>
        <v>0</v>
      </c>
      <c r="I653" s="12">
        <f t="shared" si="220"/>
        <v>0</v>
      </c>
      <c r="J653" s="12">
        <f t="shared" si="220"/>
        <v>0</v>
      </c>
      <c r="K653" s="12">
        <f t="shared" si="220"/>
        <v>16.666666666666664</v>
      </c>
      <c r="L653" s="12">
        <f t="shared" si="220"/>
        <v>83.333333333333343</v>
      </c>
      <c r="M653" s="12">
        <f t="shared" si="220"/>
        <v>0</v>
      </c>
      <c r="N653" s="12">
        <f t="shared" si="220"/>
        <v>0</v>
      </c>
      <c r="O653" s="24">
        <f t="shared" si="217"/>
        <v>100</v>
      </c>
    </row>
    <row r="654" spans="2:16" ht="15" customHeight="1" x14ac:dyDescent="0.15">
      <c r="B654" s="337"/>
      <c r="C654" s="303" t="s">
        <v>579</v>
      </c>
      <c r="D654" s="46"/>
      <c r="E654" s="55">
        <f t="shared" si="219"/>
        <v>133</v>
      </c>
      <c r="F654" s="12">
        <f t="shared" ref="F654:N654" si="221">F645/$E654*100</f>
        <v>0</v>
      </c>
      <c r="G654" s="12">
        <f t="shared" si="221"/>
        <v>0</v>
      </c>
      <c r="H654" s="12">
        <f t="shared" si="221"/>
        <v>0</v>
      </c>
      <c r="I654" s="12">
        <f t="shared" si="221"/>
        <v>1.5037593984962405</v>
      </c>
      <c r="J654" s="12">
        <f t="shared" si="221"/>
        <v>3.7593984962406015</v>
      </c>
      <c r="K654" s="12">
        <f t="shared" si="221"/>
        <v>51.879699248120303</v>
      </c>
      <c r="L654" s="12">
        <f t="shared" si="221"/>
        <v>42.857142857142854</v>
      </c>
      <c r="M654" s="12">
        <f t="shared" si="221"/>
        <v>0</v>
      </c>
      <c r="N654" s="12">
        <f t="shared" si="221"/>
        <v>0</v>
      </c>
      <c r="O654" s="24">
        <f t="shared" si="217"/>
        <v>100</v>
      </c>
    </row>
    <row r="655" spans="2:16" ht="15" customHeight="1" x14ac:dyDescent="0.15">
      <c r="B655" s="337"/>
      <c r="C655" s="303" t="s">
        <v>580</v>
      </c>
      <c r="D655" s="46"/>
      <c r="E655" s="55">
        <f t="shared" si="219"/>
        <v>464</v>
      </c>
      <c r="F655" s="12">
        <f t="shared" ref="F655:N655" si="222">F646/$E655*100</f>
        <v>0</v>
      </c>
      <c r="G655" s="12">
        <f t="shared" si="222"/>
        <v>0</v>
      </c>
      <c r="H655" s="12">
        <f t="shared" si="222"/>
        <v>0</v>
      </c>
      <c r="I655" s="12">
        <f t="shared" si="222"/>
        <v>7.7586206896551726</v>
      </c>
      <c r="J655" s="12">
        <f t="shared" si="222"/>
        <v>67.456896551724128</v>
      </c>
      <c r="K655" s="12">
        <f t="shared" si="222"/>
        <v>21.336206896551722</v>
      </c>
      <c r="L655" s="12">
        <f t="shared" si="222"/>
        <v>1.2931034482758621</v>
      </c>
      <c r="M655" s="12">
        <f t="shared" si="222"/>
        <v>1.9396551724137931</v>
      </c>
      <c r="N655" s="12">
        <f t="shared" si="222"/>
        <v>0.21551724137931033</v>
      </c>
      <c r="O655" s="24">
        <f t="shared" si="217"/>
        <v>99.999999999999986</v>
      </c>
    </row>
    <row r="656" spans="2:16" ht="15" customHeight="1" x14ac:dyDescent="0.15">
      <c r="B656" s="337"/>
      <c r="C656" s="303" t="s">
        <v>581</v>
      </c>
      <c r="D656" s="46"/>
      <c r="E656" s="55">
        <f t="shared" si="219"/>
        <v>628</v>
      </c>
      <c r="F656" s="12">
        <f t="shared" ref="F656:N656" si="223">F647/$E656*100</f>
        <v>0.47770700636942676</v>
      </c>
      <c r="G656" s="12">
        <f t="shared" si="223"/>
        <v>0.47770700636942676</v>
      </c>
      <c r="H656" s="12">
        <f t="shared" si="223"/>
        <v>0.47770700636942676</v>
      </c>
      <c r="I656" s="12">
        <f t="shared" si="223"/>
        <v>8.1210191082802545</v>
      </c>
      <c r="J656" s="12">
        <f t="shared" si="223"/>
        <v>87.898089171974519</v>
      </c>
      <c r="K656" s="12">
        <f t="shared" si="223"/>
        <v>0.47770700636942676</v>
      </c>
      <c r="L656" s="12">
        <f t="shared" si="223"/>
        <v>0</v>
      </c>
      <c r="M656" s="12">
        <f t="shared" si="223"/>
        <v>2.0700636942675157</v>
      </c>
      <c r="N656" s="12">
        <f t="shared" si="223"/>
        <v>0</v>
      </c>
      <c r="O656" s="24">
        <f t="shared" si="217"/>
        <v>100</v>
      </c>
    </row>
    <row r="657" spans="2:16" ht="15" customHeight="1" x14ac:dyDescent="0.15">
      <c r="B657" s="337"/>
      <c r="C657" s="303" t="s">
        <v>841</v>
      </c>
      <c r="D657" s="46"/>
      <c r="E657" s="55">
        <f t="shared" si="219"/>
        <v>2</v>
      </c>
      <c r="F657" s="12">
        <f t="shared" ref="F657:N657" si="224">F648/$E657*100</f>
        <v>50</v>
      </c>
      <c r="G657" s="12">
        <f t="shared" si="224"/>
        <v>0</v>
      </c>
      <c r="H657" s="12">
        <f t="shared" si="224"/>
        <v>50</v>
      </c>
      <c r="I657" s="12">
        <f t="shared" si="224"/>
        <v>0</v>
      </c>
      <c r="J657" s="12">
        <f t="shared" si="224"/>
        <v>0</v>
      </c>
      <c r="K657" s="12">
        <f t="shared" si="224"/>
        <v>0</v>
      </c>
      <c r="L657" s="12">
        <f t="shared" si="224"/>
        <v>0</v>
      </c>
      <c r="M657" s="12">
        <f t="shared" si="224"/>
        <v>0</v>
      </c>
      <c r="N657" s="12">
        <f t="shared" si="224"/>
        <v>0</v>
      </c>
      <c r="O657" s="24">
        <f t="shared" si="217"/>
        <v>100</v>
      </c>
    </row>
    <row r="658" spans="2:16" ht="15" customHeight="1" x14ac:dyDescent="0.15">
      <c r="B658" s="337"/>
      <c r="C658" s="303" t="s">
        <v>842</v>
      </c>
      <c r="D658" s="46"/>
      <c r="E658" s="55">
        <f t="shared" si="219"/>
        <v>9</v>
      </c>
      <c r="F658" s="12">
        <f t="shared" ref="F658:N658" si="225">F649/$E658*100</f>
        <v>22.222222222222221</v>
      </c>
      <c r="G658" s="12">
        <f t="shared" si="225"/>
        <v>0</v>
      </c>
      <c r="H658" s="12">
        <f t="shared" si="225"/>
        <v>0</v>
      </c>
      <c r="I658" s="12">
        <f t="shared" si="225"/>
        <v>0</v>
      </c>
      <c r="J658" s="12">
        <f t="shared" si="225"/>
        <v>0</v>
      </c>
      <c r="K658" s="12">
        <f t="shared" si="225"/>
        <v>0</v>
      </c>
      <c r="L658" s="12">
        <f t="shared" si="225"/>
        <v>77.777777777777786</v>
      </c>
      <c r="M658" s="12">
        <f t="shared" si="225"/>
        <v>0</v>
      </c>
      <c r="N658" s="12">
        <f t="shared" si="225"/>
        <v>0</v>
      </c>
      <c r="O658" s="24">
        <f t="shared" si="217"/>
        <v>100</v>
      </c>
    </row>
    <row r="659" spans="2:16" ht="15" customHeight="1" x14ac:dyDescent="0.15">
      <c r="B659" s="337"/>
      <c r="C659" s="303" t="s">
        <v>843</v>
      </c>
      <c r="D659" s="46"/>
      <c r="E659" s="55">
        <f t="shared" si="219"/>
        <v>3</v>
      </c>
      <c r="F659" s="12">
        <f t="shared" ref="F659:N659" si="226">F650/$E659*100</f>
        <v>0</v>
      </c>
      <c r="G659" s="12">
        <f t="shared" si="226"/>
        <v>0</v>
      </c>
      <c r="H659" s="12">
        <f t="shared" si="226"/>
        <v>0</v>
      </c>
      <c r="I659" s="12">
        <f t="shared" si="226"/>
        <v>0</v>
      </c>
      <c r="J659" s="12">
        <f t="shared" si="226"/>
        <v>0</v>
      </c>
      <c r="K659" s="12">
        <f t="shared" si="226"/>
        <v>66.666666666666657</v>
      </c>
      <c r="L659" s="12">
        <f t="shared" si="226"/>
        <v>33.333333333333329</v>
      </c>
      <c r="M659" s="12">
        <f t="shared" si="226"/>
        <v>0</v>
      </c>
      <c r="N659" s="12">
        <f t="shared" si="226"/>
        <v>0</v>
      </c>
      <c r="O659" s="24">
        <f t="shared" si="217"/>
        <v>99.999999999999986</v>
      </c>
    </row>
    <row r="660" spans="2:16" ht="15" customHeight="1" x14ac:dyDescent="0.15">
      <c r="B660" s="161"/>
      <c r="C660" s="35" t="s">
        <v>174</v>
      </c>
      <c r="D660" s="214"/>
      <c r="E660" s="343">
        <f t="shared" si="219"/>
        <v>96</v>
      </c>
      <c r="F660" s="13">
        <f t="shared" ref="F660:N660" si="227">F651/$E660*100</f>
        <v>0</v>
      </c>
      <c r="G660" s="13">
        <f t="shared" si="227"/>
        <v>0</v>
      </c>
      <c r="H660" s="13">
        <f t="shared" si="227"/>
        <v>0</v>
      </c>
      <c r="I660" s="13">
        <f t="shared" si="227"/>
        <v>0</v>
      </c>
      <c r="J660" s="13">
        <f t="shared" si="227"/>
        <v>0</v>
      </c>
      <c r="K660" s="13">
        <f t="shared" si="227"/>
        <v>0</v>
      </c>
      <c r="L660" s="13">
        <f t="shared" si="227"/>
        <v>0</v>
      </c>
      <c r="M660" s="13">
        <f t="shared" si="227"/>
        <v>0</v>
      </c>
      <c r="N660" s="13">
        <f t="shared" si="227"/>
        <v>100</v>
      </c>
      <c r="O660" s="26">
        <f t="shared" si="217"/>
        <v>100</v>
      </c>
    </row>
    <row r="661" spans="2:16" ht="15" customHeight="1" x14ac:dyDescent="0.15">
      <c r="B661" s="66"/>
      <c r="C661" s="46"/>
      <c r="D661" s="46"/>
      <c r="E661" s="46"/>
      <c r="F661" s="46"/>
      <c r="G661" s="97"/>
      <c r="H661" s="47"/>
    </row>
    <row r="662" spans="2:16" ht="22.7" x14ac:dyDescent="0.15">
      <c r="B662" s="39" t="s">
        <v>256</v>
      </c>
      <c r="C662" s="28"/>
      <c r="D662" s="28"/>
      <c r="E662" s="29"/>
      <c r="F662" s="335" t="s">
        <v>874</v>
      </c>
      <c r="G662" s="202" t="s">
        <v>853</v>
      </c>
      <c r="H662" s="202" t="s">
        <v>854</v>
      </c>
      <c r="I662" s="241" t="s">
        <v>575</v>
      </c>
      <c r="J662" s="336" t="s">
        <v>576</v>
      </c>
      <c r="K662" s="202" t="s">
        <v>855</v>
      </c>
      <c r="L662" s="202" t="s">
        <v>856</v>
      </c>
      <c r="M662" s="146" t="s">
        <v>857</v>
      </c>
      <c r="N662" s="202" t="s">
        <v>174</v>
      </c>
      <c r="O662" s="146" t="s">
        <v>873</v>
      </c>
      <c r="P662" s="146" t="s">
        <v>877</v>
      </c>
    </row>
    <row r="663" spans="2:16" ht="15" customHeight="1" x14ac:dyDescent="0.15">
      <c r="B663" s="339" t="s">
        <v>875</v>
      </c>
      <c r="C663" s="338" t="s">
        <v>839</v>
      </c>
      <c r="D663" s="60"/>
      <c r="E663" s="60"/>
      <c r="F663" s="8">
        <v>0</v>
      </c>
      <c r="G663" s="8">
        <v>0</v>
      </c>
      <c r="H663" s="8">
        <v>0</v>
      </c>
      <c r="I663" s="8">
        <v>0</v>
      </c>
      <c r="J663" s="8">
        <v>0</v>
      </c>
      <c r="K663" s="8">
        <v>0</v>
      </c>
      <c r="L663" s="8">
        <v>0</v>
      </c>
      <c r="M663" s="8">
        <v>2</v>
      </c>
      <c r="N663" s="8">
        <v>0</v>
      </c>
      <c r="O663" s="267">
        <f>SUM(F663:N663)</f>
        <v>2</v>
      </c>
      <c r="P663" s="15">
        <v>24</v>
      </c>
    </row>
    <row r="664" spans="2:16" ht="15" customHeight="1" x14ac:dyDescent="0.15">
      <c r="B664" s="340"/>
      <c r="C664" s="303" t="s">
        <v>840</v>
      </c>
      <c r="D664" s="46"/>
      <c r="E664" s="46"/>
      <c r="F664" s="9">
        <v>0</v>
      </c>
      <c r="G664" s="9">
        <v>0</v>
      </c>
      <c r="H664" s="9">
        <v>0</v>
      </c>
      <c r="I664" s="9">
        <v>0</v>
      </c>
      <c r="J664" s="9">
        <v>0</v>
      </c>
      <c r="K664" s="9">
        <v>0</v>
      </c>
      <c r="L664" s="9">
        <v>0</v>
      </c>
      <c r="M664" s="9">
        <v>0</v>
      </c>
      <c r="N664" s="9">
        <v>0</v>
      </c>
      <c r="O664" s="131">
        <f t="shared" ref="O664:O680" si="228">SUM(F664:N664)</f>
        <v>0</v>
      </c>
      <c r="P664" s="16" t="s">
        <v>878</v>
      </c>
    </row>
    <row r="665" spans="2:16" ht="15" customHeight="1" x14ac:dyDescent="0.15">
      <c r="B665" s="340"/>
      <c r="C665" s="303" t="s">
        <v>579</v>
      </c>
      <c r="D665" s="46"/>
      <c r="E665" s="46"/>
      <c r="F665" s="9">
        <v>0</v>
      </c>
      <c r="G665" s="9">
        <v>0</v>
      </c>
      <c r="H665" s="9">
        <v>0</v>
      </c>
      <c r="I665" s="9">
        <v>0</v>
      </c>
      <c r="J665" s="9">
        <v>2</v>
      </c>
      <c r="K665" s="9">
        <v>2</v>
      </c>
      <c r="L665" s="9">
        <v>2</v>
      </c>
      <c r="M665" s="9">
        <v>0</v>
      </c>
      <c r="N665" s="9">
        <v>0</v>
      </c>
      <c r="O665" s="131">
        <f t="shared" si="228"/>
        <v>6</v>
      </c>
      <c r="P665" s="16">
        <v>10.5</v>
      </c>
    </row>
    <row r="666" spans="2:16" ht="15" customHeight="1" x14ac:dyDescent="0.15">
      <c r="B666" s="340"/>
      <c r="C666" s="303" t="s">
        <v>580</v>
      </c>
      <c r="D666" s="46"/>
      <c r="E666" s="46"/>
      <c r="F666" s="9">
        <v>0</v>
      </c>
      <c r="G666" s="9">
        <v>0</v>
      </c>
      <c r="H666" s="9">
        <v>0</v>
      </c>
      <c r="I666" s="9">
        <v>13</v>
      </c>
      <c r="J666" s="9">
        <v>45</v>
      </c>
      <c r="K666" s="9">
        <v>5</v>
      </c>
      <c r="L666" s="9">
        <v>1</v>
      </c>
      <c r="M666" s="9">
        <v>0</v>
      </c>
      <c r="N666" s="9">
        <v>0</v>
      </c>
      <c r="O666" s="131">
        <f t="shared" si="228"/>
        <v>64</v>
      </c>
      <c r="P666" s="16">
        <v>9.078125</v>
      </c>
    </row>
    <row r="667" spans="2:16" ht="15" customHeight="1" x14ac:dyDescent="0.15">
      <c r="B667" s="340"/>
      <c r="C667" s="303" t="s">
        <v>581</v>
      </c>
      <c r="D667" s="46"/>
      <c r="E667" s="46"/>
      <c r="F667" s="9">
        <v>0</v>
      </c>
      <c r="G667" s="9">
        <v>2</v>
      </c>
      <c r="H667" s="9">
        <v>1</v>
      </c>
      <c r="I667" s="9">
        <v>4</v>
      </c>
      <c r="J667" s="9">
        <v>30</v>
      </c>
      <c r="K667" s="9">
        <v>0</v>
      </c>
      <c r="L667" s="9">
        <v>0</v>
      </c>
      <c r="M667" s="9">
        <v>2</v>
      </c>
      <c r="N667" s="9">
        <v>0</v>
      </c>
      <c r="O667" s="131">
        <f t="shared" si="228"/>
        <v>39</v>
      </c>
      <c r="P667" s="16">
        <v>9.4871794871794872</v>
      </c>
    </row>
    <row r="668" spans="2:16" ht="15" customHeight="1" x14ac:dyDescent="0.15">
      <c r="B668" s="340"/>
      <c r="C668" s="303" t="s">
        <v>841</v>
      </c>
      <c r="D668" s="46"/>
      <c r="E668" s="46"/>
      <c r="F668" s="9">
        <v>0</v>
      </c>
      <c r="G668" s="9">
        <v>0</v>
      </c>
      <c r="H668" s="9">
        <v>0</v>
      </c>
      <c r="I668" s="9">
        <v>0</v>
      </c>
      <c r="J668" s="9">
        <v>0</v>
      </c>
      <c r="K668" s="9">
        <v>0</v>
      </c>
      <c r="L668" s="9">
        <v>0</v>
      </c>
      <c r="M668" s="9">
        <v>0</v>
      </c>
      <c r="N668" s="9">
        <v>0</v>
      </c>
      <c r="O668" s="131">
        <f t="shared" si="228"/>
        <v>0</v>
      </c>
      <c r="P668" s="16" t="s">
        <v>878</v>
      </c>
    </row>
    <row r="669" spans="2:16" ht="15" customHeight="1" x14ac:dyDescent="0.15">
      <c r="B669" s="340"/>
      <c r="C669" s="303" t="s">
        <v>842</v>
      </c>
      <c r="D669" s="46"/>
      <c r="E669" s="46"/>
      <c r="F669" s="9">
        <v>0</v>
      </c>
      <c r="G669" s="9">
        <v>0</v>
      </c>
      <c r="H669" s="9">
        <v>0</v>
      </c>
      <c r="I669" s="9">
        <v>0</v>
      </c>
      <c r="J669" s="9">
        <v>0</v>
      </c>
      <c r="K669" s="9">
        <v>0</v>
      </c>
      <c r="L669" s="9">
        <v>0</v>
      </c>
      <c r="M669" s="9">
        <v>0</v>
      </c>
      <c r="N669" s="9">
        <v>0</v>
      </c>
      <c r="O669" s="131">
        <f t="shared" si="228"/>
        <v>0</v>
      </c>
      <c r="P669" s="16" t="s">
        <v>878</v>
      </c>
    </row>
    <row r="670" spans="2:16" ht="15" customHeight="1" x14ac:dyDescent="0.15">
      <c r="B670" s="340"/>
      <c r="C670" s="303" t="s">
        <v>843</v>
      </c>
      <c r="D670" s="46"/>
      <c r="E670" s="46"/>
      <c r="F670" s="9">
        <v>0</v>
      </c>
      <c r="G670" s="9">
        <v>0</v>
      </c>
      <c r="H670" s="9">
        <v>0</v>
      </c>
      <c r="I670" s="9">
        <v>0</v>
      </c>
      <c r="J670" s="9">
        <v>0</v>
      </c>
      <c r="K670" s="9">
        <v>0</v>
      </c>
      <c r="L670" s="9">
        <v>0</v>
      </c>
      <c r="M670" s="9">
        <v>0</v>
      </c>
      <c r="N670" s="9">
        <v>0</v>
      </c>
      <c r="O670" s="131">
        <f t="shared" si="228"/>
        <v>0</v>
      </c>
      <c r="P670" s="16" t="s">
        <v>878</v>
      </c>
    </row>
    <row r="671" spans="2:16" ht="15" customHeight="1" x14ac:dyDescent="0.15">
      <c r="B671" s="341"/>
      <c r="C671" s="35" t="s">
        <v>174</v>
      </c>
      <c r="D671" s="214"/>
      <c r="E671" s="214"/>
      <c r="F671" s="10">
        <v>0</v>
      </c>
      <c r="G671" s="10">
        <v>0</v>
      </c>
      <c r="H671" s="10">
        <v>0</v>
      </c>
      <c r="I671" s="10">
        <v>0</v>
      </c>
      <c r="J671" s="10">
        <v>0</v>
      </c>
      <c r="K671" s="10">
        <v>0</v>
      </c>
      <c r="L671" s="10">
        <v>0</v>
      </c>
      <c r="M671" s="10">
        <v>0</v>
      </c>
      <c r="N671" s="10">
        <v>19</v>
      </c>
      <c r="O671" s="271">
        <f t="shared" si="228"/>
        <v>19</v>
      </c>
      <c r="P671" s="344" t="s">
        <v>878</v>
      </c>
    </row>
    <row r="672" spans="2:16" ht="15" customHeight="1" x14ac:dyDescent="0.15">
      <c r="B672" s="339" t="s">
        <v>876</v>
      </c>
      <c r="C672" s="338" t="s">
        <v>839</v>
      </c>
      <c r="D672" s="60"/>
      <c r="E672" s="342">
        <f>G579</f>
        <v>2</v>
      </c>
      <c r="F672" s="11">
        <f>IF($E672=0,0,F663/$E672*100)</f>
        <v>0</v>
      </c>
      <c r="G672" s="11">
        <f t="shared" ref="G672:N672" si="229">IF($E672=0,0,G663/$E672*100)</f>
        <v>0</v>
      </c>
      <c r="H672" s="11">
        <f t="shared" si="229"/>
        <v>0</v>
      </c>
      <c r="I672" s="11">
        <f t="shared" si="229"/>
        <v>0</v>
      </c>
      <c r="J672" s="11">
        <f t="shared" si="229"/>
        <v>0</v>
      </c>
      <c r="K672" s="11">
        <f t="shared" si="229"/>
        <v>0</v>
      </c>
      <c r="L672" s="11">
        <f t="shared" si="229"/>
        <v>0</v>
      </c>
      <c r="M672" s="11">
        <f t="shared" si="229"/>
        <v>100</v>
      </c>
      <c r="N672" s="11">
        <f t="shared" si="229"/>
        <v>0</v>
      </c>
      <c r="O672" s="104">
        <f t="shared" si="228"/>
        <v>100</v>
      </c>
    </row>
    <row r="673" spans="1:16" ht="15" customHeight="1" x14ac:dyDescent="0.15">
      <c r="B673" s="337"/>
      <c r="C673" s="303" t="s">
        <v>840</v>
      </c>
      <c r="D673" s="46"/>
      <c r="E673" s="55">
        <f t="shared" ref="E673:E680" si="230">G580</f>
        <v>0</v>
      </c>
      <c r="F673" s="12">
        <f t="shared" ref="F673:N673" si="231">IF($E673=0,0,F664/$E673*100)</f>
        <v>0</v>
      </c>
      <c r="G673" s="12">
        <f t="shared" si="231"/>
        <v>0</v>
      </c>
      <c r="H673" s="12">
        <f t="shared" si="231"/>
        <v>0</v>
      </c>
      <c r="I673" s="12">
        <f t="shared" si="231"/>
        <v>0</v>
      </c>
      <c r="J673" s="12">
        <f t="shared" si="231"/>
        <v>0</v>
      </c>
      <c r="K673" s="12">
        <f t="shared" si="231"/>
        <v>0</v>
      </c>
      <c r="L673" s="12">
        <f t="shared" si="231"/>
        <v>0</v>
      </c>
      <c r="M673" s="12">
        <f t="shared" si="231"/>
        <v>0</v>
      </c>
      <c r="N673" s="12">
        <f t="shared" si="231"/>
        <v>0</v>
      </c>
      <c r="O673" s="24">
        <f t="shared" si="228"/>
        <v>0</v>
      </c>
    </row>
    <row r="674" spans="1:16" ht="15" customHeight="1" x14ac:dyDescent="0.15">
      <c r="B674" s="337"/>
      <c r="C674" s="303" t="s">
        <v>579</v>
      </c>
      <c r="D674" s="46"/>
      <c r="E674" s="55">
        <f t="shared" si="230"/>
        <v>6</v>
      </c>
      <c r="F674" s="12">
        <f t="shared" ref="F674:N674" si="232">IF($E674=0,0,F665/$E674*100)</f>
        <v>0</v>
      </c>
      <c r="G674" s="12">
        <f t="shared" si="232"/>
        <v>0</v>
      </c>
      <c r="H674" s="12">
        <f t="shared" si="232"/>
        <v>0</v>
      </c>
      <c r="I674" s="12">
        <f t="shared" si="232"/>
        <v>0</v>
      </c>
      <c r="J674" s="12">
        <f t="shared" si="232"/>
        <v>33.333333333333329</v>
      </c>
      <c r="K674" s="12">
        <f t="shared" si="232"/>
        <v>33.333333333333329</v>
      </c>
      <c r="L674" s="12">
        <f t="shared" si="232"/>
        <v>33.333333333333329</v>
      </c>
      <c r="M674" s="12">
        <f t="shared" si="232"/>
        <v>0</v>
      </c>
      <c r="N674" s="12">
        <f t="shared" si="232"/>
        <v>0</v>
      </c>
      <c r="O674" s="24">
        <f t="shared" si="228"/>
        <v>99.999999999999986</v>
      </c>
    </row>
    <row r="675" spans="1:16" ht="15" customHeight="1" x14ac:dyDescent="0.15">
      <c r="B675" s="337"/>
      <c r="C675" s="303" t="s">
        <v>580</v>
      </c>
      <c r="D675" s="46"/>
      <c r="E675" s="55">
        <f t="shared" si="230"/>
        <v>64</v>
      </c>
      <c r="F675" s="12">
        <f t="shared" ref="F675:N675" si="233">IF($E675=0,0,F666/$E675*100)</f>
        <v>0</v>
      </c>
      <c r="G675" s="12">
        <f t="shared" si="233"/>
        <v>0</v>
      </c>
      <c r="H675" s="12">
        <f t="shared" si="233"/>
        <v>0</v>
      </c>
      <c r="I675" s="12">
        <f t="shared" si="233"/>
        <v>20.3125</v>
      </c>
      <c r="J675" s="12">
        <f t="shared" si="233"/>
        <v>70.3125</v>
      </c>
      <c r="K675" s="12">
        <f t="shared" si="233"/>
        <v>7.8125</v>
      </c>
      <c r="L675" s="12">
        <f t="shared" si="233"/>
        <v>1.5625</v>
      </c>
      <c r="M675" s="12">
        <f t="shared" si="233"/>
        <v>0</v>
      </c>
      <c r="N675" s="12">
        <f t="shared" si="233"/>
        <v>0</v>
      </c>
      <c r="O675" s="24">
        <f t="shared" si="228"/>
        <v>100</v>
      </c>
    </row>
    <row r="676" spans="1:16" ht="15" customHeight="1" x14ac:dyDescent="0.15">
      <c r="B676" s="337"/>
      <c r="C676" s="303" t="s">
        <v>581</v>
      </c>
      <c r="D676" s="46"/>
      <c r="E676" s="55">
        <f t="shared" si="230"/>
        <v>39</v>
      </c>
      <c r="F676" s="12">
        <f t="shared" ref="F676:N676" si="234">IF($E676=0,0,F667/$E676*100)</f>
        <v>0</v>
      </c>
      <c r="G676" s="12">
        <f t="shared" si="234"/>
        <v>5.1282051282051277</v>
      </c>
      <c r="H676" s="12">
        <f t="shared" si="234"/>
        <v>2.5641025641025639</v>
      </c>
      <c r="I676" s="12">
        <f t="shared" si="234"/>
        <v>10.256410256410255</v>
      </c>
      <c r="J676" s="12">
        <f t="shared" si="234"/>
        <v>76.923076923076934</v>
      </c>
      <c r="K676" s="12">
        <f t="shared" si="234"/>
        <v>0</v>
      </c>
      <c r="L676" s="12">
        <f t="shared" si="234"/>
        <v>0</v>
      </c>
      <c r="M676" s="12">
        <f t="shared" si="234"/>
        <v>5.1282051282051277</v>
      </c>
      <c r="N676" s="12">
        <f t="shared" si="234"/>
        <v>0</v>
      </c>
      <c r="O676" s="24">
        <f t="shared" si="228"/>
        <v>100.00000000000001</v>
      </c>
    </row>
    <row r="677" spans="1:16" ht="15" customHeight="1" x14ac:dyDescent="0.15">
      <c r="B677" s="337"/>
      <c r="C677" s="303" t="s">
        <v>841</v>
      </c>
      <c r="D677" s="46"/>
      <c r="E677" s="55">
        <f t="shared" si="230"/>
        <v>0</v>
      </c>
      <c r="F677" s="12">
        <f t="shared" ref="F677:N677" si="235">IF($E677=0,0,F668/$E677*100)</f>
        <v>0</v>
      </c>
      <c r="G677" s="12">
        <f t="shared" si="235"/>
        <v>0</v>
      </c>
      <c r="H677" s="12">
        <f t="shared" si="235"/>
        <v>0</v>
      </c>
      <c r="I677" s="12">
        <f t="shared" si="235"/>
        <v>0</v>
      </c>
      <c r="J677" s="12">
        <f t="shared" si="235"/>
        <v>0</v>
      </c>
      <c r="K677" s="12">
        <f t="shared" si="235"/>
        <v>0</v>
      </c>
      <c r="L677" s="12">
        <f t="shared" si="235"/>
        <v>0</v>
      </c>
      <c r="M677" s="12">
        <f t="shared" si="235"/>
        <v>0</v>
      </c>
      <c r="N677" s="12">
        <f t="shared" si="235"/>
        <v>0</v>
      </c>
      <c r="O677" s="24">
        <f t="shared" si="228"/>
        <v>0</v>
      </c>
    </row>
    <row r="678" spans="1:16" ht="15" customHeight="1" x14ac:dyDescent="0.15">
      <c r="B678" s="337"/>
      <c r="C678" s="303" t="s">
        <v>842</v>
      </c>
      <c r="D678" s="46"/>
      <c r="E678" s="55">
        <f t="shared" si="230"/>
        <v>0</v>
      </c>
      <c r="F678" s="12">
        <f t="shared" ref="F678:N678" si="236">IF($E678=0,0,F669/$E678*100)</f>
        <v>0</v>
      </c>
      <c r="G678" s="12">
        <f t="shared" si="236"/>
        <v>0</v>
      </c>
      <c r="H678" s="12">
        <f t="shared" si="236"/>
        <v>0</v>
      </c>
      <c r="I678" s="12">
        <f t="shared" si="236"/>
        <v>0</v>
      </c>
      <c r="J678" s="12">
        <f t="shared" si="236"/>
        <v>0</v>
      </c>
      <c r="K678" s="12">
        <f t="shared" si="236"/>
        <v>0</v>
      </c>
      <c r="L678" s="12">
        <f t="shared" si="236"/>
        <v>0</v>
      </c>
      <c r="M678" s="12">
        <f t="shared" si="236"/>
        <v>0</v>
      </c>
      <c r="N678" s="12">
        <f t="shared" si="236"/>
        <v>0</v>
      </c>
      <c r="O678" s="24">
        <f t="shared" si="228"/>
        <v>0</v>
      </c>
    </row>
    <row r="679" spans="1:16" ht="15" customHeight="1" x14ac:dyDescent="0.15">
      <c r="B679" s="337"/>
      <c r="C679" s="303" t="s">
        <v>843</v>
      </c>
      <c r="D679" s="46"/>
      <c r="E679" s="55">
        <f t="shared" si="230"/>
        <v>0</v>
      </c>
      <c r="F679" s="12">
        <f t="shared" ref="F679:N679" si="237">IF($E679=0,0,F670/$E679*100)</f>
        <v>0</v>
      </c>
      <c r="G679" s="12">
        <f t="shared" si="237"/>
        <v>0</v>
      </c>
      <c r="H679" s="12">
        <f t="shared" si="237"/>
        <v>0</v>
      </c>
      <c r="I679" s="12">
        <f t="shared" si="237"/>
        <v>0</v>
      </c>
      <c r="J679" s="12">
        <f t="shared" si="237"/>
        <v>0</v>
      </c>
      <c r="K679" s="12">
        <f t="shared" si="237"/>
        <v>0</v>
      </c>
      <c r="L679" s="12">
        <f t="shared" si="237"/>
        <v>0</v>
      </c>
      <c r="M679" s="12">
        <f t="shared" si="237"/>
        <v>0</v>
      </c>
      <c r="N679" s="12">
        <f t="shared" si="237"/>
        <v>0</v>
      </c>
      <c r="O679" s="24">
        <f t="shared" si="228"/>
        <v>0</v>
      </c>
    </row>
    <row r="680" spans="1:16" ht="15" customHeight="1" x14ac:dyDescent="0.15">
      <c r="B680" s="161"/>
      <c r="C680" s="35" t="s">
        <v>174</v>
      </c>
      <c r="D680" s="214"/>
      <c r="E680" s="343">
        <f t="shared" si="230"/>
        <v>19</v>
      </c>
      <c r="F680" s="13">
        <f t="shared" ref="F680:N680" si="238">IF($E680=0,0,F671/$E680*100)</f>
        <v>0</v>
      </c>
      <c r="G680" s="13">
        <f t="shared" si="238"/>
        <v>0</v>
      </c>
      <c r="H680" s="13">
        <f t="shared" si="238"/>
        <v>0</v>
      </c>
      <c r="I680" s="13">
        <f t="shared" si="238"/>
        <v>0</v>
      </c>
      <c r="J680" s="13">
        <f t="shared" si="238"/>
        <v>0</v>
      </c>
      <c r="K680" s="13">
        <f t="shared" si="238"/>
        <v>0</v>
      </c>
      <c r="L680" s="13">
        <f t="shared" si="238"/>
        <v>0</v>
      </c>
      <c r="M680" s="13">
        <f t="shared" si="238"/>
        <v>0</v>
      </c>
      <c r="N680" s="13">
        <f t="shared" si="238"/>
        <v>100</v>
      </c>
      <c r="O680" s="26">
        <f t="shared" si="228"/>
        <v>100</v>
      </c>
    </row>
    <row r="681" spans="1:16" ht="15" customHeight="1" x14ac:dyDescent="0.15">
      <c r="B681" s="66"/>
      <c r="C681" s="46"/>
      <c r="D681" s="46"/>
      <c r="E681" s="46"/>
      <c r="F681" s="46"/>
      <c r="G681" s="97"/>
      <c r="H681" s="47"/>
    </row>
    <row r="682" spans="1:16" ht="15" customHeight="1" x14ac:dyDescent="0.15">
      <c r="A682" s="1" t="s">
        <v>858</v>
      </c>
      <c r="B682" s="22"/>
      <c r="H682" s="7"/>
    </row>
    <row r="683" spans="1:16" ht="13.5" customHeight="1" x14ac:dyDescent="0.15">
      <c r="B683" s="68"/>
      <c r="C683" s="33"/>
      <c r="D683" s="33"/>
      <c r="E683" s="33"/>
      <c r="F683" s="83"/>
      <c r="G683" s="88" t="s">
        <v>2</v>
      </c>
      <c r="H683" s="91"/>
      <c r="I683" s="115"/>
      <c r="J683" s="88" t="s">
        <v>3</v>
      </c>
      <c r="K683" s="89"/>
    </row>
    <row r="684" spans="1:16" ht="20" x14ac:dyDescent="0.15">
      <c r="B684" s="81"/>
      <c r="F684" s="102" t="s">
        <v>4</v>
      </c>
      <c r="G684" s="102" t="s">
        <v>254</v>
      </c>
      <c r="H684" s="102" t="s">
        <v>256</v>
      </c>
      <c r="I684" s="112" t="s">
        <v>4</v>
      </c>
      <c r="J684" s="102" t="s">
        <v>254</v>
      </c>
      <c r="K684" s="102" t="s">
        <v>256</v>
      </c>
    </row>
    <row r="685" spans="1:16" ht="12" customHeight="1" x14ac:dyDescent="0.15">
      <c r="B685" s="35"/>
      <c r="C685" s="93"/>
      <c r="D685" s="93"/>
      <c r="E685" s="36"/>
      <c r="F685" s="37"/>
      <c r="G685" s="37"/>
      <c r="H685" s="37"/>
      <c r="I685" s="116">
        <f>E$238</f>
        <v>1631</v>
      </c>
      <c r="J685" s="2">
        <f>F$238</f>
        <v>1501</v>
      </c>
      <c r="K685" s="2">
        <f>G$238</f>
        <v>130</v>
      </c>
      <c r="L685" s="95"/>
      <c r="M685" s="95"/>
      <c r="N685" s="95"/>
      <c r="O685" s="95"/>
      <c r="P685" s="95"/>
    </row>
    <row r="686" spans="1:16" ht="15" customHeight="1" x14ac:dyDescent="0.15">
      <c r="B686" s="34" t="s">
        <v>859</v>
      </c>
      <c r="C686" s="287"/>
      <c r="D686" s="307"/>
      <c r="F686" s="18">
        <v>331</v>
      </c>
      <c r="G686" s="18">
        <v>323</v>
      </c>
      <c r="H686" s="18">
        <v>8</v>
      </c>
      <c r="I686" s="118">
        <f t="shared" ref="I686:K689" si="239">F686/H$231*100</f>
        <v>20.294297976701412</v>
      </c>
      <c r="J686" s="4">
        <f t="shared" si="239"/>
        <v>21.518987341772153</v>
      </c>
      <c r="K686" s="4">
        <f t="shared" si="239"/>
        <v>6.1538461538461542</v>
      </c>
      <c r="L686" s="84"/>
      <c r="M686" s="84"/>
      <c r="N686" s="84"/>
      <c r="O686" s="84"/>
      <c r="P686" s="84"/>
    </row>
    <row r="687" spans="1:16" ht="15" customHeight="1" x14ac:dyDescent="0.15">
      <c r="B687" s="34" t="s">
        <v>860</v>
      </c>
      <c r="C687" s="307"/>
      <c r="D687" s="307"/>
      <c r="F687" s="18">
        <v>309</v>
      </c>
      <c r="G687" s="18">
        <v>272</v>
      </c>
      <c r="H687" s="18">
        <v>37</v>
      </c>
      <c r="I687" s="118">
        <f t="shared" ref="I687" si="240">F687/H$231*100</f>
        <v>18.945432250153278</v>
      </c>
      <c r="J687" s="4">
        <f t="shared" ref="J687" si="241">G687/I$231*100</f>
        <v>18.121252498334446</v>
      </c>
      <c r="K687" s="4">
        <f t="shared" ref="K687" si="242">H687/J$231*100</f>
        <v>28.46153846153846</v>
      </c>
      <c r="L687" s="84"/>
      <c r="M687" s="84"/>
      <c r="N687" s="84"/>
      <c r="O687" s="84"/>
      <c r="P687" s="84"/>
    </row>
    <row r="688" spans="1:16" ht="15" customHeight="1" x14ac:dyDescent="0.15">
      <c r="B688" s="34" t="s">
        <v>861</v>
      </c>
      <c r="C688" s="287"/>
      <c r="D688" s="307"/>
      <c r="F688" s="18">
        <v>893</v>
      </c>
      <c r="G688" s="18">
        <v>817</v>
      </c>
      <c r="H688" s="18">
        <v>76</v>
      </c>
      <c r="I688" s="118">
        <f t="shared" si="239"/>
        <v>54.75168608215818</v>
      </c>
      <c r="J688" s="4">
        <f t="shared" si="239"/>
        <v>54.430379746835442</v>
      </c>
      <c r="K688" s="4">
        <f t="shared" si="239"/>
        <v>58.461538461538467</v>
      </c>
      <c r="L688" s="84"/>
      <c r="M688" s="84"/>
      <c r="N688" s="84"/>
      <c r="O688" s="84"/>
      <c r="P688" s="84"/>
    </row>
    <row r="689" spans="1:16" ht="15" customHeight="1" x14ac:dyDescent="0.15">
      <c r="B689" s="35" t="s">
        <v>0</v>
      </c>
      <c r="C689" s="93"/>
      <c r="D689" s="93"/>
      <c r="E689" s="36"/>
      <c r="F689" s="19">
        <v>98</v>
      </c>
      <c r="G689" s="19">
        <v>89</v>
      </c>
      <c r="H689" s="19">
        <v>9</v>
      </c>
      <c r="I689" s="129">
        <f t="shared" si="239"/>
        <v>6.0085836909871242</v>
      </c>
      <c r="J689" s="5">
        <f t="shared" si="239"/>
        <v>5.9293804130579613</v>
      </c>
      <c r="K689" s="5">
        <f t="shared" si="239"/>
        <v>6.9230769230769234</v>
      </c>
      <c r="L689" s="23"/>
      <c r="M689" s="23"/>
      <c r="N689" s="23"/>
      <c r="O689" s="23"/>
      <c r="P689" s="23"/>
    </row>
    <row r="690" spans="1:16" ht="15" customHeight="1" x14ac:dyDescent="0.15">
      <c r="B690" s="39" t="s">
        <v>1</v>
      </c>
      <c r="C690" s="82"/>
      <c r="D690" s="82"/>
      <c r="E690" s="28"/>
      <c r="F690" s="40">
        <f>SUM(F686:F689)</f>
        <v>1631</v>
      </c>
      <c r="G690" s="40">
        <f>SUM(G686:G689)</f>
        <v>1501</v>
      </c>
      <c r="H690" s="40">
        <f>SUM(H686:H689)</f>
        <v>130</v>
      </c>
      <c r="I690" s="119">
        <f>IF(SUM(I686:I689)&gt;100,"－",SUM(I686:I689))</f>
        <v>99.999999999999986</v>
      </c>
      <c r="J690" s="6">
        <f>IF(SUM(J686:J689)&gt;100,"－",SUM(J686:J689))</f>
        <v>100</v>
      </c>
      <c r="K690" s="6">
        <f>IF(SUM(K686:K689)&gt;100,"－",SUM(K686:K689))</f>
        <v>100</v>
      </c>
      <c r="L690" s="23"/>
      <c r="M690" s="23"/>
      <c r="N690" s="23"/>
      <c r="O690" s="23"/>
      <c r="P690" s="23"/>
    </row>
    <row r="691" spans="1:16" ht="15" customHeight="1" x14ac:dyDescent="0.15">
      <c r="B691" s="66"/>
      <c r="C691" s="46"/>
      <c r="D691" s="46"/>
      <c r="E691" s="46"/>
      <c r="F691" s="46"/>
      <c r="G691" s="97"/>
      <c r="H691" s="47"/>
    </row>
    <row r="692" spans="1:16" ht="15" customHeight="1" x14ac:dyDescent="0.15">
      <c r="A692" s="1" t="s">
        <v>583</v>
      </c>
      <c r="B692" s="22"/>
      <c r="H692" s="7"/>
    </row>
    <row r="693" spans="1:16" ht="13.5" customHeight="1" x14ac:dyDescent="0.15">
      <c r="B693" s="68"/>
      <c r="C693" s="33"/>
      <c r="D693" s="33"/>
      <c r="E693" s="83"/>
      <c r="F693" s="88" t="s">
        <v>2</v>
      </c>
      <c r="G693" s="91"/>
      <c r="H693" s="115"/>
      <c r="I693" s="88" t="s">
        <v>3</v>
      </c>
      <c r="J693" s="89"/>
    </row>
    <row r="694" spans="1:16" ht="20" x14ac:dyDescent="0.15">
      <c r="B694" s="81"/>
      <c r="E694" s="102" t="s">
        <v>4</v>
      </c>
      <c r="F694" s="102" t="s">
        <v>254</v>
      </c>
      <c r="G694" s="102" t="s">
        <v>256</v>
      </c>
      <c r="H694" s="112" t="s">
        <v>4</v>
      </c>
      <c r="I694" s="102" t="s">
        <v>254</v>
      </c>
      <c r="J694" s="102" t="s">
        <v>256</v>
      </c>
    </row>
    <row r="695" spans="1:16" ht="12" customHeight="1" x14ac:dyDescent="0.15">
      <c r="B695" s="35"/>
      <c r="C695" s="93"/>
      <c r="D695" s="36"/>
      <c r="E695" s="37"/>
      <c r="F695" s="37"/>
      <c r="G695" s="37"/>
      <c r="H695" s="116">
        <f>E$238</f>
        <v>1631</v>
      </c>
      <c r="I695" s="2">
        <f>F$238</f>
        <v>1501</v>
      </c>
      <c r="J695" s="2">
        <f>G$238</f>
        <v>130</v>
      </c>
      <c r="K695" s="95"/>
      <c r="L695" s="95"/>
      <c r="M695" s="95"/>
      <c r="N695" s="95"/>
      <c r="O695" s="95"/>
    </row>
    <row r="696" spans="1:16" ht="15" customHeight="1" x14ac:dyDescent="0.15">
      <c r="B696" s="34" t="s">
        <v>862</v>
      </c>
      <c r="C696" s="287"/>
      <c r="E696" s="18">
        <v>66</v>
      </c>
      <c r="F696" s="18">
        <v>54</v>
      </c>
      <c r="G696" s="18">
        <v>12</v>
      </c>
      <c r="H696" s="118">
        <f t="shared" ref="H696:J701" si="243">E696/H$231*100</f>
        <v>4.0465971796443903</v>
      </c>
      <c r="I696" s="4">
        <f t="shared" si="243"/>
        <v>3.5976015989340442</v>
      </c>
      <c r="J696" s="4">
        <f t="shared" si="243"/>
        <v>9.2307692307692317</v>
      </c>
      <c r="K696" s="84"/>
      <c r="L696" s="84"/>
      <c r="M696" s="84"/>
      <c r="N696" s="84"/>
      <c r="O696" s="84"/>
    </row>
    <row r="697" spans="1:16" ht="15" customHeight="1" x14ac:dyDescent="0.15">
      <c r="B697" s="34" t="s">
        <v>863</v>
      </c>
      <c r="C697" s="307"/>
      <c r="E697" s="18">
        <v>1007</v>
      </c>
      <c r="F697" s="18">
        <v>925</v>
      </c>
      <c r="G697" s="18">
        <v>82</v>
      </c>
      <c r="H697" s="118">
        <f t="shared" si="243"/>
        <v>61.741263028816675</v>
      </c>
      <c r="I697" s="4">
        <f t="shared" si="243"/>
        <v>61.625582944703524</v>
      </c>
      <c r="J697" s="4">
        <f t="shared" si="243"/>
        <v>63.076923076923073</v>
      </c>
      <c r="K697" s="84"/>
      <c r="L697" s="84"/>
      <c r="M697" s="84"/>
      <c r="N697" s="84"/>
      <c r="O697" s="84"/>
    </row>
    <row r="698" spans="1:16" ht="15" customHeight="1" x14ac:dyDescent="0.15">
      <c r="B698" s="34" t="s">
        <v>864</v>
      </c>
      <c r="C698" s="307"/>
      <c r="E698" s="18">
        <v>165</v>
      </c>
      <c r="F698" s="18">
        <v>151</v>
      </c>
      <c r="G698" s="18">
        <v>14</v>
      </c>
      <c r="H698" s="118">
        <f t="shared" si="243"/>
        <v>10.116492949110976</v>
      </c>
      <c r="I698" s="4">
        <f t="shared" si="243"/>
        <v>10.0599600266489</v>
      </c>
      <c r="J698" s="4">
        <f t="shared" si="243"/>
        <v>10.76923076923077</v>
      </c>
      <c r="K698" s="84"/>
      <c r="L698" s="84"/>
      <c r="M698" s="84"/>
      <c r="N698" s="84"/>
      <c r="O698" s="84"/>
    </row>
    <row r="699" spans="1:16" ht="15" customHeight="1" x14ac:dyDescent="0.15">
      <c r="B699" s="34" t="s">
        <v>865</v>
      </c>
      <c r="C699" s="307"/>
      <c r="E699" s="18">
        <v>70</v>
      </c>
      <c r="F699" s="18">
        <v>63</v>
      </c>
      <c r="G699" s="18">
        <v>7</v>
      </c>
      <c r="H699" s="118">
        <f t="shared" si="243"/>
        <v>4.2918454935622314</v>
      </c>
      <c r="I699" s="4">
        <f t="shared" si="243"/>
        <v>4.1972018654230512</v>
      </c>
      <c r="J699" s="4">
        <f t="shared" si="243"/>
        <v>5.384615384615385</v>
      </c>
      <c r="K699" s="84"/>
      <c r="L699" s="84"/>
      <c r="M699" s="84"/>
      <c r="N699" s="84"/>
      <c r="O699" s="84"/>
    </row>
    <row r="700" spans="1:16" ht="15" customHeight="1" x14ac:dyDescent="0.15">
      <c r="B700" s="34" t="s">
        <v>866</v>
      </c>
      <c r="C700" s="287"/>
      <c r="E700" s="18">
        <v>58</v>
      </c>
      <c r="F700" s="18">
        <v>56</v>
      </c>
      <c r="G700" s="18">
        <v>2</v>
      </c>
      <c r="H700" s="118">
        <f t="shared" si="243"/>
        <v>3.5561005518087065</v>
      </c>
      <c r="I700" s="4">
        <f t="shared" si="243"/>
        <v>3.7308461025982673</v>
      </c>
      <c r="J700" s="4">
        <f t="shared" si="243"/>
        <v>1.5384615384615385</v>
      </c>
      <c r="K700" s="84"/>
      <c r="L700" s="84"/>
      <c r="M700" s="84"/>
      <c r="N700" s="84"/>
      <c r="O700" s="84"/>
    </row>
    <row r="701" spans="1:16" ht="15" customHeight="1" x14ac:dyDescent="0.15">
      <c r="B701" s="34" t="s">
        <v>174</v>
      </c>
      <c r="C701" s="93"/>
      <c r="D701" s="36"/>
      <c r="E701" s="19">
        <v>265</v>
      </c>
      <c r="F701" s="19">
        <v>252</v>
      </c>
      <c r="G701" s="19">
        <v>13</v>
      </c>
      <c r="H701" s="129">
        <f t="shared" si="243"/>
        <v>16.247700797057021</v>
      </c>
      <c r="I701" s="5">
        <f t="shared" si="243"/>
        <v>16.788807461692205</v>
      </c>
      <c r="J701" s="5">
        <f t="shared" si="243"/>
        <v>10</v>
      </c>
      <c r="K701" s="23"/>
      <c r="L701" s="23"/>
      <c r="M701" s="23"/>
      <c r="N701" s="23"/>
      <c r="O701" s="23"/>
    </row>
    <row r="702" spans="1:16" ht="15" customHeight="1" x14ac:dyDescent="0.15">
      <c r="B702" s="39" t="s">
        <v>1</v>
      </c>
      <c r="C702" s="82"/>
      <c r="D702" s="28"/>
      <c r="E702" s="40">
        <f>SUM(E696:E701)</f>
        <v>1631</v>
      </c>
      <c r="F702" s="40">
        <f>SUM(F696:F701)</f>
        <v>1501</v>
      </c>
      <c r="G702" s="40">
        <f>SUM(G696:G701)</f>
        <v>130</v>
      </c>
      <c r="H702" s="119">
        <f>IF(SUM(H696:H701)&gt;100,"－",SUM(H696:H701))</f>
        <v>100.00000000000001</v>
      </c>
      <c r="I702" s="6">
        <f>IF(SUM(I696:I701)&gt;100,"－",SUM(I696:I701))</f>
        <v>99.999999999999986</v>
      </c>
      <c r="J702" s="6">
        <f>IF(SUM(J696:J701)&gt;100,"－",SUM(J696:J701))</f>
        <v>100</v>
      </c>
      <c r="K702" s="23"/>
      <c r="L702" s="23"/>
      <c r="M702" s="23"/>
      <c r="N702" s="23"/>
      <c r="O702" s="23"/>
    </row>
    <row r="703" spans="1:16" ht="15" customHeight="1" x14ac:dyDescent="0.15">
      <c r="B703" s="39" t="s">
        <v>109</v>
      </c>
      <c r="C703" s="82"/>
      <c r="D703" s="29"/>
      <c r="E703" s="42">
        <v>1.3382137628111275</v>
      </c>
      <c r="F703" s="75">
        <v>1.3522818254603683</v>
      </c>
      <c r="G703" s="75">
        <v>1.188034188034188</v>
      </c>
      <c r="H703" s="23"/>
      <c r="I703" s="23"/>
      <c r="J703" s="23"/>
      <c r="K703" s="23"/>
      <c r="L703" s="23"/>
      <c r="M703" s="23"/>
      <c r="N703" s="23"/>
      <c r="O703" s="23"/>
    </row>
    <row r="704" spans="1:16" ht="15" customHeight="1" x14ac:dyDescent="0.15">
      <c r="B704" s="39" t="s">
        <v>110</v>
      </c>
      <c r="C704" s="82"/>
      <c r="D704" s="29"/>
      <c r="E704" s="42">
        <v>9</v>
      </c>
      <c r="F704" s="75">
        <v>9</v>
      </c>
      <c r="G704" s="75">
        <v>4</v>
      </c>
      <c r="H704" s="23"/>
      <c r="I704" s="23"/>
      <c r="J704" s="23"/>
      <c r="K704" s="23"/>
      <c r="L704" s="23"/>
      <c r="M704" s="23"/>
      <c r="N704" s="23"/>
      <c r="O704" s="23"/>
    </row>
    <row r="705" spans="1:15" ht="15" customHeight="1" x14ac:dyDescent="0.15">
      <c r="B705" s="66"/>
      <c r="C705" s="46"/>
      <c r="D705" s="46"/>
      <c r="E705" s="46"/>
      <c r="F705" s="46"/>
      <c r="G705" s="97"/>
      <c r="H705" s="47"/>
    </row>
    <row r="706" spans="1:15" ht="15" customHeight="1" x14ac:dyDescent="0.15">
      <c r="A706" s="1" t="s">
        <v>584</v>
      </c>
      <c r="B706" s="22"/>
      <c r="H706" s="7"/>
    </row>
    <row r="707" spans="1:15" ht="13.5" customHeight="1" x14ac:dyDescent="0.15">
      <c r="B707" s="68"/>
      <c r="C707" s="33"/>
      <c r="D707" s="33"/>
      <c r="E707" s="83"/>
      <c r="F707" s="88" t="s">
        <v>2</v>
      </c>
      <c r="G707" s="91"/>
      <c r="H707" s="115"/>
      <c r="I707" s="88" t="s">
        <v>3</v>
      </c>
      <c r="J707" s="89"/>
    </row>
    <row r="708" spans="1:15" ht="20" x14ac:dyDescent="0.15">
      <c r="B708" s="81"/>
      <c r="E708" s="102" t="s">
        <v>4</v>
      </c>
      <c r="F708" s="102" t="s">
        <v>254</v>
      </c>
      <c r="G708" s="102" t="s">
        <v>256</v>
      </c>
      <c r="H708" s="112" t="s">
        <v>4</v>
      </c>
      <c r="I708" s="102" t="s">
        <v>254</v>
      </c>
      <c r="J708" s="102" t="s">
        <v>256</v>
      </c>
    </row>
    <row r="709" spans="1:15" ht="12" customHeight="1" x14ac:dyDescent="0.15">
      <c r="B709" s="35"/>
      <c r="C709" s="93"/>
      <c r="D709" s="36"/>
      <c r="E709" s="37"/>
      <c r="F709" s="37"/>
      <c r="G709" s="37"/>
      <c r="H709" s="116">
        <f>E$238</f>
        <v>1631</v>
      </c>
      <c r="I709" s="2">
        <f>F$238</f>
        <v>1501</v>
      </c>
      <c r="J709" s="2">
        <f>G$238</f>
        <v>130</v>
      </c>
      <c r="K709" s="95"/>
      <c r="L709" s="95"/>
      <c r="M709" s="95"/>
      <c r="N709" s="95"/>
      <c r="O709" s="95"/>
    </row>
    <row r="710" spans="1:15" ht="15" customHeight="1" x14ac:dyDescent="0.15">
      <c r="B710" s="34" t="s">
        <v>862</v>
      </c>
      <c r="C710" s="287"/>
      <c r="E710" s="18">
        <v>66</v>
      </c>
      <c r="F710" s="18">
        <v>54</v>
      </c>
      <c r="G710" s="18">
        <v>12</v>
      </c>
      <c r="H710" s="118">
        <f t="shared" ref="H710:J715" si="244">E710/H$231*100</f>
        <v>4.0465971796443903</v>
      </c>
      <c r="I710" s="4">
        <f t="shared" si="244"/>
        <v>3.5976015989340442</v>
      </c>
      <c r="J710" s="4">
        <f t="shared" si="244"/>
        <v>9.2307692307692317</v>
      </c>
      <c r="K710" s="84"/>
      <c r="L710" s="84"/>
      <c r="M710" s="95"/>
      <c r="N710" s="95"/>
      <c r="O710" s="95"/>
    </row>
    <row r="711" spans="1:15" ht="15" customHeight="1" x14ac:dyDescent="0.15">
      <c r="B711" s="34" t="s">
        <v>867</v>
      </c>
      <c r="C711" s="307"/>
      <c r="E711" s="18">
        <v>733</v>
      </c>
      <c r="F711" s="18">
        <v>691</v>
      </c>
      <c r="G711" s="18">
        <v>42</v>
      </c>
      <c r="H711" s="118">
        <f t="shared" si="244"/>
        <v>44.941753525444511</v>
      </c>
      <c r="I711" s="4">
        <f t="shared" si="244"/>
        <v>46.035976015989341</v>
      </c>
      <c r="J711" s="4">
        <f t="shared" si="244"/>
        <v>32.307692307692307</v>
      </c>
      <c r="K711" s="84"/>
      <c r="L711" s="84"/>
      <c r="M711" s="95"/>
      <c r="N711" s="95"/>
      <c r="O711" s="95"/>
    </row>
    <row r="712" spans="1:15" ht="15" customHeight="1" x14ac:dyDescent="0.15">
      <c r="B712" s="34" t="s">
        <v>868</v>
      </c>
      <c r="C712" s="307"/>
      <c r="E712" s="18">
        <v>412</v>
      </c>
      <c r="F712" s="18">
        <v>366</v>
      </c>
      <c r="G712" s="18">
        <v>46</v>
      </c>
      <c r="H712" s="118">
        <f t="shared" si="244"/>
        <v>25.260576333537703</v>
      </c>
      <c r="I712" s="4">
        <f t="shared" si="244"/>
        <v>24.383744170552966</v>
      </c>
      <c r="J712" s="4">
        <f t="shared" si="244"/>
        <v>35.384615384615387</v>
      </c>
      <c r="K712" s="84"/>
      <c r="L712" s="84"/>
      <c r="M712" s="95"/>
      <c r="N712" s="95"/>
      <c r="O712" s="95"/>
    </row>
    <row r="713" spans="1:15" ht="15" customHeight="1" x14ac:dyDescent="0.15">
      <c r="B713" s="34" t="s">
        <v>869</v>
      </c>
      <c r="C713" s="307"/>
      <c r="E713" s="18">
        <v>46</v>
      </c>
      <c r="F713" s="18">
        <v>42</v>
      </c>
      <c r="G713" s="18">
        <v>4</v>
      </c>
      <c r="H713" s="118">
        <f t="shared" si="244"/>
        <v>2.8203556100551808</v>
      </c>
      <c r="I713" s="4">
        <f t="shared" si="244"/>
        <v>2.7981345769487009</v>
      </c>
      <c r="J713" s="4">
        <f t="shared" si="244"/>
        <v>3.0769230769230771</v>
      </c>
      <c r="K713" s="84"/>
      <c r="L713" s="84"/>
      <c r="M713" s="95"/>
      <c r="N713" s="95"/>
      <c r="O713" s="95"/>
    </row>
    <row r="714" spans="1:15" ht="15" customHeight="1" x14ac:dyDescent="0.15">
      <c r="B714" s="34" t="s">
        <v>870</v>
      </c>
      <c r="C714" s="287"/>
      <c r="E714" s="18">
        <v>17</v>
      </c>
      <c r="F714" s="18">
        <v>17</v>
      </c>
      <c r="G714" s="18">
        <v>0</v>
      </c>
      <c r="H714" s="118">
        <f t="shared" si="244"/>
        <v>1.0423053341508277</v>
      </c>
      <c r="I714" s="4">
        <f t="shared" si="244"/>
        <v>1.1325782811459029</v>
      </c>
      <c r="J714" s="4">
        <f t="shared" si="244"/>
        <v>0</v>
      </c>
      <c r="K714" s="84"/>
      <c r="L714" s="84"/>
      <c r="M714" s="84"/>
      <c r="N714" s="84"/>
      <c r="O714" s="84"/>
    </row>
    <row r="715" spans="1:15" ht="15" customHeight="1" x14ac:dyDescent="0.15">
      <c r="B715" s="35" t="s">
        <v>0</v>
      </c>
      <c r="C715" s="93"/>
      <c r="D715" s="36"/>
      <c r="E715" s="19">
        <v>357</v>
      </c>
      <c r="F715" s="19">
        <v>331</v>
      </c>
      <c r="G715" s="19">
        <v>26</v>
      </c>
      <c r="H715" s="129">
        <f t="shared" si="244"/>
        <v>21.888412017167383</v>
      </c>
      <c r="I715" s="5">
        <f t="shared" si="244"/>
        <v>22.051965356429047</v>
      </c>
      <c r="J715" s="5">
        <f t="shared" si="244"/>
        <v>20</v>
      </c>
      <c r="K715" s="23"/>
      <c r="L715" s="23"/>
      <c r="M715" s="23"/>
      <c r="N715" s="23"/>
      <c r="O715" s="23"/>
    </row>
    <row r="716" spans="1:15" ht="15" customHeight="1" x14ac:dyDescent="0.15">
      <c r="B716" s="39" t="s">
        <v>1</v>
      </c>
      <c r="C716" s="82"/>
      <c r="D716" s="28"/>
      <c r="E716" s="40">
        <f>SUM(E710:E715)</f>
        <v>1631</v>
      </c>
      <c r="F716" s="40">
        <f>SUM(F710:F715)</f>
        <v>1501</v>
      </c>
      <c r="G716" s="40">
        <f>SUM(G710:G715)</f>
        <v>130</v>
      </c>
      <c r="H716" s="119">
        <f>IF(SUM(H710:H715)&gt;100,"－",SUM(H710:H715))</f>
        <v>100</v>
      </c>
      <c r="I716" s="6">
        <f>IF(SUM(I710:I715)&gt;100,"－",SUM(I710:I715))</f>
        <v>100</v>
      </c>
      <c r="J716" s="6">
        <f>IF(SUM(J710:J715)&gt;100,"－",SUM(J710:J715))</f>
        <v>100.00000000000001</v>
      </c>
      <c r="K716" s="23"/>
      <c r="L716" s="23"/>
      <c r="M716" s="23"/>
      <c r="N716" s="23"/>
      <c r="O716" s="23"/>
    </row>
    <row r="717" spans="1:15" ht="15" customHeight="1" x14ac:dyDescent="0.15">
      <c r="B717" s="39" t="s">
        <v>109</v>
      </c>
      <c r="C717" s="82"/>
      <c r="D717" s="29"/>
      <c r="E717" s="42">
        <v>0.62257849293564516</v>
      </c>
      <c r="F717" s="75">
        <v>0.61915811965812928</v>
      </c>
      <c r="G717" s="75">
        <v>0.66105769230769262</v>
      </c>
      <c r="H717" s="23"/>
      <c r="I717" s="23"/>
      <c r="J717" s="23"/>
      <c r="K717" s="23"/>
      <c r="L717" s="23"/>
      <c r="M717" s="23"/>
      <c r="N717" s="23"/>
      <c r="O717" s="23"/>
    </row>
    <row r="718" spans="1:15" ht="15" customHeight="1" x14ac:dyDescent="0.15">
      <c r="B718" s="39" t="s">
        <v>110</v>
      </c>
      <c r="C718" s="82"/>
      <c r="D718" s="29"/>
      <c r="E718" s="42">
        <v>5.0999999999999996</v>
      </c>
      <c r="F718" s="75">
        <v>5.0999999999999996</v>
      </c>
      <c r="G718" s="75">
        <v>2.2000000000000002</v>
      </c>
      <c r="H718" s="23"/>
      <c r="I718" s="23"/>
      <c r="J718" s="23"/>
      <c r="K718" s="23"/>
      <c r="L718" s="23"/>
      <c r="M718" s="23"/>
      <c r="N718" s="23"/>
      <c r="O718" s="23"/>
    </row>
    <row r="719" spans="1:15" ht="15" customHeight="1" x14ac:dyDescent="0.15">
      <c r="B719" s="66"/>
      <c r="C719" s="46"/>
      <c r="D719" s="46"/>
      <c r="E719" s="46"/>
      <c r="F719" s="46"/>
      <c r="G719" s="97"/>
      <c r="H719" s="47"/>
    </row>
    <row r="720" spans="1:15" ht="15" customHeight="1" x14ac:dyDescent="0.15">
      <c r="A720" s="1" t="s">
        <v>585</v>
      </c>
      <c r="B720" s="22"/>
      <c r="H720" s="7"/>
    </row>
    <row r="721" spans="1:15" ht="13.5" customHeight="1" x14ac:dyDescent="0.15">
      <c r="B721" s="68"/>
      <c r="C721" s="33"/>
      <c r="D721" s="33"/>
      <c r="E721" s="83"/>
      <c r="F721" s="88" t="s">
        <v>2</v>
      </c>
      <c r="G721" s="91"/>
      <c r="H721" s="115"/>
      <c r="I721" s="88" t="s">
        <v>3</v>
      </c>
      <c r="J721" s="89"/>
    </row>
    <row r="722" spans="1:15" ht="20" x14ac:dyDescent="0.15">
      <c r="B722" s="81"/>
      <c r="E722" s="102" t="s">
        <v>4</v>
      </c>
      <c r="F722" s="102" t="s">
        <v>254</v>
      </c>
      <c r="G722" s="102" t="s">
        <v>256</v>
      </c>
      <c r="H722" s="112" t="s">
        <v>4</v>
      </c>
      <c r="I722" s="102" t="s">
        <v>254</v>
      </c>
      <c r="J722" s="102" t="s">
        <v>256</v>
      </c>
    </row>
    <row r="723" spans="1:15" ht="12" customHeight="1" x14ac:dyDescent="0.15">
      <c r="B723" s="35"/>
      <c r="C723" s="93"/>
      <c r="D723" s="36"/>
      <c r="E723" s="37"/>
      <c r="F723" s="37"/>
      <c r="G723" s="37"/>
      <c r="H723" s="116">
        <f>E$238</f>
        <v>1631</v>
      </c>
      <c r="I723" s="2">
        <f>F$238</f>
        <v>1501</v>
      </c>
      <c r="J723" s="2">
        <f>G$238</f>
        <v>130</v>
      </c>
      <c r="K723" s="95"/>
      <c r="L723" s="95"/>
      <c r="M723" s="95"/>
      <c r="N723" s="95"/>
      <c r="O723" s="95"/>
    </row>
    <row r="724" spans="1:15" ht="15" customHeight="1" x14ac:dyDescent="0.15">
      <c r="B724" s="34" t="s">
        <v>586</v>
      </c>
      <c r="C724" s="287"/>
      <c r="E724" s="18">
        <v>648</v>
      </c>
      <c r="F724" s="18">
        <v>588</v>
      </c>
      <c r="G724" s="18">
        <v>60</v>
      </c>
      <c r="H724" s="118">
        <f t="shared" ref="H724:J726" si="245">E724/H$231*100</f>
        <v>39.730226854690379</v>
      </c>
      <c r="I724" s="4">
        <f t="shared" si="245"/>
        <v>39.173884077281812</v>
      </c>
      <c r="J724" s="4">
        <f t="shared" si="245"/>
        <v>46.153846153846153</v>
      </c>
      <c r="K724" s="84"/>
      <c r="L724" s="84"/>
      <c r="M724" s="84"/>
      <c r="N724" s="84"/>
      <c r="O724" s="84"/>
    </row>
    <row r="725" spans="1:15" ht="15" customHeight="1" x14ac:dyDescent="0.15">
      <c r="B725" s="34" t="s">
        <v>587</v>
      </c>
      <c r="C725" s="287"/>
      <c r="E725" s="18">
        <v>777</v>
      </c>
      <c r="F725" s="18">
        <v>716</v>
      </c>
      <c r="G725" s="18">
        <v>61</v>
      </c>
      <c r="H725" s="118">
        <f t="shared" si="245"/>
        <v>47.639484978540771</v>
      </c>
      <c r="I725" s="4">
        <f t="shared" si="245"/>
        <v>47.701532311792135</v>
      </c>
      <c r="J725" s="4">
        <f t="shared" si="245"/>
        <v>46.92307692307692</v>
      </c>
      <c r="K725" s="84"/>
      <c r="L725" s="84"/>
      <c r="M725" s="84"/>
      <c r="N725" s="84"/>
      <c r="O725" s="84"/>
    </row>
    <row r="726" spans="1:15" ht="15" customHeight="1" x14ac:dyDescent="0.15">
      <c r="B726" s="35" t="s">
        <v>0</v>
      </c>
      <c r="C726" s="93"/>
      <c r="D726" s="36"/>
      <c r="E726" s="19">
        <v>206</v>
      </c>
      <c r="F726" s="19">
        <v>197</v>
      </c>
      <c r="G726" s="19">
        <v>9</v>
      </c>
      <c r="H726" s="129">
        <f t="shared" si="245"/>
        <v>12.630288166768851</v>
      </c>
      <c r="I726" s="5">
        <f t="shared" si="245"/>
        <v>13.124583610926049</v>
      </c>
      <c r="J726" s="5">
        <f t="shared" si="245"/>
        <v>6.9230769230769234</v>
      </c>
      <c r="K726" s="23"/>
      <c r="L726" s="23"/>
      <c r="M726" s="23"/>
      <c r="N726" s="23"/>
      <c r="O726" s="23"/>
    </row>
    <row r="727" spans="1:15" ht="15" customHeight="1" x14ac:dyDescent="0.15">
      <c r="B727" s="39" t="s">
        <v>1</v>
      </c>
      <c r="C727" s="82"/>
      <c r="D727" s="28"/>
      <c r="E727" s="40">
        <f>SUM(E724:E726)</f>
        <v>1631</v>
      </c>
      <c r="F727" s="40">
        <f>SUM(F724:F726)</f>
        <v>1501</v>
      </c>
      <c r="G727" s="40">
        <f>SUM(G724:G726)</f>
        <v>130</v>
      </c>
      <c r="H727" s="119">
        <f>IF(SUM(H724:H726)&gt;100,"－",SUM(H724:H726))</f>
        <v>100</v>
      </c>
      <c r="I727" s="6">
        <f>IF(SUM(I724:I726)&gt;100,"－",SUM(I724:I726))</f>
        <v>100</v>
      </c>
      <c r="J727" s="6">
        <f>IF(SUM(J724:J726)&gt;100,"－",SUM(J724:J726))</f>
        <v>99.999999999999986</v>
      </c>
      <c r="K727" s="23"/>
      <c r="L727" s="23"/>
      <c r="M727" s="23"/>
      <c r="N727" s="23"/>
      <c r="O727" s="23"/>
    </row>
    <row r="728" spans="1:15" ht="15" customHeight="1" x14ac:dyDescent="0.15">
      <c r="B728" s="66"/>
      <c r="C728" s="46"/>
      <c r="D728" s="46"/>
      <c r="E728" s="46"/>
      <c r="F728" s="46"/>
      <c r="G728" s="97"/>
      <c r="H728" s="47"/>
    </row>
    <row r="729" spans="1:15" ht="15" customHeight="1" x14ac:dyDescent="0.15">
      <c r="A729" s="77" t="s">
        <v>588</v>
      </c>
      <c r="B729" s="66"/>
      <c r="C729" s="46"/>
      <c r="D729" s="46"/>
      <c r="E729" s="46"/>
      <c r="F729" s="46"/>
      <c r="G729" s="97"/>
      <c r="H729" s="47"/>
    </row>
    <row r="730" spans="1:15" ht="15" customHeight="1" x14ac:dyDescent="0.15">
      <c r="A730" s="1" t="s">
        <v>589</v>
      </c>
      <c r="B730" s="22"/>
      <c r="H730" s="7"/>
    </row>
    <row r="731" spans="1:15" ht="13.5" customHeight="1" x14ac:dyDescent="0.15">
      <c r="B731" s="68"/>
      <c r="C731" s="33"/>
      <c r="D731" s="33"/>
      <c r="E731" s="83"/>
      <c r="F731" s="88" t="s">
        <v>2</v>
      </c>
      <c r="G731" s="91"/>
      <c r="H731" s="115"/>
      <c r="I731" s="88" t="s">
        <v>3</v>
      </c>
      <c r="J731" s="89"/>
    </row>
    <row r="732" spans="1:15" ht="20" x14ac:dyDescent="0.15">
      <c r="B732" s="81"/>
      <c r="E732" s="102" t="s">
        <v>4</v>
      </c>
      <c r="F732" s="102" t="s">
        <v>254</v>
      </c>
      <c r="G732" s="102" t="s">
        <v>256</v>
      </c>
      <c r="H732" s="112" t="s">
        <v>4</v>
      </c>
      <c r="I732" s="102" t="s">
        <v>254</v>
      </c>
      <c r="J732" s="102" t="s">
        <v>256</v>
      </c>
    </row>
    <row r="733" spans="1:15" ht="12" customHeight="1" x14ac:dyDescent="0.15">
      <c r="B733" s="35"/>
      <c r="C733" s="93"/>
      <c r="D733" s="36"/>
      <c r="E733" s="37"/>
      <c r="F733" s="37"/>
      <c r="G733" s="37"/>
      <c r="H733" s="116">
        <f>E724</f>
        <v>648</v>
      </c>
      <c r="I733" s="2">
        <f t="shared" ref="I733:J733" si="246">F724</f>
        <v>588</v>
      </c>
      <c r="J733" s="2">
        <f t="shared" si="246"/>
        <v>60</v>
      </c>
      <c r="K733" s="95"/>
      <c r="L733" s="95"/>
      <c r="M733" s="95"/>
      <c r="N733" s="95"/>
      <c r="O733" s="95"/>
    </row>
    <row r="734" spans="1:15" ht="15" customHeight="1" x14ac:dyDescent="0.15">
      <c r="B734" s="34" t="s">
        <v>590</v>
      </c>
      <c r="C734" s="287"/>
      <c r="E734" s="18">
        <v>137</v>
      </c>
      <c r="F734" s="18">
        <v>129</v>
      </c>
      <c r="G734" s="18">
        <v>8</v>
      </c>
      <c r="H734" s="118">
        <f t="shared" ref="H734:J741" si="247">E734/H$733*100</f>
        <v>21.141975308641975</v>
      </c>
      <c r="I734" s="4">
        <f t="shared" si="247"/>
        <v>21.938775510204081</v>
      </c>
      <c r="J734" s="4">
        <f t="shared" si="247"/>
        <v>13.333333333333334</v>
      </c>
      <c r="K734" s="84"/>
      <c r="L734" s="84"/>
      <c r="M734" s="84"/>
      <c r="N734" s="84"/>
      <c r="O734" s="84"/>
    </row>
    <row r="735" spans="1:15" ht="15" customHeight="1" x14ac:dyDescent="0.15">
      <c r="B735" s="34" t="s">
        <v>591</v>
      </c>
      <c r="C735" s="307"/>
      <c r="E735" s="18">
        <v>63</v>
      </c>
      <c r="F735" s="18">
        <v>57</v>
      </c>
      <c r="G735" s="18">
        <v>6</v>
      </c>
      <c r="H735" s="118">
        <f t="shared" si="247"/>
        <v>9.7222222222222232</v>
      </c>
      <c r="I735" s="4">
        <f t="shared" si="247"/>
        <v>9.6938775510204085</v>
      </c>
      <c r="J735" s="4">
        <f t="shared" si="247"/>
        <v>10</v>
      </c>
      <c r="K735" s="84"/>
      <c r="L735" s="84"/>
      <c r="M735" s="84"/>
      <c r="N735" s="84"/>
      <c r="O735" s="84"/>
    </row>
    <row r="736" spans="1:15" ht="15" customHeight="1" x14ac:dyDescent="0.15">
      <c r="B736" s="34" t="s">
        <v>592</v>
      </c>
      <c r="C736" s="307"/>
      <c r="E736" s="18">
        <v>6</v>
      </c>
      <c r="F736" s="18">
        <v>6</v>
      </c>
      <c r="G736" s="18">
        <v>0</v>
      </c>
      <c r="H736" s="118">
        <f t="shared" si="247"/>
        <v>0.92592592592592582</v>
      </c>
      <c r="I736" s="4">
        <f t="shared" si="247"/>
        <v>1.0204081632653061</v>
      </c>
      <c r="J736" s="4">
        <f t="shared" si="247"/>
        <v>0</v>
      </c>
      <c r="K736" s="84"/>
      <c r="L736" s="84"/>
      <c r="M736" s="84"/>
      <c r="N736" s="84"/>
      <c r="O736" s="84"/>
    </row>
    <row r="737" spans="1:15" ht="15" customHeight="1" x14ac:dyDescent="0.15">
      <c r="B737" s="34" t="s">
        <v>593</v>
      </c>
      <c r="C737" s="307"/>
      <c r="E737" s="18">
        <v>217</v>
      </c>
      <c r="F737" s="18">
        <v>195</v>
      </c>
      <c r="G737" s="18">
        <v>22</v>
      </c>
      <c r="H737" s="118">
        <f t="shared" si="247"/>
        <v>33.487654320987652</v>
      </c>
      <c r="I737" s="4">
        <f t="shared" si="247"/>
        <v>33.163265306122447</v>
      </c>
      <c r="J737" s="4">
        <f t="shared" si="247"/>
        <v>36.666666666666664</v>
      </c>
      <c r="K737" s="84"/>
      <c r="L737" s="84"/>
      <c r="M737" s="84"/>
      <c r="N737" s="84"/>
      <c r="O737" s="84"/>
    </row>
    <row r="738" spans="1:15" ht="15" customHeight="1" x14ac:dyDescent="0.15">
      <c r="B738" s="34" t="s">
        <v>887</v>
      </c>
      <c r="C738" s="307"/>
      <c r="E738" s="18">
        <v>163</v>
      </c>
      <c r="F738" s="18">
        <v>144</v>
      </c>
      <c r="G738" s="18">
        <v>19</v>
      </c>
      <c r="H738" s="118">
        <f t="shared" si="247"/>
        <v>25.154320987654323</v>
      </c>
      <c r="I738" s="4">
        <f t="shared" si="247"/>
        <v>24.489795918367346</v>
      </c>
      <c r="J738" s="4">
        <f t="shared" si="247"/>
        <v>31.666666666666664</v>
      </c>
      <c r="K738" s="84"/>
      <c r="L738" s="84"/>
      <c r="M738" s="84"/>
      <c r="N738" s="84"/>
      <c r="O738" s="84"/>
    </row>
    <row r="739" spans="1:15" ht="15" customHeight="1" x14ac:dyDescent="0.15">
      <c r="B739" s="34" t="s">
        <v>594</v>
      </c>
      <c r="C739" s="307"/>
      <c r="E739" s="18">
        <v>74</v>
      </c>
      <c r="F739" s="18">
        <v>68</v>
      </c>
      <c r="G739" s="18">
        <v>6</v>
      </c>
      <c r="H739" s="118">
        <f t="shared" si="247"/>
        <v>11.419753086419753</v>
      </c>
      <c r="I739" s="4">
        <f t="shared" si="247"/>
        <v>11.564625850340136</v>
      </c>
      <c r="J739" s="4">
        <f t="shared" si="247"/>
        <v>10</v>
      </c>
      <c r="K739" s="84"/>
      <c r="L739" s="84"/>
      <c r="M739" s="84"/>
      <c r="N739" s="84"/>
      <c r="O739" s="84"/>
    </row>
    <row r="740" spans="1:15" ht="15" customHeight="1" x14ac:dyDescent="0.15">
      <c r="B740" s="34" t="s">
        <v>595</v>
      </c>
      <c r="C740" s="307"/>
      <c r="E740" s="18">
        <v>68</v>
      </c>
      <c r="F740" s="18">
        <v>65</v>
      </c>
      <c r="G740" s="18">
        <v>3</v>
      </c>
      <c r="H740" s="118">
        <f t="shared" si="247"/>
        <v>10.493827160493826</v>
      </c>
      <c r="I740" s="4">
        <f t="shared" si="247"/>
        <v>11.054421768707483</v>
      </c>
      <c r="J740" s="4">
        <f t="shared" si="247"/>
        <v>5</v>
      </c>
      <c r="K740" s="84"/>
      <c r="L740" s="84"/>
      <c r="M740" s="84"/>
      <c r="N740" s="84"/>
      <c r="O740" s="84"/>
    </row>
    <row r="741" spans="1:15" ht="15" customHeight="1" x14ac:dyDescent="0.15">
      <c r="B741" s="35" t="s">
        <v>0</v>
      </c>
      <c r="C741" s="93"/>
      <c r="D741" s="36"/>
      <c r="E741" s="19">
        <v>5</v>
      </c>
      <c r="F741" s="19">
        <v>2</v>
      </c>
      <c r="G741" s="19">
        <v>3</v>
      </c>
      <c r="H741" s="129">
        <f t="shared" si="247"/>
        <v>0.77160493827160492</v>
      </c>
      <c r="I741" s="5">
        <f t="shared" si="247"/>
        <v>0.3401360544217687</v>
      </c>
      <c r="J741" s="5">
        <f t="shared" si="247"/>
        <v>5</v>
      </c>
      <c r="K741" s="23"/>
      <c r="L741" s="23"/>
      <c r="M741" s="23"/>
      <c r="N741" s="23"/>
      <c r="O741" s="23"/>
    </row>
    <row r="742" spans="1:15" ht="15" customHeight="1" x14ac:dyDescent="0.15">
      <c r="B742" s="39" t="s">
        <v>1</v>
      </c>
      <c r="C742" s="82"/>
      <c r="D742" s="28"/>
      <c r="E742" s="40">
        <f>SUM(E734:E741)</f>
        <v>733</v>
      </c>
      <c r="F742" s="40">
        <f>SUM(F734:F741)</f>
        <v>666</v>
      </c>
      <c r="G742" s="40">
        <f>SUM(G734:G741)</f>
        <v>67</v>
      </c>
      <c r="H742" s="119" t="str">
        <f>IF(SUM(H734:H741)&gt;100,"－",SUM(H734:H741))</f>
        <v>－</v>
      </c>
      <c r="I742" s="6" t="str">
        <f>IF(SUM(I734:I741)&gt;100,"－",SUM(I734:I741))</f>
        <v>－</v>
      </c>
      <c r="J742" s="6" t="str">
        <f>IF(SUM(J734:J741)&gt;100,"－",SUM(J734:J741))</f>
        <v>－</v>
      </c>
      <c r="K742" s="23"/>
      <c r="L742" s="23"/>
      <c r="M742" s="23"/>
      <c r="N742" s="23"/>
      <c r="O742" s="23"/>
    </row>
    <row r="743" spans="1:15" ht="15" customHeight="1" x14ac:dyDescent="0.15">
      <c r="B743" s="66"/>
      <c r="C743" s="46"/>
      <c r="D743" s="46"/>
      <c r="E743" s="46"/>
      <c r="F743" s="46"/>
      <c r="G743" s="97"/>
      <c r="H743" s="47"/>
    </row>
    <row r="744" spans="1:15" ht="15" customHeight="1" x14ac:dyDescent="0.15">
      <c r="A744" s="1" t="s">
        <v>880</v>
      </c>
      <c r="B744" s="22"/>
      <c r="H744" s="7"/>
    </row>
    <row r="745" spans="1:15" ht="13.5" customHeight="1" x14ac:dyDescent="0.15">
      <c r="B745" s="68"/>
      <c r="C745" s="33"/>
      <c r="D745" s="33"/>
      <c r="E745" s="83"/>
      <c r="F745" s="88" t="s">
        <v>2</v>
      </c>
      <c r="G745" s="91"/>
      <c r="H745" s="115"/>
      <c r="I745" s="88" t="s">
        <v>3</v>
      </c>
      <c r="J745" s="89"/>
    </row>
    <row r="746" spans="1:15" ht="20" x14ac:dyDescent="0.15">
      <c r="B746" s="74" t="s">
        <v>151</v>
      </c>
      <c r="C746" s="46"/>
      <c r="D746" s="46"/>
      <c r="E746" s="102" t="s">
        <v>4</v>
      </c>
      <c r="F746" s="102" t="s">
        <v>254</v>
      </c>
      <c r="G746" s="102" t="s">
        <v>256</v>
      </c>
      <c r="H746" s="112" t="s">
        <v>4</v>
      </c>
      <c r="I746" s="102" t="s">
        <v>254</v>
      </c>
      <c r="J746" s="102" t="s">
        <v>256</v>
      </c>
    </row>
    <row r="747" spans="1:15" ht="12" customHeight="1" x14ac:dyDescent="0.15">
      <c r="B747" s="35"/>
      <c r="C747" s="93"/>
      <c r="D747" s="36"/>
      <c r="E747" s="37"/>
      <c r="F747" s="37"/>
      <c r="G747" s="37"/>
      <c r="H747" s="116">
        <f>E$238</f>
        <v>1631</v>
      </c>
      <c r="I747" s="2">
        <f>F$238</f>
        <v>1501</v>
      </c>
      <c r="J747" s="2">
        <f>G$238</f>
        <v>130</v>
      </c>
      <c r="K747" s="95"/>
      <c r="L747" s="95"/>
      <c r="M747" s="95"/>
      <c r="N747" s="95"/>
      <c r="O747" s="95"/>
    </row>
    <row r="748" spans="1:15" ht="15" customHeight="1" x14ac:dyDescent="0.15">
      <c r="B748" s="34" t="s">
        <v>214</v>
      </c>
      <c r="C748" s="287"/>
      <c r="E748" s="18">
        <v>173</v>
      </c>
      <c r="F748" s="18">
        <v>155</v>
      </c>
      <c r="G748" s="18">
        <v>18</v>
      </c>
      <c r="H748" s="118">
        <f t="shared" ref="H748:H760" si="248">E748/H$231*100</f>
        <v>10.606989576946658</v>
      </c>
      <c r="I748" s="4">
        <f t="shared" ref="I748:I760" si="249">F748/I$231*100</f>
        <v>10.326449033977349</v>
      </c>
      <c r="J748" s="4">
        <f t="shared" ref="J748:J760" si="250">G748/J$231*100</f>
        <v>13.846153846153847</v>
      </c>
      <c r="K748" s="84"/>
      <c r="L748" s="84"/>
      <c r="M748" s="84"/>
      <c r="N748" s="84"/>
      <c r="O748" s="84"/>
    </row>
    <row r="749" spans="1:15" ht="15" customHeight="1" x14ac:dyDescent="0.15">
      <c r="B749" s="34" t="s">
        <v>196</v>
      </c>
      <c r="C749" s="287"/>
      <c r="E749" s="18">
        <v>18</v>
      </c>
      <c r="F749" s="18">
        <v>17</v>
      </c>
      <c r="G749" s="18">
        <v>1</v>
      </c>
      <c r="H749" s="118">
        <f t="shared" si="248"/>
        <v>1.1036174126302882</v>
      </c>
      <c r="I749" s="4">
        <f t="shared" si="249"/>
        <v>1.1325782811459029</v>
      </c>
      <c r="J749" s="4">
        <f t="shared" si="250"/>
        <v>0.76923076923076927</v>
      </c>
      <c r="K749" s="84"/>
      <c r="L749" s="84"/>
      <c r="M749" s="84"/>
      <c r="N749" s="84"/>
      <c r="O749" s="84"/>
    </row>
    <row r="750" spans="1:15" ht="15" customHeight="1" x14ac:dyDescent="0.15">
      <c r="B750" s="34" t="s">
        <v>197</v>
      </c>
      <c r="C750" s="287"/>
      <c r="E750" s="18">
        <v>132</v>
      </c>
      <c r="F750" s="18">
        <v>129</v>
      </c>
      <c r="G750" s="18">
        <v>3</v>
      </c>
      <c r="H750" s="118">
        <f t="shared" si="248"/>
        <v>8.0931943592887805</v>
      </c>
      <c r="I750" s="4">
        <f t="shared" si="249"/>
        <v>8.5942704863424382</v>
      </c>
      <c r="J750" s="4">
        <f t="shared" si="250"/>
        <v>2.3076923076923079</v>
      </c>
      <c r="K750" s="84"/>
      <c r="L750" s="84"/>
      <c r="M750" s="84"/>
      <c r="N750" s="84"/>
      <c r="O750" s="84"/>
    </row>
    <row r="751" spans="1:15" ht="15" customHeight="1" x14ac:dyDescent="0.15">
      <c r="B751" s="34" t="s">
        <v>198</v>
      </c>
      <c r="C751" s="287"/>
      <c r="E751" s="18">
        <v>131</v>
      </c>
      <c r="F751" s="18">
        <v>118</v>
      </c>
      <c r="G751" s="18">
        <v>13</v>
      </c>
      <c r="H751" s="118">
        <f t="shared" si="248"/>
        <v>8.0318822808093184</v>
      </c>
      <c r="I751" s="4">
        <f t="shared" si="249"/>
        <v>7.861425716189208</v>
      </c>
      <c r="J751" s="4">
        <f t="shared" si="250"/>
        <v>10</v>
      </c>
      <c r="K751" s="84"/>
      <c r="L751" s="84"/>
      <c r="M751" s="84"/>
      <c r="N751" s="84"/>
      <c r="O751" s="84"/>
    </row>
    <row r="752" spans="1:15" ht="15" customHeight="1" x14ac:dyDescent="0.15">
      <c r="B752" s="34" t="s">
        <v>199</v>
      </c>
      <c r="C752" s="287"/>
      <c r="E752" s="18">
        <v>96</v>
      </c>
      <c r="F752" s="18">
        <v>88</v>
      </c>
      <c r="G752" s="18">
        <v>8</v>
      </c>
      <c r="H752" s="118">
        <f t="shared" si="248"/>
        <v>5.8859595340282036</v>
      </c>
      <c r="I752" s="4">
        <f t="shared" si="249"/>
        <v>5.862758161225849</v>
      </c>
      <c r="J752" s="4">
        <f t="shared" si="250"/>
        <v>6.1538461538461542</v>
      </c>
      <c r="K752" s="84"/>
      <c r="L752" s="84"/>
      <c r="M752" s="84"/>
      <c r="N752" s="84"/>
      <c r="O752" s="84"/>
    </row>
    <row r="753" spans="2:15" ht="15" customHeight="1" x14ac:dyDescent="0.15">
      <c r="B753" s="34" t="s">
        <v>200</v>
      </c>
      <c r="C753" s="287"/>
      <c r="E753" s="18">
        <v>86</v>
      </c>
      <c r="F753" s="18">
        <v>75</v>
      </c>
      <c r="G753" s="18">
        <v>11</v>
      </c>
      <c r="H753" s="118">
        <f t="shared" si="248"/>
        <v>5.2728387492335997</v>
      </c>
      <c r="I753" s="4">
        <f t="shared" si="249"/>
        <v>4.9966688874083944</v>
      </c>
      <c r="J753" s="4">
        <f t="shared" si="250"/>
        <v>8.4615384615384617</v>
      </c>
      <c r="K753" s="84"/>
      <c r="L753" s="84"/>
      <c r="M753" s="84"/>
      <c r="N753" s="84"/>
      <c r="O753" s="84"/>
    </row>
    <row r="754" spans="2:15" ht="15" customHeight="1" x14ac:dyDescent="0.15">
      <c r="B754" s="34" t="s">
        <v>201</v>
      </c>
      <c r="C754" s="287"/>
      <c r="E754" s="18">
        <v>75</v>
      </c>
      <c r="F754" s="18">
        <v>71</v>
      </c>
      <c r="G754" s="18">
        <v>4</v>
      </c>
      <c r="H754" s="118">
        <f t="shared" si="248"/>
        <v>4.5984058859595338</v>
      </c>
      <c r="I754" s="4">
        <f t="shared" si="249"/>
        <v>4.7301798800799464</v>
      </c>
      <c r="J754" s="4">
        <f t="shared" si="250"/>
        <v>3.0769230769230771</v>
      </c>
      <c r="K754" s="84"/>
      <c r="L754" s="84"/>
      <c r="M754" s="84"/>
      <c r="N754" s="84"/>
      <c r="O754" s="84"/>
    </row>
    <row r="755" spans="2:15" ht="15" customHeight="1" x14ac:dyDescent="0.15">
      <c r="B755" s="34" t="s">
        <v>202</v>
      </c>
      <c r="C755" s="287"/>
      <c r="E755" s="18">
        <v>57</v>
      </c>
      <c r="F755" s="18">
        <v>53</v>
      </c>
      <c r="G755" s="18">
        <v>4</v>
      </c>
      <c r="H755" s="118">
        <f t="shared" si="248"/>
        <v>3.4947884733292458</v>
      </c>
      <c r="I755" s="4">
        <f t="shared" si="249"/>
        <v>3.530979347101932</v>
      </c>
      <c r="J755" s="4">
        <f t="shared" si="250"/>
        <v>3.0769230769230771</v>
      </c>
      <c r="K755" s="84"/>
      <c r="L755" s="84"/>
      <c r="M755" s="84"/>
      <c r="N755" s="84"/>
      <c r="O755" s="84"/>
    </row>
    <row r="756" spans="2:15" ht="15" customHeight="1" x14ac:dyDescent="0.15">
      <c r="B756" s="34" t="s">
        <v>203</v>
      </c>
      <c r="C756" s="287"/>
      <c r="E756" s="18">
        <v>29</v>
      </c>
      <c r="F756" s="18">
        <v>26</v>
      </c>
      <c r="G756" s="18">
        <v>3</v>
      </c>
      <c r="H756" s="118">
        <f t="shared" si="248"/>
        <v>1.7780502759043533</v>
      </c>
      <c r="I756" s="4">
        <f t="shared" si="249"/>
        <v>1.7321785476349101</v>
      </c>
      <c r="J756" s="4">
        <f t="shared" si="250"/>
        <v>2.3076923076923079</v>
      </c>
      <c r="K756" s="84"/>
      <c r="L756" s="84"/>
      <c r="M756" s="84"/>
      <c r="N756" s="84"/>
      <c r="O756" s="84"/>
    </row>
    <row r="757" spans="2:15" ht="15" customHeight="1" x14ac:dyDescent="0.15">
      <c r="B757" s="34" t="s">
        <v>169</v>
      </c>
      <c r="C757" s="287"/>
      <c r="E757" s="18">
        <v>47</v>
      </c>
      <c r="F757" s="18">
        <v>46</v>
      </c>
      <c r="G757" s="18">
        <v>1</v>
      </c>
      <c r="H757" s="118">
        <f t="shared" si="248"/>
        <v>2.8816676885346415</v>
      </c>
      <c r="I757" s="4">
        <f t="shared" si="249"/>
        <v>3.0646235842771485</v>
      </c>
      <c r="J757" s="4">
        <f t="shared" si="250"/>
        <v>0.76923076923076927</v>
      </c>
      <c r="K757" s="84"/>
      <c r="L757" s="84"/>
      <c r="M757" s="84"/>
      <c r="N757" s="84"/>
      <c r="O757" s="84"/>
    </row>
    <row r="758" spans="2:15" ht="15" customHeight="1" x14ac:dyDescent="0.15">
      <c r="B758" s="34" t="s">
        <v>170</v>
      </c>
      <c r="C758" s="287"/>
      <c r="E758" s="18">
        <v>43</v>
      </c>
      <c r="F758" s="18">
        <v>39</v>
      </c>
      <c r="G758" s="18">
        <v>4</v>
      </c>
      <c r="H758" s="118">
        <f t="shared" si="248"/>
        <v>2.6364193746167999</v>
      </c>
      <c r="I758" s="4">
        <f t="shared" si="249"/>
        <v>2.5982678214523651</v>
      </c>
      <c r="J758" s="4">
        <f t="shared" si="250"/>
        <v>3.0769230769230771</v>
      </c>
      <c r="K758" s="84"/>
      <c r="L758" s="84"/>
      <c r="M758" s="84"/>
      <c r="N758" s="84"/>
      <c r="O758" s="84"/>
    </row>
    <row r="759" spans="2:15" ht="15" customHeight="1" x14ac:dyDescent="0.15">
      <c r="B759" s="34" t="s">
        <v>204</v>
      </c>
      <c r="C759" s="287"/>
      <c r="E759" s="18">
        <v>76</v>
      </c>
      <c r="F759" s="18">
        <v>62</v>
      </c>
      <c r="G759" s="18">
        <v>14</v>
      </c>
      <c r="H759" s="118">
        <f t="shared" si="248"/>
        <v>4.659717964438995</v>
      </c>
      <c r="I759" s="4">
        <f t="shared" si="249"/>
        <v>4.1305796135909389</v>
      </c>
      <c r="J759" s="4">
        <f t="shared" si="250"/>
        <v>10.76923076923077</v>
      </c>
      <c r="K759" s="84"/>
      <c r="L759" s="84"/>
      <c r="M759" s="84"/>
      <c r="N759" s="84"/>
      <c r="O759" s="84"/>
    </row>
    <row r="760" spans="2:15" ht="15" customHeight="1" x14ac:dyDescent="0.15">
      <c r="B760" s="35" t="s">
        <v>174</v>
      </c>
      <c r="C760" s="93"/>
      <c r="D760" s="36"/>
      <c r="E760" s="19">
        <v>668</v>
      </c>
      <c r="F760" s="19">
        <v>622</v>
      </c>
      <c r="G760" s="19">
        <v>46</v>
      </c>
      <c r="H760" s="129">
        <f t="shared" si="248"/>
        <v>40.956468424279585</v>
      </c>
      <c r="I760" s="5">
        <f t="shared" si="249"/>
        <v>41.439040639573612</v>
      </c>
      <c r="J760" s="5">
        <f t="shared" si="250"/>
        <v>35.384615384615387</v>
      </c>
      <c r="K760" s="23"/>
      <c r="L760" s="23"/>
      <c r="M760" s="23"/>
      <c r="N760" s="23"/>
      <c r="O760" s="23"/>
    </row>
    <row r="761" spans="2:15" ht="15" customHeight="1" x14ac:dyDescent="0.15">
      <c r="B761" s="39" t="s">
        <v>1</v>
      </c>
      <c r="C761" s="82"/>
      <c r="D761" s="28"/>
      <c r="E761" s="40">
        <f>SUM(E748:E760)</f>
        <v>1631</v>
      </c>
      <c r="F761" s="40">
        <f>SUM(F748:F760)</f>
        <v>1501</v>
      </c>
      <c r="G761" s="40">
        <f>SUM(G748:G760)</f>
        <v>130</v>
      </c>
      <c r="H761" s="119">
        <f>IF(SUM(H748:H760)&gt;100,"－",SUM(H748:H760))</f>
        <v>100</v>
      </c>
      <c r="I761" s="6">
        <f>IF(SUM(I748:I760)&gt;100,"－",SUM(I748:I760))</f>
        <v>100</v>
      </c>
      <c r="J761" s="6">
        <f>IF(SUM(J748:J760)&gt;100,"－",SUM(J748:J760))</f>
        <v>100.00000000000001</v>
      </c>
      <c r="K761" s="23"/>
      <c r="L761" s="23"/>
      <c r="M761" s="23"/>
      <c r="N761" s="23"/>
      <c r="O761" s="23"/>
    </row>
    <row r="762" spans="2:15" ht="15" customHeight="1" x14ac:dyDescent="0.15">
      <c r="B762" s="39" t="s">
        <v>93</v>
      </c>
      <c r="C762" s="82"/>
      <c r="D762" s="29"/>
      <c r="E762" s="42">
        <v>24.73725883366615</v>
      </c>
      <c r="F762" s="75">
        <v>22.941540408087434</v>
      </c>
      <c r="G762" s="75">
        <v>43.528169501329458</v>
      </c>
      <c r="H762" s="23"/>
      <c r="I762" s="23"/>
      <c r="J762" s="23"/>
      <c r="K762" s="23"/>
      <c r="L762" s="23"/>
      <c r="M762" s="23"/>
      <c r="N762" s="23"/>
      <c r="O762" s="23"/>
    </row>
    <row r="763" spans="2:15" ht="15" customHeight="1" x14ac:dyDescent="0.15">
      <c r="B763" s="66"/>
      <c r="C763" s="46"/>
      <c r="D763" s="46"/>
      <c r="E763" s="46"/>
      <c r="F763" s="46"/>
      <c r="G763" s="97"/>
      <c r="H763" s="47"/>
    </row>
    <row r="764" spans="2:15" ht="13.5" customHeight="1" x14ac:dyDescent="0.15">
      <c r="B764" s="68"/>
      <c r="C764" s="33"/>
      <c r="D764" s="33"/>
      <c r="E764" s="83"/>
      <c r="F764" s="88" t="s">
        <v>2</v>
      </c>
      <c r="G764" s="91"/>
      <c r="H764" s="115"/>
      <c r="I764" s="88" t="s">
        <v>3</v>
      </c>
      <c r="J764" s="89"/>
    </row>
    <row r="765" spans="2:15" ht="20" x14ac:dyDescent="0.15">
      <c r="B765" s="74" t="s">
        <v>392</v>
      </c>
      <c r="C765" s="46"/>
      <c r="D765" s="46"/>
      <c r="E765" s="102" t="s">
        <v>4</v>
      </c>
      <c r="F765" s="102" t="s">
        <v>254</v>
      </c>
      <c r="G765" s="102" t="s">
        <v>256</v>
      </c>
      <c r="H765" s="112" t="s">
        <v>4</v>
      </c>
      <c r="I765" s="102" t="s">
        <v>254</v>
      </c>
      <c r="J765" s="102" t="s">
        <v>256</v>
      </c>
    </row>
    <row r="766" spans="2:15" ht="12" customHeight="1" x14ac:dyDescent="0.15">
      <c r="B766" s="35"/>
      <c r="C766" s="93"/>
      <c r="D766" s="36"/>
      <c r="E766" s="37"/>
      <c r="F766" s="37"/>
      <c r="G766" s="37"/>
      <c r="H766" s="116">
        <f>E$238</f>
        <v>1631</v>
      </c>
      <c r="I766" s="2">
        <f>F$238</f>
        <v>1501</v>
      </c>
      <c r="J766" s="2">
        <f>G$238</f>
        <v>130</v>
      </c>
      <c r="K766" s="95"/>
      <c r="L766" s="95"/>
      <c r="M766" s="95"/>
      <c r="N766" s="95"/>
      <c r="O766" s="95"/>
    </row>
    <row r="767" spans="2:15" ht="15" customHeight="1" x14ac:dyDescent="0.15">
      <c r="B767" s="34" t="s">
        <v>214</v>
      </c>
      <c r="C767" s="287"/>
      <c r="E767" s="18">
        <v>304</v>
      </c>
      <c r="F767" s="18">
        <v>272</v>
      </c>
      <c r="G767" s="18">
        <v>32</v>
      </c>
      <c r="H767" s="118">
        <f t="shared" ref="H767:H779" si="251">E767/H$231*100</f>
        <v>18.63887185775598</v>
      </c>
      <c r="I767" s="4">
        <f t="shared" ref="I767:I779" si="252">F767/I$231*100</f>
        <v>18.121252498334446</v>
      </c>
      <c r="J767" s="4">
        <f t="shared" ref="J767:J779" si="253">G767/J$231*100</f>
        <v>24.615384615384617</v>
      </c>
      <c r="K767" s="84"/>
      <c r="L767" s="84"/>
      <c r="M767" s="84"/>
      <c r="N767" s="84"/>
      <c r="O767" s="84"/>
    </row>
    <row r="768" spans="2:15" ht="15" customHeight="1" x14ac:dyDescent="0.15">
      <c r="B768" s="34" t="s">
        <v>196</v>
      </c>
      <c r="C768" s="287"/>
      <c r="E768" s="18">
        <v>10</v>
      </c>
      <c r="F768" s="18">
        <v>9</v>
      </c>
      <c r="G768" s="18">
        <v>1</v>
      </c>
      <c r="H768" s="118">
        <f t="shared" si="251"/>
        <v>0.61312078479460452</v>
      </c>
      <c r="I768" s="4">
        <f t="shared" si="252"/>
        <v>0.59960026648900733</v>
      </c>
      <c r="J768" s="4">
        <f t="shared" si="253"/>
        <v>0.76923076923076927</v>
      </c>
      <c r="K768" s="84"/>
      <c r="L768" s="84"/>
      <c r="M768" s="84"/>
      <c r="N768" s="84"/>
      <c r="O768" s="84"/>
    </row>
    <row r="769" spans="1:15" ht="15" customHeight="1" x14ac:dyDescent="0.15">
      <c r="B769" s="34" t="s">
        <v>197</v>
      </c>
      <c r="C769" s="287"/>
      <c r="E769" s="18">
        <v>45</v>
      </c>
      <c r="F769" s="18">
        <v>42</v>
      </c>
      <c r="G769" s="18">
        <v>3</v>
      </c>
      <c r="H769" s="118">
        <f t="shared" si="251"/>
        <v>2.7590435315757205</v>
      </c>
      <c r="I769" s="4">
        <f t="shared" si="252"/>
        <v>2.7981345769487009</v>
      </c>
      <c r="J769" s="4">
        <f t="shared" si="253"/>
        <v>2.3076923076923079</v>
      </c>
      <c r="K769" s="84"/>
      <c r="L769" s="84"/>
      <c r="M769" s="84"/>
      <c r="N769" s="84"/>
      <c r="O769" s="84"/>
    </row>
    <row r="770" spans="1:15" ht="15" customHeight="1" x14ac:dyDescent="0.15">
      <c r="B770" s="34" t="s">
        <v>198</v>
      </c>
      <c r="C770" s="287"/>
      <c r="E770" s="18">
        <v>67</v>
      </c>
      <c r="F770" s="18">
        <v>65</v>
      </c>
      <c r="G770" s="18">
        <v>2</v>
      </c>
      <c r="H770" s="118">
        <f t="shared" si="251"/>
        <v>4.1079092581238505</v>
      </c>
      <c r="I770" s="4">
        <f t="shared" si="252"/>
        <v>4.3304463690872748</v>
      </c>
      <c r="J770" s="4">
        <f t="shared" si="253"/>
        <v>1.5384615384615385</v>
      </c>
      <c r="K770" s="84"/>
      <c r="L770" s="84"/>
      <c r="M770" s="84"/>
      <c r="N770" s="84"/>
      <c r="O770" s="84"/>
    </row>
    <row r="771" spans="1:15" ht="15" customHeight="1" x14ac:dyDescent="0.15">
      <c r="B771" s="34" t="s">
        <v>199</v>
      </c>
      <c r="C771" s="287"/>
      <c r="E771" s="18">
        <v>33</v>
      </c>
      <c r="F771" s="18">
        <v>29</v>
      </c>
      <c r="G771" s="18">
        <v>4</v>
      </c>
      <c r="H771" s="118">
        <f t="shared" si="251"/>
        <v>2.0232985898221951</v>
      </c>
      <c r="I771" s="4">
        <f t="shared" si="252"/>
        <v>1.9320453031312457</v>
      </c>
      <c r="J771" s="4">
        <f t="shared" si="253"/>
        <v>3.0769230769230771</v>
      </c>
      <c r="K771" s="84"/>
      <c r="L771" s="84"/>
      <c r="M771" s="84"/>
      <c r="N771" s="84"/>
      <c r="O771" s="84"/>
    </row>
    <row r="772" spans="1:15" ht="15" customHeight="1" x14ac:dyDescent="0.15">
      <c r="B772" s="34" t="s">
        <v>200</v>
      </c>
      <c r="C772" s="287"/>
      <c r="E772" s="18">
        <v>54</v>
      </c>
      <c r="F772" s="18">
        <v>52</v>
      </c>
      <c r="G772" s="18">
        <v>2</v>
      </c>
      <c r="H772" s="118">
        <f t="shared" si="251"/>
        <v>3.310852237890864</v>
      </c>
      <c r="I772" s="4">
        <f t="shared" si="252"/>
        <v>3.4643570952698202</v>
      </c>
      <c r="J772" s="4">
        <f t="shared" si="253"/>
        <v>1.5384615384615385</v>
      </c>
      <c r="K772" s="84"/>
      <c r="L772" s="84"/>
      <c r="M772" s="84"/>
      <c r="N772" s="84"/>
      <c r="O772" s="84"/>
    </row>
    <row r="773" spans="1:15" ht="15" customHeight="1" x14ac:dyDescent="0.15">
      <c r="B773" s="34" t="s">
        <v>201</v>
      </c>
      <c r="C773" s="287"/>
      <c r="E773" s="18">
        <v>69</v>
      </c>
      <c r="F773" s="18">
        <v>63</v>
      </c>
      <c r="G773" s="18">
        <v>6</v>
      </c>
      <c r="H773" s="118">
        <f t="shared" si="251"/>
        <v>4.2305334150827711</v>
      </c>
      <c r="I773" s="4">
        <f t="shared" si="252"/>
        <v>4.1972018654230512</v>
      </c>
      <c r="J773" s="4">
        <f t="shared" si="253"/>
        <v>4.6153846153846159</v>
      </c>
      <c r="K773" s="84"/>
      <c r="L773" s="84"/>
      <c r="M773" s="84"/>
      <c r="N773" s="84"/>
      <c r="O773" s="84"/>
    </row>
    <row r="774" spans="1:15" ht="15" customHeight="1" x14ac:dyDescent="0.15">
      <c r="B774" s="34" t="s">
        <v>202</v>
      </c>
      <c r="C774" s="287"/>
      <c r="E774" s="18">
        <v>50</v>
      </c>
      <c r="F774" s="18">
        <v>46</v>
      </c>
      <c r="G774" s="18">
        <v>4</v>
      </c>
      <c r="H774" s="118">
        <f t="shared" si="251"/>
        <v>3.0656039239730228</v>
      </c>
      <c r="I774" s="4">
        <f t="shared" si="252"/>
        <v>3.0646235842771485</v>
      </c>
      <c r="J774" s="4">
        <f t="shared" si="253"/>
        <v>3.0769230769230771</v>
      </c>
      <c r="K774" s="84"/>
      <c r="L774" s="84"/>
      <c r="M774" s="84"/>
      <c r="N774" s="84"/>
      <c r="O774" s="84"/>
    </row>
    <row r="775" spans="1:15" ht="15" customHeight="1" x14ac:dyDescent="0.15">
      <c r="B775" s="34" t="s">
        <v>203</v>
      </c>
      <c r="C775" s="287"/>
      <c r="E775" s="18">
        <v>11</v>
      </c>
      <c r="F775" s="18">
        <v>11</v>
      </c>
      <c r="G775" s="18">
        <v>0</v>
      </c>
      <c r="H775" s="118">
        <f t="shared" si="251"/>
        <v>0.67443286327406493</v>
      </c>
      <c r="I775" s="4">
        <f t="shared" si="252"/>
        <v>0.73284477015323113</v>
      </c>
      <c r="J775" s="4">
        <f t="shared" si="253"/>
        <v>0</v>
      </c>
      <c r="K775" s="84"/>
      <c r="L775" s="84"/>
      <c r="M775" s="84"/>
      <c r="N775" s="84"/>
      <c r="O775" s="84"/>
    </row>
    <row r="776" spans="1:15" ht="15" customHeight="1" x14ac:dyDescent="0.15">
      <c r="B776" s="34" t="s">
        <v>169</v>
      </c>
      <c r="C776" s="287"/>
      <c r="E776" s="18">
        <v>37</v>
      </c>
      <c r="F776" s="18">
        <v>33</v>
      </c>
      <c r="G776" s="18">
        <v>4</v>
      </c>
      <c r="H776" s="118">
        <f t="shared" si="251"/>
        <v>2.2685469037400368</v>
      </c>
      <c r="I776" s="4">
        <f t="shared" si="252"/>
        <v>2.1985343104596935</v>
      </c>
      <c r="J776" s="4">
        <f t="shared" si="253"/>
        <v>3.0769230769230771</v>
      </c>
      <c r="K776" s="84"/>
      <c r="L776" s="84"/>
      <c r="M776" s="84"/>
      <c r="N776" s="84"/>
      <c r="O776" s="84"/>
    </row>
    <row r="777" spans="1:15" ht="15" customHeight="1" x14ac:dyDescent="0.15">
      <c r="B777" s="34" t="s">
        <v>170</v>
      </c>
      <c r="C777" s="287"/>
      <c r="E777" s="18">
        <v>65</v>
      </c>
      <c r="F777" s="18">
        <v>57</v>
      </c>
      <c r="G777" s="18">
        <v>8</v>
      </c>
      <c r="H777" s="118">
        <f t="shared" si="251"/>
        <v>3.9852851011649295</v>
      </c>
      <c r="I777" s="4">
        <f t="shared" si="252"/>
        <v>3.79746835443038</v>
      </c>
      <c r="J777" s="4">
        <f t="shared" si="253"/>
        <v>6.1538461538461542</v>
      </c>
      <c r="K777" s="84"/>
      <c r="L777" s="84"/>
      <c r="M777" s="84"/>
      <c r="N777" s="84"/>
      <c r="O777" s="84"/>
    </row>
    <row r="778" spans="1:15" ht="15" customHeight="1" x14ac:dyDescent="0.15">
      <c r="B778" s="34" t="s">
        <v>204</v>
      </c>
      <c r="C778" s="287"/>
      <c r="E778" s="18">
        <v>167</v>
      </c>
      <c r="F778" s="18">
        <v>151</v>
      </c>
      <c r="G778" s="18">
        <v>16</v>
      </c>
      <c r="H778" s="118">
        <f t="shared" si="251"/>
        <v>10.239117106069896</v>
      </c>
      <c r="I778" s="4">
        <f t="shared" si="252"/>
        <v>10.0599600266489</v>
      </c>
      <c r="J778" s="4">
        <f t="shared" si="253"/>
        <v>12.307692307692308</v>
      </c>
      <c r="K778" s="84"/>
      <c r="L778" s="84"/>
      <c r="M778" s="84"/>
      <c r="N778" s="84"/>
      <c r="O778" s="84"/>
    </row>
    <row r="779" spans="1:15" ht="15" customHeight="1" x14ac:dyDescent="0.15">
      <c r="B779" s="35" t="s">
        <v>174</v>
      </c>
      <c r="C779" s="93"/>
      <c r="D779" s="36"/>
      <c r="E779" s="19">
        <v>719</v>
      </c>
      <c r="F779" s="19">
        <v>671</v>
      </c>
      <c r="G779" s="19">
        <v>48</v>
      </c>
      <c r="H779" s="129">
        <f t="shared" si="251"/>
        <v>44.083384426732067</v>
      </c>
      <c r="I779" s="5">
        <f t="shared" si="252"/>
        <v>44.7035309793471</v>
      </c>
      <c r="J779" s="5">
        <f t="shared" si="253"/>
        <v>36.923076923076927</v>
      </c>
      <c r="K779" s="23"/>
      <c r="L779" s="23"/>
      <c r="M779" s="23"/>
      <c r="N779" s="23"/>
      <c r="O779" s="23"/>
    </row>
    <row r="780" spans="1:15" ht="15" customHeight="1" x14ac:dyDescent="0.15">
      <c r="B780" s="39" t="s">
        <v>1</v>
      </c>
      <c r="C780" s="82"/>
      <c r="D780" s="28"/>
      <c r="E780" s="40">
        <f>SUM(E767:E779)</f>
        <v>1631</v>
      </c>
      <c r="F780" s="40">
        <f>SUM(F767:F779)</f>
        <v>1501</v>
      </c>
      <c r="G780" s="40">
        <f>SUM(G767:G779)</f>
        <v>130</v>
      </c>
      <c r="H780" s="119">
        <f>IF(SUM(H767:H779)&gt;100,"－",SUM(H767:H779))</f>
        <v>100</v>
      </c>
      <c r="I780" s="6">
        <f>IF(SUM(I767:I779)&gt;100,"－",SUM(I767:I779))</f>
        <v>100</v>
      </c>
      <c r="J780" s="6">
        <f>IF(SUM(J767:J779)&gt;100,"－",SUM(J767:J779))</f>
        <v>100.00000000000001</v>
      </c>
      <c r="K780" s="23"/>
      <c r="L780" s="23"/>
      <c r="M780" s="23"/>
      <c r="N780" s="23"/>
      <c r="O780" s="23"/>
    </row>
    <row r="781" spans="1:15" ht="15" customHeight="1" x14ac:dyDescent="0.15">
      <c r="B781" s="39" t="s">
        <v>93</v>
      </c>
      <c r="C781" s="82"/>
      <c r="D781" s="29"/>
      <c r="E781" s="42">
        <v>40.413159161554191</v>
      </c>
      <c r="F781" s="75">
        <v>40.056694240967687</v>
      </c>
      <c r="G781" s="75">
        <v>44.021279699197322</v>
      </c>
      <c r="H781" s="23"/>
      <c r="I781" s="23"/>
      <c r="J781" s="23"/>
      <c r="K781" s="23"/>
      <c r="L781" s="23"/>
      <c r="M781" s="23"/>
      <c r="N781" s="23"/>
      <c r="O781" s="23"/>
    </row>
    <row r="782" spans="1:15" ht="15" customHeight="1" x14ac:dyDescent="0.15">
      <c r="B782" s="66"/>
      <c r="C782" s="46"/>
      <c r="D782" s="46"/>
      <c r="E782" s="46"/>
      <c r="F782" s="46"/>
      <c r="G782" s="97"/>
      <c r="H782" s="47"/>
    </row>
    <row r="783" spans="1:15" ht="15" customHeight="1" x14ac:dyDescent="0.15">
      <c r="A783" s="1" t="s">
        <v>880</v>
      </c>
      <c r="B783" s="22"/>
      <c r="H783" s="7"/>
    </row>
    <row r="784" spans="1:15" ht="13.5" customHeight="1" x14ac:dyDescent="0.15">
      <c r="B784" s="68"/>
      <c r="C784" s="33"/>
      <c r="D784" s="33"/>
      <c r="E784" s="83"/>
      <c r="F784" s="88" t="s">
        <v>2</v>
      </c>
      <c r="G784" s="91"/>
      <c r="H784" s="115"/>
      <c r="I784" s="88" t="s">
        <v>3</v>
      </c>
      <c r="J784" s="89"/>
    </row>
    <row r="785" spans="2:15" ht="20" x14ac:dyDescent="0.15">
      <c r="B785" s="74" t="s">
        <v>213</v>
      </c>
      <c r="C785" s="46"/>
      <c r="D785" s="46"/>
      <c r="E785" s="102" t="s">
        <v>4</v>
      </c>
      <c r="F785" s="102" t="s">
        <v>254</v>
      </c>
      <c r="G785" s="102" t="s">
        <v>256</v>
      </c>
      <c r="H785" s="112" t="s">
        <v>4</v>
      </c>
      <c r="I785" s="102" t="s">
        <v>254</v>
      </c>
      <c r="J785" s="102" t="s">
        <v>256</v>
      </c>
    </row>
    <row r="786" spans="2:15" ht="12" customHeight="1" x14ac:dyDescent="0.15">
      <c r="B786" s="35"/>
      <c r="C786" s="93"/>
      <c r="D786" s="36"/>
      <c r="E786" s="37"/>
      <c r="F786" s="37"/>
      <c r="G786" s="37"/>
      <c r="H786" s="116">
        <f>E$238</f>
        <v>1631</v>
      </c>
      <c r="I786" s="2">
        <f>F$238</f>
        <v>1501</v>
      </c>
      <c r="J786" s="2">
        <f>G$238</f>
        <v>130</v>
      </c>
      <c r="K786" s="95"/>
      <c r="L786" s="95"/>
      <c r="M786" s="95"/>
      <c r="N786" s="95"/>
      <c r="O786" s="95"/>
    </row>
    <row r="787" spans="2:15" ht="15" customHeight="1" x14ac:dyDescent="0.15">
      <c r="B787" s="34" t="s">
        <v>214</v>
      </c>
      <c r="C787" s="287"/>
      <c r="E787" s="18">
        <v>63</v>
      </c>
      <c r="F787" s="18">
        <v>55</v>
      </c>
      <c r="G787" s="18">
        <v>8</v>
      </c>
      <c r="H787" s="118">
        <f t="shared" ref="H787:H799" si="254">E787/H$231*100</f>
        <v>3.8626609442060089</v>
      </c>
      <c r="I787" s="4">
        <f t="shared" ref="I787:I799" si="255">F787/I$231*100</f>
        <v>3.664223850766156</v>
      </c>
      <c r="J787" s="4">
        <f t="shared" ref="J787:J799" si="256">G787/J$231*100</f>
        <v>6.1538461538461542</v>
      </c>
      <c r="K787" s="84"/>
      <c r="L787" s="84"/>
      <c r="M787" s="84"/>
      <c r="N787" s="84"/>
      <c r="O787" s="84"/>
    </row>
    <row r="788" spans="2:15" ht="15" customHeight="1" x14ac:dyDescent="0.15">
      <c r="B788" s="34" t="s">
        <v>196</v>
      </c>
      <c r="C788" s="287"/>
      <c r="E788" s="18">
        <v>34</v>
      </c>
      <c r="F788" s="18">
        <v>32</v>
      </c>
      <c r="G788" s="18">
        <v>2</v>
      </c>
      <c r="H788" s="118">
        <f t="shared" si="254"/>
        <v>2.0846106683016554</v>
      </c>
      <c r="I788" s="4">
        <f t="shared" si="255"/>
        <v>2.1319120586275817</v>
      </c>
      <c r="J788" s="4">
        <f t="shared" si="256"/>
        <v>1.5384615384615385</v>
      </c>
      <c r="K788" s="84"/>
      <c r="L788" s="84"/>
      <c r="M788" s="84"/>
      <c r="N788" s="84"/>
      <c r="O788" s="84"/>
    </row>
    <row r="789" spans="2:15" ht="15" customHeight="1" x14ac:dyDescent="0.15">
      <c r="B789" s="34" t="s">
        <v>197</v>
      </c>
      <c r="C789" s="287"/>
      <c r="E789" s="18">
        <v>107</v>
      </c>
      <c r="F789" s="18">
        <v>101</v>
      </c>
      <c r="G789" s="18">
        <v>6</v>
      </c>
      <c r="H789" s="118">
        <f t="shared" si="254"/>
        <v>6.5603923973022686</v>
      </c>
      <c r="I789" s="4">
        <f t="shared" si="255"/>
        <v>6.7288474350433045</v>
      </c>
      <c r="J789" s="4">
        <f t="shared" si="256"/>
        <v>4.6153846153846159</v>
      </c>
      <c r="K789" s="84"/>
      <c r="L789" s="84"/>
      <c r="M789" s="84"/>
      <c r="N789" s="84"/>
      <c r="O789" s="84"/>
    </row>
    <row r="790" spans="2:15" ht="15" customHeight="1" x14ac:dyDescent="0.15">
      <c r="B790" s="34" t="s">
        <v>198</v>
      </c>
      <c r="C790" s="287"/>
      <c r="E790" s="18">
        <v>137</v>
      </c>
      <c r="F790" s="18">
        <v>128</v>
      </c>
      <c r="G790" s="18">
        <v>9</v>
      </c>
      <c r="H790" s="118">
        <f t="shared" si="254"/>
        <v>8.399754751686082</v>
      </c>
      <c r="I790" s="4">
        <f t="shared" si="255"/>
        <v>8.5276482345103268</v>
      </c>
      <c r="J790" s="4">
        <f t="shared" si="256"/>
        <v>6.9230769230769234</v>
      </c>
      <c r="K790" s="84"/>
      <c r="L790" s="84"/>
      <c r="M790" s="84"/>
      <c r="N790" s="84"/>
      <c r="O790" s="84"/>
    </row>
    <row r="791" spans="2:15" ht="15" customHeight="1" x14ac:dyDescent="0.15">
      <c r="B791" s="34" t="s">
        <v>199</v>
      </c>
      <c r="C791" s="287"/>
      <c r="E791" s="18">
        <v>99</v>
      </c>
      <c r="F791" s="18">
        <v>96</v>
      </c>
      <c r="G791" s="18">
        <v>3</v>
      </c>
      <c r="H791" s="118">
        <f t="shared" si="254"/>
        <v>6.0698957694665854</v>
      </c>
      <c r="I791" s="4">
        <f t="shared" si="255"/>
        <v>6.3957361758827451</v>
      </c>
      <c r="J791" s="4">
        <f t="shared" si="256"/>
        <v>2.3076923076923079</v>
      </c>
      <c r="K791" s="84"/>
      <c r="L791" s="84"/>
      <c r="M791" s="84"/>
      <c r="N791" s="84"/>
      <c r="O791" s="84"/>
    </row>
    <row r="792" spans="2:15" ht="15" customHeight="1" x14ac:dyDescent="0.15">
      <c r="B792" s="34" t="s">
        <v>200</v>
      </c>
      <c r="C792" s="287"/>
      <c r="E792" s="18">
        <v>93</v>
      </c>
      <c r="F792" s="18">
        <v>85</v>
      </c>
      <c r="G792" s="18">
        <v>8</v>
      </c>
      <c r="H792" s="118">
        <f t="shared" si="254"/>
        <v>5.7020232985898218</v>
      </c>
      <c r="I792" s="4">
        <f t="shared" si="255"/>
        <v>5.6628914057295132</v>
      </c>
      <c r="J792" s="4">
        <f t="shared" si="256"/>
        <v>6.1538461538461542</v>
      </c>
      <c r="K792" s="84"/>
      <c r="L792" s="84"/>
      <c r="M792" s="84"/>
      <c r="N792" s="84"/>
      <c r="O792" s="84"/>
    </row>
    <row r="793" spans="2:15" ht="15" customHeight="1" x14ac:dyDescent="0.15">
      <c r="B793" s="34" t="s">
        <v>201</v>
      </c>
      <c r="C793" s="287"/>
      <c r="E793" s="18">
        <v>86</v>
      </c>
      <c r="F793" s="18">
        <v>75</v>
      </c>
      <c r="G793" s="18">
        <v>11</v>
      </c>
      <c r="H793" s="118">
        <f t="shared" si="254"/>
        <v>5.2728387492335997</v>
      </c>
      <c r="I793" s="4">
        <f t="shared" si="255"/>
        <v>4.9966688874083944</v>
      </c>
      <c r="J793" s="4">
        <f t="shared" si="256"/>
        <v>8.4615384615384617</v>
      </c>
      <c r="K793" s="84"/>
      <c r="L793" s="84"/>
      <c r="M793" s="84"/>
      <c r="N793" s="84"/>
      <c r="O793" s="84"/>
    </row>
    <row r="794" spans="2:15" ht="15" customHeight="1" x14ac:dyDescent="0.15">
      <c r="B794" s="34" t="s">
        <v>202</v>
      </c>
      <c r="C794" s="287"/>
      <c r="E794" s="18">
        <v>45</v>
      </c>
      <c r="F794" s="18">
        <v>43</v>
      </c>
      <c r="G794" s="18">
        <v>2</v>
      </c>
      <c r="H794" s="118">
        <f t="shared" si="254"/>
        <v>2.7590435315757205</v>
      </c>
      <c r="I794" s="4">
        <f t="shared" si="255"/>
        <v>2.8647568287808127</v>
      </c>
      <c r="J794" s="4">
        <f t="shared" si="256"/>
        <v>1.5384615384615385</v>
      </c>
      <c r="K794" s="84"/>
      <c r="L794" s="84"/>
      <c r="M794" s="84"/>
      <c r="N794" s="84"/>
      <c r="O794" s="84"/>
    </row>
    <row r="795" spans="2:15" ht="15" customHeight="1" x14ac:dyDescent="0.15">
      <c r="B795" s="34" t="s">
        <v>203</v>
      </c>
      <c r="C795" s="287"/>
      <c r="E795" s="18">
        <v>40</v>
      </c>
      <c r="F795" s="18">
        <v>34</v>
      </c>
      <c r="G795" s="18">
        <v>6</v>
      </c>
      <c r="H795" s="118">
        <f t="shared" si="254"/>
        <v>2.4524831391784181</v>
      </c>
      <c r="I795" s="4">
        <f t="shared" si="255"/>
        <v>2.2651565622918057</v>
      </c>
      <c r="J795" s="4">
        <f t="shared" si="256"/>
        <v>4.6153846153846159</v>
      </c>
      <c r="K795" s="84"/>
      <c r="L795" s="84"/>
      <c r="M795" s="84"/>
      <c r="N795" s="84"/>
      <c r="O795" s="84"/>
    </row>
    <row r="796" spans="2:15" ht="15" customHeight="1" x14ac:dyDescent="0.15">
      <c r="B796" s="34" t="s">
        <v>169</v>
      </c>
      <c r="C796" s="287"/>
      <c r="E796" s="18">
        <v>71</v>
      </c>
      <c r="F796" s="18">
        <v>70</v>
      </c>
      <c r="G796" s="18">
        <v>1</v>
      </c>
      <c r="H796" s="118">
        <f t="shared" si="254"/>
        <v>4.3531575720416926</v>
      </c>
      <c r="I796" s="4">
        <f t="shared" si="255"/>
        <v>4.6635576282478342</v>
      </c>
      <c r="J796" s="4">
        <f t="shared" si="256"/>
        <v>0.76923076923076927</v>
      </c>
      <c r="K796" s="84"/>
      <c r="L796" s="84"/>
      <c r="M796" s="84"/>
      <c r="N796" s="84"/>
      <c r="O796" s="84"/>
    </row>
    <row r="797" spans="2:15" ht="15" customHeight="1" x14ac:dyDescent="0.15">
      <c r="B797" s="34" t="s">
        <v>170</v>
      </c>
      <c r="C797" s="287"/>
      <c r="E797" s="18">
        <v>41</v>
      </c>
      <c r="F797" s="18">
        <v>38</v>
      </c>
      <c r="G797" s="18">
        <v>3</v>
      </c>
      <c r="H797" s="118">
        <f t="shared" si="254"/>
        <v>2.5137952176578784</v>
      </c>
      <c r="I797" s="4">
        <f t="shared" si="255"/>
        <v>2.5316455696202533</v>
      </c>
      <c r="J797" s="4">
        <f t="shared" si="256"/>
        <v>2.3076923076923079</v>
      </c>
      <c r="K797" s="84"/>
      <c r="L797" s="84"/>
      <c r="M797" s="84"/>
      <c r="N797" s="84"/>
      <c r="O797" s="84"/>
    </row>
    <row r="798" spans="2:15" ht="15" customHeight="1" x14ac:dyDescent="0.15">
      <c r="B798" s="34" t="s">
        <v>204</v>
      </c>
      <c r="C798" s="287"/>
      <c r="E798" s="18">
        <v>78</v>
      </c>
      <c r="F798" s="18">
        <v>58</v>
      </c>
      <c r="G798" s="18">
        <v>20</v>
      </c>
      <c r="H798" s="118">
        <f t="shared" si="254"/>
        <v>4.7823421213979156</v>
      </c>
      <c r="I798" s="4">
        <f t="shared" si="255"/>
        <v>3.8640906062624913</v>
      </c>
      <c r="J798" s="4">
        <f t="shared" si="256"/>
        <v>15.384615384615385</v>
      </c>
      <c r="K798" s="84"/>
      <c r="L798" s="84"/>
      <c r="M798" s="84"/>
      <c r="N798" s="84"/>
      <c r="O798" s="84"/>
    </row>
    <row r="799" spans="2:15" ht="15" customHeight="1" x14ac:dyDescent="0.15">
      <c r="B799" s="35" t="s">
        <v>174</v>
      </c>
      <c r="C799" s="93"/>
      <c r="D799" s="36"/>
      <c r="E799" s="19">
        <v>737</v>
      </c>
      <c r="F799" s="19">
        <v>686</v>
      </c>
      <c r="G799" s="19">
        <v>51</v>
      </c>
      <c r="H799" s="129">
        <f t="shared" si="254"/>
        <v>45.18700183936236</v>
      </c>
      <c r="I799" s="5">
        <f t="shared" si="255"/>
        <v>45.702864756828781</v>
      </c>
      <c r="J799" s="5">
        <f t="shared" si="256"/>
        <v>39.230769230769234</v>
      </c>
      <c r="K799" s="23"/>
      <c r="L799" s="23"/>
      <c r="M799" s="23"/>
      <c r="N799" s="23"/>
      <c r="O799" s="23"/>
    </row>
    <row r="800" spans="2:15" ht="15" customHeight="1" x14ac:dyDescent="0.15">
      <c r="B800" s="39" t="s">
        <v>1</v>
      </c>
      <c r="C800" s="82"/>
      <c r="D800" s="28"/>
      <c r="E800" s="40">
        <f>SUM(E787:E799)</f>
        <v>1631</v>
      </c>
      <c r="F800" s="40">
        <f>SUM(F787:F799)</f>
        <v>1501</v>
      </c>
      <c r="G800" s="40">
        <f>SUM(G787:G799)</f>
        <v>130</v>
      </c>
      <c r="H800" s="119">
        <f>IF(SUM(H787:H799)&gt;100,"－",SUM(H787:H799))</f>
        <v>100.00000000000001</v>
      </c>
      <c r="I800" s="6">
        <f>IF(SUM(I787:I799)&gt;100,"－",SUM(I787:I799))</f>
        <v>100</v>
      </c>
      <c r="J800" s="6">
        <f>IF(SUM(J787:J799)&gt;100,"－",SUM(J787:J799))</f>
        <v>100</v>
      </c>
      <c r="K800" s="23"/>
      <c r="L800" s="23"/>
      <c r="M800" s="23"/>
      <c r="N800" s="23"/>
      <c r="O800" s="23"/>
    </row>
    <row r="801" spans="1:15" ht="15" customHeight="1" x14ac:dyDescent="0.15">
      <c r="B801" s="39" t="s">
        <v>93</v>
      </c>
      <c r="C801" s="82"/>
      <c r="D801" s="29"/>
      <c r="E801" s="42">
        <v>30.322211950017358</v>
      </c>
      <c r="F801" s="75">
        <v>29.082789889021388</v>
      </c>
      <c r="G801" s="75">
        <v>43.108654731178603</v>
      </c>
      <c r="H801" s="23"/>
      <c r="I801" s="23"/>
      <c r="J801" s="23"/>
      <c r="K801" s="23"/>
      <c r="L801" s="23"/>
      <c r="M801" s="23"/>
      <c r="N801" s="23"/>
      <c r="O801" s="23"/>
    </row>
    <row r="802" spans="1:15" ht="15" customHeight="1" x14ac:dyDescent="0.15">
      <c r="B802" s="66"/>
      <c r="C802" s="46"/>
      <c r="D802" s="46"/>
      <c r="E802" s="46"/>
      <c r="F802" s="46"/>
      <c r="G802" s="97"/>
      <c r="H802" s="47"/>
    </row>
    <row r="803" spans="1:15" ht="15" customHeight="1" x14ac:dyDescent="0.15">
      <c r="A803" s="1" t="s">
        <v>881</v>
      </c>
      <c r="B803" s="22"/>
      <c r="H803" s="7"/>
    </row>
    <row r="804" spans="1:15" ht="13.5" customHeight="1" x14ac:dyDescent="0.15">
      <c r="B804" s="68"/>
      <c r="C804" s="33"/>
      <c r="D804" s="33"/>
      <c r="E804" s="83"/>
      <c r="F804" s="88" t="s">
        <v>2</v>
      </c>
      <c r="G804" s="91"/>
      <c r="H804" s="115"/>
      <c r="I804" s="88" t="s">
        <v>3</v>
      </c>
      <c r="J804" s="89"/>
    </row>
    <row r="805" spans="1:15" ht="20" x14ac:dyDescent="0.15">
      <c r="B805" s="74" t="s">
        <v>151</v>
      </c>
      <c r="C805" s="46"/>
      <c r="D805" s="46"/>
      <c r="E805" s="102" t="s">
        <v>4</v>
      </c>
      <c r="F805" s="102" t="s">
        <v>254</v>
      </c>
      <c r="G805" s="102" t="s">
        <v>256</v>
      </c>
      <c r="H805" s="112" t="s">
        <v>4</v>
      </c>
      <c r="I805" s="102" t="s">
        <v>254</v>
      </c>
      <c r="J805" s="102" t="s">
        <v>256</v>
      </c>
    </row>
    <row r="806" spans="1:15" ht="12" customHeight="1" x14ac:dyDescent="0.15">
      <c r="B806" s="35"/>
      <c r="C806" s="93"/>
      <c r="D806" s="36"/>
      <c r="E806" s="37"/>
      <c r="F806" s="37"/>
      <c r="G806" s="37"/>
      <c r="H806" s="116">
        <f>E$238</f>
        <v>1631</v>
      </c>
      <c r="I806" s="2">
        <f>F$238</f>
        <v>1501</v>
      </c>
      <c r="J806" s="2">
        <f>G$238</f>
        <v>130</v>
      </c>
      <c r="K806" s="95"/>
      <c r="L806" s="95"/>
      <c r="M806" s="95"/>
      <c r="N806" s="95"/>
      <c r="O806" s="95"/>
    </row>
    <row r="807" spans="1:15" ht="15" customHeight="1" x14ac:dyDescent="0.15">
      <c r="B807" s="34" t="s">
        <v>214</v>
      </c>
      <c r="C807" s="287"/>
      <c r="E807" s="18">
        <v>184</v>
      </c>
      <c r="F807" s="18">
        <v>167</v>
      </c>
      <c r="G807" s="18">
        <v>17</v>
      </c>
      <c r="H807" s="118">
        <f t="shared" ref="H807:H819" si="257">E807/H$231*100</f>
        <v>11.281422440220723</v>
      </c>
      <c r="I807" s="4">
        <f t="shared" ref="I807:I819" si="258">F807/I$231*100</f>
        <v>11.125916055962691</v>
      </c>
      <c r="J807" s="4">
        <f t="shared" ref="J807:J819" si="259">G807/J$231*100</f>
        <v>13.076923076923078</v>
      </c>
      <c r="K807" s="84"/>
      <c r="L807" s="84"/>
      <c r="M807" s="84"/>
      <c r="N807" s="84"/>
      <c r="O807" s="84"/>
    </row>
    <row r="808" spans="1:15" ht="15" customHeight="1" x14ac:dyDescent="0.15">
      <c r="B808" s="34" t="s">
        <v>196</v>
      </c>
      <c r="C808" s="287"/>
      <c r="E808" s="18">
        <v>20</v>
      </c>
      <c r="F808" s="18">
        <v>19</v>
      </c>
      <c r="G808" s="18">
        <v>1</v>
      </c>
      <c r="H808" s="118">
        <f t="shared" si="257"/>
        <v>1.226241569589209</v>
      </c>
      <c r="I808" s="4">
        <f t="shared" si="258"/>
        <v>1.2658227848101267</v>
      </c>
      <c r="J808" s="4">
        <f t="shared" si="259"/>
        <v>0.76923076923076927</v>
      </c>
      <c r="K808" s="84"/>
      <c r="L808" s="84"/>
      <c r="M808" s="84"/>
      <c r="N808" s="84"/>
      <c r="O808" s="84"/>
    </row>
    <row r="809" spans="1:15" ht="15" customHeight="1" x14ac:dyDescent="0.15">
      <c r="B809" s="34" t="s">
        <v>197</v>
      </c>
      <c r="C809" s="287"/>
      <c r="E809" s="18">
        <v>117</v>
      </c>
      <c r="F809" s="18">
        <v>110</v>
      </c>
      <c r="G809" s="18">
        <v>7</v>
      </c>
      <c r="H809" s="118">
        <f t="shared" si="257"/>
        <v>7.1735131820968734</v>
      </c>
      <c r="I809" s="4">
        <f t="shared" si="258"/>
        <v>7.328447701532312</v>
      </c>
      <c r="J809" s="4">
        <f t="shared" si="259"/>
        <v>5.384615384615385</v>
      </c>
      <c r="K809" s="84"/>
      <c r="L809" s="84"/>
      <c r="M809" s="84"/>
      <c r="N809" s="84"/>
      <c r="O809" s="84"/>
    </row>
    <row r="810" spans="1:15" ht="15" customHeight="1" x14ac:dyDescent="0.15">
      <c r="B810" s="34" t="s">
        <v>198</v>
      </c>
      <c r="C810" s="287"/>
      <c r="E810" s="18">
        <v>152</v>
      </c>
      <c r="F810" s="18">
        <v>143</v>
      </c>
      <c r="G810" s="18">
        <v>9</v>
      </c>
      <c r="H810" s="118">
        <f t="shared" si="257"/>
        <v>9.31943592887799</v>
      </c>
      <c r="I810" s="4">
        <f t="shared" si="258"/>
        <v>9.5269820119920059</v>
      </c>
      <c r="J810" s="4">
        <f t="shared" si="259"/>
        <v>6.9230769230769234</v>
      </c>
      <c r="K810" s="84"/>
      <c r="L810" s="84"/>
      <c r="M810" s="84"/>
      <c r="N810" s="84"/>
      <c r="O810" s="84"/>
    </row>
    <row r="811" spans="1:15" ht="15" customHeight="1" x14ac:dyDescent="0.15">
      <c r="B811" s="34" t="s">
        <v>199</v>
      </c>
      <c r="C811" s="287"/>
      <c r="E811" s="18">
        <v>94</v>
      </c>
      <c r="F811" s="18">
        <v>87</v>
      </c>
      <c r="G811" s="18">
        <v>7</v>
      </c>
      <c r="H811" s="118">
        <f t="shared" si="257"/>
        <v>5.763335377069283</v>
      </c>
      <c r="I811" s="4">
        <f t="shared" si="258"/>
        <v>5.7961359093937377</v>
      </c>
      <c r="J811" s="4">
        <f t="shared" si="259"/>
        <v>5.384615384615385</v>
      </c>
      <c r="K811" s="84"/>
      <c r="L811" s="84"/>
      <c r="M811" s="84"/>
      <c r="N811" s="84"/>
      <c r="O811" s="84"/>
    </row>
    <row r="812" spans="1:15" ht="15" customHeight="1" x14ac:dyDescent="0.15">
      <c r="B812" s="34" t="s">
        <v>200</v>
      </c>
      <c r="C812" s="287"/>
      <c r="E812" s="18">
        <v>105</v>
      </c>
      <c r="F812" s="18">
        <v>96</v>
      </c>
      <c r="G812" s="18">
        <v>9</v>
      </c>
      <c r="H812" s="118">
        <f t="shared" si="257"/>
        <v>6.4377682403433472</v>
      </c>
      <c r="I812" s="4">
        <f t="shared" si="258"/>
        <v>6.3957361758827451</v>
      </c>
      <c r="J812" s="4">
        <f t="shared" si="259"/>
        <v>6.9230769230769234</v>
      </c>
      <c r="K812" s="84"/>
      <c r="L812" s="84"/>
      <c r="M812" s="84"/>
      <c r="N812" s="84"/>
      <c r="O812" s="84"/>
    </row>
    <row r="813" spans="1:15" ht="15" customHeight="1" x14ac:dyDescent="0.15">
      <c r="B813" s="34" t="s">
        <v>201</v>
      </c>
      <c r="C813" s="287"/>
      <c r="E813" s="18">
        <v>88</v>
      </c>
      <c r="F813" s="18">
        <v>76</v>
      </c>
      <c r="G813" s="18">
        <v>12</v>
      </c>
      <c r="H813" s="118">
        <f t="shared" si="257"/>
        <v>5.3954629061925194</v>
      </c>
      <c r="I813" s="4">
        <f t="shared" si="258"/>
        <v>5.0632911392405067</v>
      </c>
      <c r="J813" s="4">
        <f t="shared" si="259"/>
        <v>9.2307692307692317</v>
      </c>
      <c r="K813" s="84"/>
      <c r="L813" s="84"/>
      <c r="M813" s="84"/>
      <c r="N813" s="84"/>
      <c r="O813" s="84"/>
    </row>
    <row r="814" spans="1:15" ht="15" customHeight="1" x14ac:dyDescent="0.15">
      <c r="B814" s="34" t="s">
        <v>202</v>
      </c>
      <c r="C814" s="287"/>
      <c r="E814" s="18">
        <v>44</v>
      </c>
      <c r="F814" s="18">
        <v>39</v>
      </c>
      <c r="G814" s="18">
        <v>5</v>
      </c>
      <c r="H814" s="118">
        <f t="shared" si="257"/>
        <v>2.6977314530962597</v>
      </c>
      <c r="I814" s="4">
        <f t="shared" si="258"/>
        <v>2.5982678214523651</v>
      </c>
      <c r="J814" s="4">
        <f t="shared" si="259"/>
        <v>3.8461538461538463</v>
      </c>
      <c r="K814" s="84"/>
      <c r="L814" s="84"/>
      <c r="M814" s="84"/>
      <c r="N814" s="84"/>
      <c r="O814" s="84"/>
    </row>
    <row r="815" spans="1:15" ht="15" customHeight="1" x14ac:dyDescent="0.15">
      <c r="B815" s="34" t="s">
        <v>203</v>
      </c>
      <c r="C815" s="287"/>
      <c r="E815" s="18">
        <v>27</v>
      </c>
      <c r="F815" s="18">
        <v>25</v>
      </c>
      <c r="G815" s="18">
        <v>2</v>
      </c>
      <c r="H815" s="118">
        <f t="shared" si="257"/>
        <v>1.655426118945432</v>
      </c>
      <c r="I815" s="4">
        <f t="shared" si="258"/>
        <v>1.6655562958027983</v>
      </c>
      <c r="J815" s="4">
        <f t="shared" si="259"/>
        <v>1.5384615384615385</v>
      </c>
      <c r="K815" s="84"/>
      <c r="L815" s="84"/>
      <c r="M815" s="84"/>
      <c r="N815" s="84"/>
      <c r="O815" s="84"/>
    </row>
    <row r="816" spans="1:15" ht="15" customHeight="1" x14ac:dyDescent="0.15">
      <c r="B816" s="34" t="s">
        <v>169</v>
      </c>
      <c r="C816" s="287"/>
      <c r="E816" s="18">
        <v>55</v>
      </c>
      <c r="F816" s="18">
        <v>47</v>
      </c>
      <c r="G816" s="18">
        <v>8</v>
      </c>
      <c r="H816" s="118">
        <f t="shared" si="257"/>
        <v>3.3721643163703248</v>
      </c>
      <c r="I816" s="4">
        <f t="shared" si="258"/>
        <v>3.1312458361092603</v>
      </c>
      <c r="J816" s="4">
        <f t="shared" si="259"/>
        <v>6.1538461538461542</v>
      </c>
      <c r="K816" s="84"/>
      <c r="L816" s="84"/>
      <c r="M816" s="84"/>
      <c r="N816" s="84"/>
      <c r="O816" s="84"/>
    </row>
    <row r="817" spans="2:15" ht="15" customHeight="1" x14ac:dyDescent="0.15">
      <c r="B817" s="34" t="s">
        <v>170</v>
      </c>
      <c r="C817" s="287"/>
      <c r="E817" s="18">
        <v>40</v>
      </c>
      <c r="F817" s="18">
        <v>37</v>
      </c>
      <c r="G817" s="18">
        <v>3</v>
      </c>
      <c r="H817" s="118">
        <f t="shared" si="257"/>
        <v>2.4524831391784181</v>
      </c>
      <c r="I817" s="4">
        <f t="shared" si="258"/>
        <v>2.4650233177881411</v>
      </c>
      <c r="J817" s="4">
        <f t="shared" si="259"/>
        <v>2.3076923076923079</v>
      </c>
      <c r="K817" s="84"/>
      <c r="L817" s="84"/>
      <c r="M817" s="84"/>
      <c r="N817" s="84"/>
      <c r="O817" s="84"/>
    </row>
    <row r="818" spans="2:15" ht="15" customHeight="1" x14ac:dyDescent="0.15">
      <c r="B818" s="34" t="s">
        <v>204</v>
      </c>
      <c r="C818" s="287"/>
      <c r="E818" s="18">
        <v>37</v>
      </c>
      <c r="F818" s="18">
        <v>33</v>
      </c>
      <c r="G818" s="18">
        <v>4</v>
      </c>
      <c r="H818" s="118">
        <f t="shared" si="257"/>
        <v>2.2685469037400368</v>
      </c>
      <c r="I818" s="4">
        <f t="shared" si="258"/>
        <v>2.1985343104596935</v>
      </c>
      <c r="J818" s="4">
        <f t="shared" si="259"/>
        <v>3.0769230769230771</v>
      </c>
      <c r="K818" s="84"/>
      <c r="L818" s="84"/>
      <c r="M818" s="84"/>
      <c r="N818" s="84"/>
      <c r="O818" s="84"/>
    </row>
    <row r="819" spans="2:15" ht="15" customHeight="1" x14ac:dyDescent="0.15">
      <c r="B819" s="35" t="s">
        <v>174</v>
      </c>
      <c r="C819" s="93"/>
      <c r="D819" s="36"/>
      <c r="E819" s="19">
        <v>668</v>
      </c>
      <c r="F819" s="19">
        <v>622</v>
      </c>
      <c r="G819" s="19">
        <v>46</v>
      </c>
      <c r="H819" s="129">
        <f t="shared" si="257"/>
        <v>40.956468424279585</v>
      </c>
      <c r="I819" s="5">
        <f t="shared" si="258"/>
        <v>41.439040639573612</v>
      </c>
      <c r="J819" s="5">
        <f t="shared" si="259"/>
        <v>35.384615384615387</v>
      </c>
      <c r="K819" s="23"/>
      <c r="L819" s="23"/>
      <c r="M819" s="23"/>
      <c r="N819" s="23"/>
      <c r="O819" s="23"/>
    </row>
    <row r="820" spans="2:15" ht="15" customHeight="1" x14ac:dyDescent="0.15">
      <c r="B820" s="39" t="s">
        <v>1</v>
      </c>
      <c r="C820" s="82"/>
      <c r="D820" s="28"/>
      <c r="E820" s="40">
        <f>SUM(E807:E819)</f>
        <v>1631</v>
      </c>
      <c r="F820" s="40">
        <f>SUM(F807:F819)</f>
        <v>1501</v>
      </c>
      <c r="G820" s="40">
        <f>SUM(G807:G819)</f>
        <v>130</v>
      </c>
      <c r="H820" s="119">
        <f>IF(SUM(H807:H819)&gt;100,"－",SUM(H807:H819))</f>
        <v>100</v>
      </c>
      <c r="I820" s="6">
        <f>IF(SUM(I807:I819)&gt;100,"－",SUM(I807:I819))</f>
        <v>100</v>
      </c>
      <c r="J820" s="6">
        <f>IF(SUM(J807:J819)&gt;100,"－",SUM(J807:J819))</f>
        <v>100.00000000000001</v>
      </c>
      <c r="K820" s="23"/>
      <c r="L820" s="23"/>
      <c r="M820" s="23"/>
      <c r="N820" s="23"/>
      <c r="O820" s="23"/>
    </row>
    <row r="821" spans="2:15" ht="15" customHeight="1" x14ac:dyDescent="0.15">
      <c r="B821" s="39" t="s">
        <v>93</v>
      </c>
      <c r="C821" s="82"/>
      <c r="D821" s="29"/>
      <c r="E821" s="42">
        <v>19.868688948876542</v>
      </c>
      <c r="F821" s="75">
        <v>19.203911516877877</v>
      </c>
      <c r="G821" s="75">
        <v>26.825109933719766</v>
      </c>
      <c r="H821" s="23"/>
      <c r="I821" s="23"/>
      <c r="J821" s="23"/>
      <c r="K821" s="23"/>
      <c r="L821" s="23"/>
      <c r="M821" s="23"/>
      <c r="N821" s="23"/>
      <c r="O821" s="23"/>
    </row>
    <row r="822" spans="2:15" ht="15" customHeight="1" x14ac:dyDescent="0.15">
      <c r="B822" s="66"/>
      <c r="C822" s="46"/>
      <c r="D822" s="46"/>
      <c r="E822" s="46"/>
      <c r="F822" s="46"/>
      <c r="G822" s="97"/>
      <c r="H822" s="47"/>
    </row>
    <row r="823" spans="2:15" ht="13.5" customHeight="1" x14ac:dyDescent="0.15">
      <c r="B823" s="68"/>
      <c r="C823" s="33"/>
      <c r="D823" s="33"/>
      <c r="E823" s="83"/>
      <c r="F823" s="88" t="s">
        <v>2</v>
      </c>
      <c r="G823" s="91"/>
      <c r="H823" s="115"/>
      <c r="I823" s="88" t="s">
        <v>3</v>
      </c>
      <c r="J823" s="89"/>
    </row>
    <row r="824" spans="2:15" ht="20" x14ac:dyDescent="0.15">
      <c r="B824" s="74" t="s">
        <v>392</v>
      </c>
      <c r="C824" s="46"/>
      <c r="D824" s="46"/>
      <c r="E824" s="102" t="s">
        <v>4</v>
      </c>
      <c r="F824" s="102" t="s">
        <v>254</v>
      </c>
      <c r="G824" s="102" t="s">
        <v>256</v>
      </c>
      <c r="H824" s="112" t="s">
        <v>4</v>
      </c>
      <c r="I824" s="102" t="s">
        <v>254</v>
      </c>
      <c r="J824" s="102" t="s">
        <v>256</v>
      </c>
    </row>
    <row r="825" spans="2:15" ht="12" customHeight="1" x14ac:dyDescent="0.15">
      <c r="B825" s="35"/>
      <c r="C825" s="93"/>
      <c r="D825" s="36"/>
      <c r="E825" s="37"/>
      <c r="F825" s="37"/>
      <c r="G825" s="37"/>
      <c r="H825" s="116">
        <f>E$238</f>
        <v>1631</v>
      </c>
      <c r="I825" s="2">
        <f>F$238</f>
        <v>1501</v>
      </c>
      <c r="J825" s="2">
        <f>G$238</f>
        <v>130</v>
      </c>
      <c r="K825" s="95"/>
      <c r="L825" s="95"/>
      <c r="M825" s="95"/>
      <c r="N825" s="95"/>
      <c r="O825" s="95"/>
    </row>
    <row r="826" spans="2:15" ht="15" customHeight="1" x14ac:dyDescent="0.15">
      <c r="B826" s="34" t="s">
        <v>214</v>
      </c>
      <c r="C826" s="287"/>
      <c r="E826" s="18">
        <v>298</v>
      </c>
      <c r="F826" s="18">
        <v>263</v>
      </c>
      <c r="G826" s="18">
        <v>35</v>
      </c>
      <c r="H826" s="118">
        <f t="shared" ref="H826:H838" si="260">E826/H$231*100</f>
        <v>18.270999386879218</v>
      </c>
      <c r="I826" s="4">
        <f t="shared" ref="I826:I838" si="261">F826/I$231*100</f>
        <v>17.521652231845437</v>
      </c>
      <c r="J826" s="4">
        <f t="shared" ref="J826:J838" si="262">G826/J$231*100</f>
        <v>26.923076923076923</v>
      </c>
      <c r="K826" s="84"/>
      <c r="L826" s="84"/>
      <c r="M826" s="84"/>
      <c r="N826" s="84"/>
      <c r="O826" s="84"/>
    </row>
    <row r="827" spans="2:15" ht="15" customHeight="1" x14ac:dyDescent="0.15">
      <c r="B827" s="34" t="s">
        <v>196</v>
      </c>
      <c r="C827" s="287"/>
      <c r="E827" s="18">
        <v>3</v>
      </c>
      <c r="F827" s="18">
        <v>2</v>
      </c>
      <c r="G827" s="18">
        <v>1</v>
      </c>
      <c r="H827" s="118">
        <f t="shared" si="260"/>
        <v>0.18393623543838136</v>
      </c>
      <c r="I827" s="4">
        <f t="shared" si="261"/>
        <v>0.13324450366422386</v>
      </c>
      <c r="J827" s="4">
        <f t="shared" si="262"/>
        <v>0.76923076923076927</v>
      </c>
      <c r="K827" s="84"/>
      <c r="L827" s="84"/>
      <c r="M827" s="84"/>
      <c r="N827" s="84"/>
      <c r="O827" s="84"/>
    </row>
    <row r="828" spans="2:15" ht="15" customHeight="1" x14ac:dyDescent="0.15">
      <c r="B828" s="34" t="s">
        <v>197</v>
      </c>
      <c r="C828" s="287"/>
      <c r="E828" s="18">
        <v>33</v>
      </c>
      <c r="F828" s="18">
        <v>30</v>
      </c>
      <c r="G828" s="18">
        <v>3</v>
      </c>
      <c r="H828" s="118">
        <f t="shared" si="260"/>
        <v>2.0232985898221951</v>
      </c>
      <c r="I828" s="4">
        <f t="shared" si="261"/>
        <v>1.9986675549633577</v>
      </c>
      <c r="J828" s="4">
        <f t="shared" si="262"/>
        <v>2.3076923076923079</v>
      </c>
      <c r="K828" s="84"/>
      <c r="L828" s="84"/>
      <c r="M828" s="84"/>
      <c r="N828" s="84"/>
      <c r="O828" s="84"/>
    </row>
    <row r="829" spans="2:15" ht="15" customHeight="1" x14ac:dyDescent="0.15">
      <c r="B829" s="34" t="s">
        <v>198</v>
      </c>
      <c r="C829" s="287"/>
      <c r="E829" s="18">
        <v>56</v>
      </c>
      <c r="F829" s="18">
        <v>53</v>
      </c>
      <c r="G829" s="18">
        <v>3</v>
      </c>
      <c r="H829" s="118">
        <f t="shared" si="260"/>
        <v>3.4334763948497855</v>
      </c>
      <c r="I829" s="4">
        <f t="shared" si="261"/>
        <v>3.530979347101932</v>
      </c>
      <c r="J829" s="4">
        <f t="shared" si="262"/>
        <v>2.3076923076923079</v>
      </c>
      <c r="K829" s="84"/>
      <c r="L829" s="84"/>
      <c r="M829" s="84"/>
      <c r="N829" s="84"/>
      <c r="O829" s="84"/>
    </row>
    <row r="830" spans="2:15" ht="15" customHeight="1" x14ac:dyDescent="0.15">
      <c r="B830" s="34" t="s">
        <v>199</v>
      </c>
      <c r="C830" s="287"/>
      <c r="E830" s="18">
        <v>35</v>
      </c>
      <c r="F830" s="18">
        <v>33</v>
      </c>
      <c r="G830" s="18">
        <v>2</v>
      </c>
      <c r="H830" s="118">
        <f t="shared" si="260"/>
        <v>2.1459227467811157</v>
      </c>
      <c r="I830" s="4">
        <f t="shared" si="261"/>
        <v>2.1985343104596935</v>
      </c>
      <c r="J830" s="4">
        <f t="shared" si="262"/>
        <v>1.5384615384615385</v>
      </c>
      <c r="K830" s="84"/>
      <c r="L830" s="84"/>
      <c r="M830" s="84"/>
      <c r="N830" s="84"/>
      <c r="O830" s="84"/>
    </row>
    <row r="831" spans="2:15" ht="15" customHeight="1" x14ac:dyDescent="0.15">
      <c r="B831" s="34" t="s">
        <v>200</v>
      </c>
      <c r="C831" s="287"/>
      <c r="E831" s="18">
        <v>59</v>
      </c>
      <c r="F831" s="18">
        <v>58</v>
      </c>
      <c r="G831" s="18">
        <v>1</v>
      </c>
      <c r="H831" s="118">
        <f t="shared" si="260"/>
        <v>3.6174126302881664</v>
      </c>
      <c r="I831" s="4">
        <f t="shared" si="261"/>
        <v>3.8640906062624913</v>
      </c>
      <c r="J831" s="4">
        <f t="shared" si="262"/>
        <v>0.76923076923076927</v>
      </c>
      <c r="K831" s="84"/>
      <c r="L831" s="84"/>
      <c r="M831" s="84"/>
      <c r="N831" s="84"/>
      <c r="O831" s="84"/>
    </row>
    <row r="832" spans="2:15" ht="15" customHeight="1" x14ac:dyDescent="0.15">
      <c r="B832" s="34" t="s">
        <v>201</v>
      </c>
      <c r="C832" s="287"/>
      <c r="E832" s="18">
        <v>75</v>
      </c>
      <c r="F832" s="18">
        <v>69</v>
      </c>
      <c r="G832" s="18">
        <v>6</v>
      </c>
      <c r="H832" s="118">
        <f t="shared" si="260"/>
        <v>4.5984058859595338</v>
      </c>
      <c r="I832" s="4">
        <f t="shared" si="261"/>
        <v>4.5969353764157228</v>
      </c>
      <c r="J832" s="4">
        <f t="shared" si="262"/>
        <v>4.6153846153846159</v>
      </c>
      <c r="K832" s="84"/>
      <c r="L832" s="84"/>
      <c r="M832" s="84"/>
      <c r="N832" s="84"/>
      <c r="O832" s="84"/>
    </row>
    <row r="833" spans="1:15" ht="15" customHeight="1" x14ac:dyDescent="0.15">
      <c r="B833" s="34" t="s">
        <v>202</v>
      </c>
      <c r="C833" s="287"/>
      <c r="E833" s="18">
        <v>59</v>
      </c>
      <c r="F833" s="18">
        <v>55</v>
      </c>
      <c r="G833" s="18">
        <v>4</v>
      </c>
      <c r="H833" s="118">
        <f t="shared" si="260"/>
        <v>3.6174126302881664</v>
      </c>
      <c r="I833" s="4">
        <f t="shared" si="261"/>
        <v>3.664223850766156</v>
      </c>
      <c r="J833" s="4">
        <f t="shared" si="262"/>
        <v>3.0769230769230771</v>
      </c>
      <c r="K833" s="84"/>
      <c r="L833" s="84"/>
      <c r="M833" s="84"/>
      <c r="N833" s="84"/>
      <c r="O833" s="84"/>
    </row>
    <row r="834" spans="1:15" ht="15" customHeight="1" x14ac:dyDescent="0.15">
      <c r="B834" s="34" t="s">
        <v>203</v>
      </c>
      <c r="C834" s="287"/>
      <c r="E834" s="18">
        <v>16</v>
      </c>
      <c r="F834" s="18">
        <v>16</v>
      </c>
      <c r="G834" s="18">
        <v>0</v>
      </c>
      <c r="H834" s="118">
        <f t="shared" si="260"/>
        <v>0.98099325567136719</v>
      </c>
      <c r="I834" s="4">
        <f t="shared" si="261"/>
        <v>1.0659560293137909</v>
      </c>
      <c r="J834" s="4">
        <f t="shared" si="262"/>
        <v>0</v>
      </c>
      <c r="K834" s="84"/>
      <c r="L834" s="84"/>
      <c r="M834" s="84"/>
      <c r="N834" s="84"/>
      <c r="O834" s="84"/>
    </row>
    <row r="835" spans="1:15" ht="15" customHeight="1" x14ac:dyDescent="0.15">
      <c r="B835" s="34" t="s">
        <v>169</v>
      </c>
      <c r="C835" s="287"/>
      <c r="E835" s="18">
        <v>38</v>
      </c>
      <c r="F835" s="18">
        <v>36</v>
      </c>
      <c r="G835" s="18">
        <v>2</v>
      </c>
      <c r="H835" s="118">
        <f t="shared" si="260"/>
        <v>2.3298589822194975</v>
      </c>
      <c r="I835" s="4">
        <f t="shared" si="261"/>
        <v>2.3984010659560293</v>
      </c>
      <c r="J835" s="4">
        <f t="shared" si="262"/>
        <v>1.5384615384615385</v>
      </c>
      <c r="K835" s="84"/>
      <c r="L835" s="84"/>
      <c r="M835" s="84"/>
      <c r="N835" s="84"/>
      <c r="O835" s="84"/>
    </row>
    <row r="836" spans="1:15" ht="15" customHeight="1" x14ac:dyDescent="0.15">
      <c r="B836" s="34" t="s">
        <v>170</v>
      </c>
      <c r="C836" s="287"/>
      <c r="E836" s="18">
        <v>78</v>
      </c>
      <c r="F836" s="18">
        <v>74</v>
      </c>
      <c r="G836" s="18">
        <v>4</v>
      </c>
      <c r="H836" s="118">
        <f t="shared" si="260"/>
        <v>4.7823421213979156</v>
      </c>
      <c r="I836" s="4">
        <f t="shared" si="261"/>
        <v>4.9300466355762822</v>
      </c>
      <c r="J836" s="4">
        <f t="shared" si="262"/>
        <v>3.0769230769230771</v>
      </c>
      <c r="K836" s="84"/>
      <c r="L836" s="84"/>
      <c r="M836" s="84"/>
      <c r="N836" s="84"/>
      <c r="O836" s="84"/>
    </row>
    <row r="837" spans="1:15" ht="15" customHeight="1" x14ac:dyDescent="0.15">
      <c r="B837" s="34" t="s">
        <v>204</v>
      </c>
      <c r="C837" s="287"/>
      <c r="E837" s="18">
        <v>162</v>
      </c>
      <c r="F837" s="18">
        <v>141</v>
      </c>
      <c r="G837" s="18">
        <v>21</v>
      </c>
      <c r="H837" s="118">
        <f t="shared" si="260"/>
        <v>9.9325567136725947</v>
      </c>
      <c r="I837" s="4">
        <f t="shared" si="261"/>
        <v>9.3937375083277814</v>
      </c>
      <c r="J837" s="4">
        <f t="shared" si="262"/>
        <v>16.153846153846153</v>
      </c>
      <c r="K837" s="84"/>
      <c r="L837" s="84"/>
      <c r="M837" s="84"/>
      <c r="N837" s="84"/>
      <c r="O837" s="84"/>
    </row>
    <row r="838" spans="1:15" ht="15" customHeight="1" x14ac:dyDescent="0.15">
      <c r="B838" s="35" t="s">
        <v>174</v>
      </c>
      <c r="C838" s="93"/>
      <c r="D838" s="36"/>
      <c r="E838" s="19">
        <v>719</v>
      </c>
      <c r="F838" s="19">
        <v>671</v>
      </c>
      <c r="G838" s="19">
        <v>48</v>
      </c>
      <c r="H838" s="129">
        <f t="shared" si="260"/>
        <v>44.083384426732067</v>
      </c>
      <c r="I838" s="5">
        <f t="shared" si="261"/>
        <v>44.7035309793471</v>
      </c>
      <c r="J838" s="5">
        <f t="shared" si="262"/>
        <v>36.923076923076927</v>
      </c>
      <c r="K838" s="23"/>
      <c r="L838" s="23"/>
      <c r="M838" s="23"/>
      <c r="N838" s="23"/>
      <c r="O838" s="23"/>
    </row>
    <row r="839" spans="1:15" ht="15" customHeight="1" x14ac:dyDescent="0.15">
      <c r="B839" s="39" t="s">
        <v>1</v>
      </c>
      <c r="C839" s="82"/>
      <c r="D839" s="28"/>
      <c r="E839" s="40">
        <f>SUM(E826:E838)</f>
        <v>1631</v>
      </c>
      <c r="F839" s="40">
        <f>SUM(F826:F838)</f>
        <v>1501</v>
      </c>
      <c r="G839" s="40">
        <f>SUM(G826:G838)</f>
        <v>130</v>
      </c>
      <c r="H839" s="119">
        <f>IF(SUM(H826:H838)&gt;100,"－",SUM(H826:H838))</f>
        <v>100</v>
      </c>
      <c r="I839" s="6">
        <f>IF(SUM(I826:I838)&gt;100,"－",SUM(I826:I838))</f>
        <v>100</v>
      </c>
      <c r="J839" s="6">
        <f>IF(SUM(J826:J838)&gt;100,"－",SUM(J826:J838))</f>
        <v>100</v>
      </c>
      <c r="K839" s="23"/>
      <c r="L839" s="23"/>
      <c r="M839" s="23"/>
      <c r="N839" s="23"/>
      <c r="O839" s="23"/>
    </row>
    <row r="840" spans="1:15" ht="15" customHeight="1" x14ac:dyDescent="0.15">
      <c r="B840" s="39" t="s">
        <v>93</v>
      </c>
      <c r="C840" s="82"/>
      <c r="D840" s="29"/>
      <c r="E840" s="42">
        <v>32.576179956570115</v>
      </c>
      <c r="F840" s="75">
        <v>32.715824461344909</v>
      </c>
      <c r="G840" s="75">
        <v>31.162705091166888</v>
      </c>
      <c r="H840" s="23"/>
      <c r="I840" s="23"/>
      <c r="J840" s="23"/>
      <c r="K840" s="23"/>
      <c r="L840" s="23"/>
      <c r="M840" s="23"/>
      <c r="N840" s="23"/>
      <c r="O840" s="23"/>
    </row>
    <row r="841" spans="1:15" ht="15" customHeight="1" x14ac:dyDescent="0.15">
      <c r="B841" s="66"/>
      <c r="C841" s="46"/>
      <c r="D841" s="46"/>
      <c r="E841" s="46"/>
      <c r="F841" s="46"/>
      <c r="G841" s="97"/>
      <c r="H841" s="47"/>
    </row>
    <row r="842" spans="1:15" ht="15" customHeight="1" x14ac:dyDescent="0.15">
      <c r="A842" s="1" t="s">
        <v>881</v>
      </c>
      <c r="B842" s="22"/>
      <c r="H842" s="7"/>
    </row>
    <row r="843" spans="1:15" ht="13.5" customHeight="1" x14ac:dyDescent="0.15">
      <c r="B843" s="68"/>
      <c r="C843" s="33"/>
      <c r="D843" s="33"/>
      <c r="E843" s="83"/>
      <c r="F843" s="88" t="s">
        <v>2</v>
      </c>
      <c r="G843" s="91"/>
      <c r="H843" s="115"/>
      <c r="I843" s="88" t="s">
        <v>3</v>
      </c>
      <c r="J843" s="89"/>
    </row>
    <row r="844" spans="1:15" ht="20" x14ac:dyDescent="0.15">
      <c r="B844" s="74" t="s">
        <v>213</v>
      </c>
      <c r="C844" s="46"/>
      <c r="D844" s="46"/>
      <c r="E844" s="102" t="s">
        <v>4</v>
      </c>
      <c r="F844" s="102" t="s">
        <v>254</v>
      </c>
      <c r="G844" s="102" t="s">
        <v>256</v>
      </c>
      <c r="H844" s="112" t="s">
        <v>4</v>
      </c>
      <c r="I844" s="102" t="s">
        <v>254</v>
      </c>
      <c r="J844" s="102" t="s">
        <v>256</v>
      </c>
    </row>
    <row r="845" spans="1:15" ht="12" customHeight="1" x14ac:dyDescent="0.15">
      <c r="B845" s="35"/>
      <c r="C845" s="93"/>
      <c r="D845" s="36"/>
      <c r="E845" s="37"/>
      <c r="F845" s="37"/>
      <c r="G845" s="37"/>
      <c r="H845" s="116">
        <f>E$238</f>
        <v>1631</v>
      </c>
      <c r="I845" s="2">
        <f>F$238</f>
        <v>1501</v>
      </c>
      <c r="J845" s="2">
        <f>G$238</f>
        <v>130</v>
      </c>
      <c r="K845" s="95"/>
      <c r="L845" s="95"/>
      <c r="M845" s="95"/>
      <c r="N845" s="95"/>
      <c r="O845" s="95"/>
    </row>
    <row r="846" spans="1:15" ht="15" customHeight="1" x14ac:dyDescent="0.15">
      <c r="B846" s="34" t="s">
        <v>214</v>
      </c>
      <c r="C846" s="287"/>
      <c r="E846" s="18">
        <v>85</v>
      </c>
      <c r="F846" s="18">
        <v>77</v>
      </c>
      <c r="G846" s="18">
        <v>8</v>
      </c>
      <c r="H846" s="118">
        <f t="shared" ref="H846:H858" si="263">E846/H$231*100</f>
        <v>5.2115266707541386</v>
      </c>
      <c r="I846" s="4">
        <f t="shared" ref="I846:I858" si="264">F846/I$231*100</f>
        <v>5.1299133910726189</v>
      </c>
      <c r="J846" s="4">
        <f t="shared" ref="J846:J858" si="265">G846/J$231*100</f>
        <v>6.1538461538461542</v>
      </c>
      <c r="K846" s="84"/>
      <c r="L846" s="84"/>
      <c r="M846" s="84"/>
      <c r="N846" s="84"/>
      <c r="O846" s="84"/>
    </row>
    <row r="847" spans="1:15" ht="15" customHeight="1" x14ac:dyDescent="0.15">
      <c r="B847" s="34" t="s">
        <v>196</v>
      </c>
      <c r="C847" s="287"/>
      <c r="E847" s="18">
        <v>25</v>
      </c>
      <c r="F847" s="18">
        <v>23</v>
      </c>
      <c r="G847" s="18">
        <v>2</v>
      </c>
      <c r="H847" s="118">
        <f t="shared" si="263"/>
        <v>1.5328019619865114</v>
      </c>
      <c r="I847" s="4">
        <f t="shared" si="264"/>
        <v>1.5323117921385743</v>
      </c>
      <c r="J847" s="4">
        <f t="shared" si="265"/>
        <v>1.5384615384615385</v>
      </c>
      <c r="K847" s="84"/>
      <c r="L847" s="84"/>
      <c r="M847" s="84"/>
      <c r="N847" s="84"/>
      <c r="O847" s="84"/>
    </row>
    <row r="848" spans="1:15" ht="15" customHeight="1" x14ac:dyDescent="0.15">
      <c r="B848" s="34" t="s">
        <v>197</v>
      </c>
      <c r="C848" s="287"/>
      <c r="E848" s="18">
        <v>116</v>
      </c>
      <c r="F848" s="18">
        <v>106</v>
      </c>
      <c r="G848" s="18">
        <v>10</v>
      </c>
      <c r="H848" s="118">
        <f t="shared" si="263"/>
        <v>7.1122011036174131</v>
      </c>
      <c r="I848" s="4">
        <f t="shared" si="264"/>
        <v>7.0619586942038639</v>
      </c>
      <c r="J848" s="4">
        <f t="shared" si="265"/>
        <v>7.6923076923076925</v>
      </c>
      <c r="K848" s="84"/>
      <c r="L848" s="84"/>
      <c r="M848" s="84"/>
      <c r="N848" s="84"/>
      <c r="O848" s="84"/>
    </row>
    <row r="849" spans="1:15" ht="15" customHeight="1" x14ac:dyDescent="0.15">
      <c r="B849" s="34" t="s">
        <v>198</v>
      </c>
      <c r="C849" s="287"/>
      <c r="E849" s="18">
        <v>133</v>
      </c>
      <c r="F849" s="18">
        <v>127</v>
      </c>
      <c r="G849" s="18">
        <v>6</v>
      </c>
      <c r="H849" s="118">
        <f t="shared" si="263"/>
        <v>8.1545064377682408</v>
      </c>
      <c r="I849" s="4">
        <f t="shared" si="264"/>
        <v>8.4610259826782155</v>
      </c>
      <c r="J849" s="4">
        <f t="shared" si="265"/>
        <v>4.6153846153846159</v>
      </c>
      <c r="K849" s="84"/>
      <c r="L849" s="84"/>
      <c r="M849" s="84"/>
      <c r="N849" s="84"/>
      <c r="O849" s="84"/>
    </row>
    <row r="850" spans="1:15" ht="15" customHeight="1" x14ac:dyDescent="0.15">
      <c r="B850" s="34" t="s">
        <v>199</v>
      </c>
      <c r="C850" s="287"/>
      <c r="E850" s="18">
        <v>94</v>
      </c>
      <c r="F850" s="18">
        <v>85</v>
      </c>
      <c r="G850" s="18">
        <v>9</v>
      </c>
      <c r="H850" s="118">
        <f t="shared" si="263"/>
        <v>5.763335377069283</v>
      </c>
      <c r="I850" s="4">
        <f t="shared" si="264"/>
        <v>5.6628914057295132</v>
      </c>
      <c r="J850" s="4">
        <f t="shared" si="265"/>
        <v>6.9230769230769234</v>
      </c>
      <c r="K850" s="84"/>
      <c r="L850" s="84"/>
      <c r="M850" s="84"/>
      <c r="N850" s="84"/>
      <c r="O850" s="84"/>
    </row>
    <row r="851" spans="1:15" ht="15" customHeight="1" x14ac:dyDescent="0.15">
      <c r="B851" s="34" t="s">
        <v>200</v>
      </c>
      <c r="C851" s="287"/>
      <c r="E851" s="18">
        <v>95</v>
      </c>
      <c r="F851" s="18">
        <v>88</v>
      </c>
      <c r="G851" s="18">
        <v>7</v>
      </c>
      <c r="H851" s="118">
        <f t="shared" si="263"/>
        <v>5.8246474555487433</v>
      </c>
      <c r="I851" s="4">
        <f t="shared" si="264"/>
        <v>5.862758161225849</v>
      </c>
      <c r="J851" s="4">
        <f t="shared" si="265"/>
        <v>5.384615384615385</v>
      </c>
      <c r="K851" s="84"/>
      <c r="L851" s="84"/>
      <c r="M851" s="84"/>
      <c r="N851" s="84"/>
      <c r="O851" s="84"/>
    </row>
    <row r="852" spans="1:15" ht="15" customHeight="1" x14ac:dyDescent="0.15">
      <c r="B852" s="34" t="s">
        <v>201</v>
      </c>
      <c r="C852" s="287"/>
      <c r="E852" s="18">
        <v>80</v>
      </c>
      <c r="F852" s="18">
        <v>72</v>
      </c>
      <c r="G852" s="18">
        <v>8</v>
      </c>
      <c r="H852" s="118">
        <f t="shared" si="263"/>
        <v>4.9049662783568362</v>
      </c>
      <c r="I852" s="4">
        <f t="shared" si="264"/>
        <v>4.7968021319120586</v>
      </c>
      <c r="J852" s="4">
        <f t="shared" si="265"/>
        <v>6.1538461538461542</v>
      </c>
      <c r="K852" s="84"/>
      <c r="L852" s="84"/>
      <c r="M852" s="84"/>
      <c r="N852" s="84"/>
      <c r="O852" s="84"/>
    </row>
    <row r="853" spans="1:15" ht="15" customHeight="1" x14ac:dyDescent="0.15">
      <c r="B853" s="34" t="s">
        <v>202</v>
      </c>
      <c r="C853" s="287"/>
      <c r="E853" s="18">
        <v>54</v>
      </c>
      <c r="F853" s="18">
        <v>46</v>
      </c>
      <c r="G853" s="18">
        <v>8</v>
      </c>
      <c r="H853" s="118">
        <f t="shared" si="263"/>
        <v>3.310852237890864</v>
      </c>
      <c r="I853" s="4">
        <f t="shared" si="264"/>
        <v>3.0646235842771485</v>
      </c>
      <c r="J853" s="4">
        <f t="shared" si="265"/>
        <v>6.1538461538461542</v>
      </c>
      <c r="K853" s="84"/>
      <c r="L853" s="84"/>
      <c r="M853" s="84"/>
      <c r="N853" s="84"/>
      <c r="O853" s="84"/>
    </row>
    <row r="854" spans="1:15" ht="15" customHeight="1" x14ac:dyDescent="0.15">
      <c r="B854" s="34" t="s">
        <v>203</v>
      </c>
      <c r="C854" s="287"/>
      <c r="E854" s="18">
        <v>48</v>
      </c>
      <c r="F854" s="18">
        <v>43</v>
      </c>
      <c r="G854" s="18">
        <v>5</v>
      </c>
      <c r="H854" s="118">
        <f t="shared" si="263"/>
        <v>2.9429797670141018</v>
      </c>
      <c r="I854" s="4">
        <f t="shared" si="264"/>
        <v>2.8647568287808127</v>
      </c>
      <c r="J854" s="4">
        <f t="shared" si="265"/>
        <v>3.8461538461538463</v>
      </c>
      <c r="K854" s="84"/>
      <c r="L854" s="84"/>
      <c r="M854" s="84"/>
      <c r="N854" s="84"/>
      <c r="O854" s="84"/>
    </row>
    <row r="855" spans="1:15" ht="15" customHeight="1" x14ac:dyDescent="0.15">
      <c r="B855" s="34" t="s">
        <v>169</v>
      </c>
      <c r="C855" s="287"/>
      <c r="E855" s="18">
        <v>72</v>
      </c>
      <c r="F855" s="18">
        <v>69</v>
      </c>
      <c r="G855" s="18">
        <v>3</v>
      </c>
      <c r="H855" s="118">
        <f t="shared" si="263"/>
        <v>4.4144696505211529</v>
      </c>
      <c r="I855" s="4">
        <f t="shared" si="264"/>
        <v>4.5969353764157228</v>
      </c>
      <c r="J855" s="4">
        <f t="shared" si="265"/>
        <v>2.3076923076923079</v>
      </c>
      <c r="K855" s="84"/>
      <c r="L855" s="84"/>
      <c r="M855" s="84"/>
      <c r="N855" s="84"/>
      <c r="O855" s="84"/>
    </row>
    <row r="856" spans="1:15" ht="15" customHeight="1" x14ac:dyDescent="0.15">
      <c r="B856" s="34" t="s">
        <v>170</v>
      </c>
      <c r="C856" s="287"/>
      <c r="E856" s="18">
        <v>50</v>
      </c>
      <c r="F856" s="18">
        <v>42</v>
      </c>
      <c r="G856" s="18">
        <v>8</v>
      </c>
      <c r="H856" s="118">
        <f t="shared" si="263"/>
        <v>3.0656039239730228</v>
      </c>
      <c r="I856" s="4">
        <f t="shared" si="264"/>
        <v>2.7981345769487009</v>
      </c>
      <c r="J856" s="4">
        <f t="shared" si="265"/>
        <v>6.1538461538461542</v>
      </c>
      <c r="K856" s="84"/>
      <c r="L856" s="84"/>
      <c r="M856" s="84"/>
      <c r="N856" s="84"/>
      <c r="O856" s="84"/>
    </row>
    <row r="857" spans="1:15" ht="15" customHeight="1" x14ac:dyDescent="0.15">
      <c r="B857" s="34" t="s">
        <v>204</v>
      </c>
      <c r="C857" s="287"/>
      <c r="E857" s="18">
        <v>42</v>
      </c>
      <c r="F857" s="18">
        <v>37</v>
      </c>
      <c r="G857" s="18">
        <v>5</v>
      </c>
      <c r="H857" s="118">
        <f t="shared" si="263"/>
        <v>2.5751072961373391</v>
      </c>
      <c r="I857" s="4">
        <f t="shared" si="264"/>
        <v>2.4650233177881411</v>
      </c>
      <c r="J857" s="4">
        <f t="shared" si="265"/>
        <v>3.8461538461538463</v>
      </c>
      <c r="K857" s="84"/>
      <c r="L857" s="84"/>
      <c r="M857" s="84"/>
      <c r="N857" s="84"/>
      <c r="O857" s="84"/>
    </row>
    <row r="858" spans="1:15" ht="15" customHeight="1" x14ac:dyDescent="0.15">
      <c r="B858" s="35" t="s">
        <v>174</v>
      </c>
      <c r="C858" s="93"/>
      <c r="D858" s="36"/>
      <c r="E858" s="19">
        <v>737</v>
      </c>
      <c r="F858" s="19">
        <v>686</v>
      </c>
      <c r="G858" s="19">
        <v>51</v>
      </c>
      <c r="H858" s="129">
        <f t="shared" si="263"/>
        <v>45.18700183936236</v>
      </c>
      <c r="I858" s="5">
        <f t="shared" si="264"/>
        <v>45.702864756828781</v>
      </c>
      <c r="J858" s="5">
        <f t="shared" si="265"/>
        <v>39.230769230769234</v>
      </c>
      <c r="K858" s="23"/>
      <c r="L858" s="23"/>
      <c r="M858" s="23"/>
      <c r="N858" s="23"/>
      <c r="O858" s="23"/>
    </row>
    <row r="859" spans="1:15" ht="15" customHeight="1" x14ac:dyDescent="0.15">
      <c r="B859" s="39" t="s">
        <v>1</v>
      </c>
      <c r="C859" s="82"/>
      <c r="D859" s="28"/>
      <c r="E859" s="40">
        <f>SUM(E846:E858)</f>
        <v>1631</v>
      </c>
      <c r="F859" s="40">
        <f>SUM(F846:F858)</f>
        <v>1501</v>
      </c>
      <c r="G859" s="40">
        <f>SUM(G846:G858)</f>
        <v>130</v>
      </c>
      <c r="H859" s="119">
        <f>IF(SUM(H846:H858)&gt;100,"－",SUM(H846:H858))</f>
        <v>100</v>
      </c>
      <c r="I859" s="6">
        <f>IF(SUM(I846:I858)&gt;100,"－",SUM(I846:I858))</f>
        <v>100</v>
      </c>
      <c r="J859" s="6">
        <f>IF(SUM(J846:J858)&gt;100,"－",SUM(J846:J858))</f>
        <v>100</v>
      </c>
      <c r="K859" s="23"/>
      <c r="L859" s="23"/>
      <c r="M859" s="23"/>
      <c r="N859" s="23"/>
      <c r="O859" s="23"/>
    </row>
    <row r="860" spans="1:15" ht="15" customHeight="1" x14ac:dyDescent="0.15">
      <c r="B860" s="39" t="s">
        <v>93</v>
      </c>
      <c r="C860" s="82"/>
      <c r="D860" s="29"/>
      <c r="E860" s="42">
        <v>24.564252871911904</v>
      </c>
      <c r="F860" s="75">
        <v>24.139003130507231</v>
      </c>
      <c r="G860" s="75">
        <v>28.951322988934717</v>
      </c>
      <c r="H860" s="23"/>
      <c r="I860" s="23"/>
      <c r="J860" s="23"/>
      <c r="K860" s="23"/>
      <c r="L860" s="23"/>
      <c r="M860" s="23"/>
      <c r="N860" s="23"/>
      <c r="O860" s="23"/>
    </row>
    <row r="861" spans="1:15" ht="15" customHeight="1" x14ac:dyDescent="0.15">
      <c r="B861" s="66"/>
      <c r="C861" s="46"/>
      <c r="D861" s="46"/>
      <c r="E861" s="46"/>
      <c r="F861" s="46"/>
      <c r="G861" s="97"/>
      <c r="H861" s="47"/>
    </row>
    <row r="862" spans="1:15" ht="15" customHeight="1" x14ac:dyDescent="0.15">
      <c r="A862" s="1" t="s">
        <v>596</v>
      </c>
      <c r="B862" s="22"/>
      <c r="H862" s="7"/>
    </row>
    <row r="863" spans="1:15" ht="13.5" customHeight="1" x14ac:dyDescent="0.15">
      <c r="B863" s="68"/>
      <c r="C863" s="33"/>
      <c r="D863" s="33"/>
      <c r="E863" s="33"/>
      <c r="F863" s="83"/>
      <c r="G863" s="91"/>
      <c r="H863" s="88" t="s">
        <v>2</v>
      </c>
      <c r="I863" s="91"/>
      <c r="J863" s="91"/>
      <c r="K863" s="115"/>
      <c r="L863" s="91"/>
      <c r="M863" s="88" t="s">
        <v>3</v>
      </c>
      <c r="N863" s="91"/>
      <c r="O863" s="89"/>
    </row>
    <row r="864" spans="1:15" ht="22.5" customHeight="1" x14ac:dyDescent="0.15">
      <c r="B864" s="34"/>
      <c r="E864" s="79"/>
      <c r="F864" s="102" t="s">
        <v>4</v>
      </c>
      <c r="G864" s="102" t="s">
        <v>254</v>
      </c>
      <c r="H864" s="102" t="s">
        <v>255</v>
      </c>
      <c r="I864" s="102" t="s">
        <v>256</v>
      </c>
      <c r="J864" s="109" t="s">
        <v>257</v>
      </c>
      <c r="K864" s="112" t="s">
        <v>4</v>
      </c>
      <c r="L864" s="102" t="s">
        <v>254</v>
      </c>
      <c r="M864" s="102" t="s">
        <v>255</v>
      </c>
      <c r="N864" s="102" t="s">
        <v>256</v>
      </c>
      <c r="O864" s="102" t="s">
        <v>257</v>
      </c>
    </row>
    <row r="865" spans="1:15" ht="12" customHeight="1" x14ac:dyDescent="0.15">
      <c r="B865" s="35"/>
      <c r="C865" s="36"/>
      <c r="D865" s="36"/>
      <c r="E865" s="80"/>
      <c r="F865" s="37"/>
      <c r="G865" s="37"/>
      <c r="H865" s="37"/>
      <c r="I865" s="37"/>
      <c r="J865" s="70"/>
      <c r="K865" s="116">
        <f>F$874</f>
        <v>5887</v>
      </c>
      <c r="L865" s="2">
        <f t="shared" ref="L865:O865" si="266">G$874</f>
        <v>1501</v>
      </c>
      <c r="M865" s="2">
        <f t="shared" si="266"/>
        <v>2489</v>
      </c>
      <c r="N865" s="2">
        <f t="shared" si="266"/>
        <v>130</v>
      </c>
      <c r="O865" s="2">
        <f t="shared" si="266"/>
        <v>1766</v>
      </c>
    </row>
    <row r="866" spans="1:15" ht="15" customHeight="1" x14ac:dyDescent="0.15">
      <c r="B866" s="34" t="s">
        <v>434</v>
      </c>
      <c r="F866" s="18">
        <v>122</v>
      </c>
      <c r="G866" s="18">
        <v>2</v>
      </c>
      <c r="H866" s="18">
        <v>23</v>
      </c>
      <c r="I866" s="18">
        <v>1</v>
      </c>
      <c r="J866" s="71">
        <v>96</v>
      </c>
      <c r="K866" s="118">
        <f>F866/K$865*100</f>
        <v>2.0723628333616446</v>
      </c>
      <c r="L866" s="24">
        <f t="shared" ref="L866:L873" si="267">G866/L$865*100</f>
        <v>0.13324450366422386</v>
      </c>
      <c r="M866" s="4">
        <f t="shared" ref="M866:M873" si="268">H866/M$865*100</f>
        <v>0.92406588991562877</v>
      </c>
      <c r="N866" s="4">
        <f t="shared" ref="N866:N873" si="269">I866/N$865*100</f>
        <v>0.76923076923076927</v>
      </c>
      <c r="O866" s="4">
        <f t="shared" ref="O866:O873" si="270">J866/O$865*100</f>
        <v>5.4360135900339754</v>
      </c>
    </row>
    <row r="867" spans="1:15" ht="15" customHeight="1" x14ac:dyDescent="0.15">
      <c r="B867" s="34" t="s">
        <v>54</v>
      </c>
      <c r="F867" s="18">
        <v>1954</v>
      </c>
      <c r="G867" s="18">
        <v>324</v>
      </c>
      <c r="H867" s="18">
        <v>917</v>
      </c>
      <c r="I867" s="18">
        <v>44</v>
      </c>
      <c r="J867" s="71">
        <v>669</v>
      </c>
      <c r="K867" s="118">
        <f t="shared" ref="K867:K873" si="271">F867/K$865*100</f>
        <v>33.191778494988959</v>
      </c>
      <c r="L867" s="24">
        <f t="shared" si="267"/>
        <v>21.585609593604264</v>
      </c>
      <c r="M867" s="4">
        <f t="shared" si="268"/>
        <v>36.84210526315789</v>
      </c>
      <c r="N867" s="4">
        <f t="shared" si="269"/>
        <v>33.846153846153847</v>
      </c>
      <c r="O867" s="4">
        <f t="shared" si="270"/>
        <v>37.882219705549261</v>
      </c>
    </row>
    <row r="868" spans="1:15" ht="15" customHeight="1" x14ac:dyDescent="0.15">
      <c r="B868" s="34" t="s">
        <v>55</v>
      </c>
      <c r="F868" s="18">
        <v>1723</v>
      </c>
      <c r="G868" s="18">
        <v>500</v>
      </c>
      <c r="H868" s="18">
        <v>725</v>
      </c>
      <c r="I868" s="18">
        <v>50</v>
      </c>
      <c r="J868" s="71">
        <v>447</v>
      </c>
      <c r="K868" s="118">
        <f t="shared" si="271"/>
        <v>29.267878376082894</v>
      </c>
      <c r="L868" s="24">
        <f t="shared" si="267"/>
        <v>33.311125916055964</v>
      </c>
      <c r="M868" s="4">
        <f t="shared" si="268"/>
        <v>29.128163921253513</v>
      </c>
      <c r="N868" s="4">
        <f t="shared" si="269"/>
        <v>38.461538461538467</v>
      </c>
      <c r="O868" s="4">
        <f t="shared" si="270"/>
        <v>25.311438278595695</v>
      </c>
    </row>
    <row r="869" spans="1:15" ht="15" customHeight="1" x14ac:dyDescent="0.15">
      <c r="B869" s="34" t="s">
        <v>113</v>
      </c>
      <c r="F869" s="18">
        <v>851</v>
      </c>
      <c r="G869" s="18">
        <v>287</v>
      </c>
      <c r="H869" s="18">
        <v>327</v>
      </c>
      <c r="I869" s="18">
        <v>17</v>
      </c>
      <c r="J869" s="71">
        <v>220</v>
      </c>
      <c r="K869" s="118">
        <f t="shared" si="271"/>
        <v>14.455580091727535</v>
      </c>
      <c r="L869" s="24">
        <f t="shared" si="267"/>
        <v>19.120586275816123</v>
      </c>
      <c r="M869" s="4">
        <f t="shared" si="268"/>
        <v>13.137806347930898</v>
      </c>
      <c r="N869" s="4">
        <f t="shared" si="269"/>
        <v>13.076923076923078</v>
      </c>
      <c r="O869" s="4">
        <f t="shared" si="270"/>
        <v>12.457531143827861</v>
      </c>
    </row>
    <row r="870" spans="1:15" ht="15" customHeight="1" x14ac:dyDescent="0.15">
      <c r="B870" s="34" t="s">
        <v>114</v>
      </c>
      <c r="F870" s="18">
        <v>402</v>
      </c>
      <c r="G870" s="18">
        <v>153</v>
      </c>
      <c r="H870" s="18">
        <v>153</v>
      </c>
      <c r="I870" s="18">
        <v>4</v>
      </c>
      <c r="J870" s="71">
        <v>92</v>
      </c>
      <c r="K870" s="118">
        <f t="shared" si="271"/>
        <v>6.8286054017326308</v>
      </c>
      <c r="L870" s="24">
        <f t="shared" si="267"/>
        <v>10.193204530313125</v>
      </c>
      <c r="M870" s="4">
        <f t="shared" si="268"/>
        <v>6.1470470068300527</v>
      </c>
      <c r="N870" s="4">
        <f t="shared" si="269"/>
        <v>3.0769230769230771</v>
      </c>
      <c r="O870" s="4">
        <f t="shared" si="270"/>
        <v>5.2095130237825593</v>
      </c>
    </row>
    <row r="871" spans="1:15" ht="15" customHeight="1" x14ac:dyDescent="0.15">
      <c r="B871" s="34" t="s">
        <v>597</v>
      </c>
      <c r="F871" s="18">
        <v>426</v>
      </c>
      <c r="G871" s="18">
        <v>199</v>
      </c>
      <c r="H871" s="18">
        <v>143</v>
      </c>
      <c r="I871" s="18">
        <v>8</v>
      </c>
      <c r="J871" s="71">
        <v>76</v>
      </c>
      <c r="K871" s="118">
        <f t="shared" si="271"/>
        <v>7.2362833361644299</v>
      </c>
      <c r="L871" s="24">
        <f t="shared" si="267"/>
        <v>13.257828114590273</v>
      </c>
      <c r="M871" s="4">
        <f t="shared" si="268"/>
        <v>5.7452792286058658</v>
      </c>
      <c r="N871" s="4">
        <f t="shared" si="269"/>
        <v>6.1538461538461542</v>
      </c>
      <c r="O871" s="4">
        <f t="shared" si="270"/>
        <v>4.3035107587768966</v>
      </c>
    </row>
    <row r="872" spans="1:15" ht="15" customHeight="1" x14ac:dyDescent="0.15">
      <c r="B872" s="34" t="s">
        <v>116</v>
      </c>
      <c r="F872" s="18">
        <v>31</v>
      </c>
      <c r="G872" s="18">
        <v>18</v>
      </c>
      <c r="H872" s="18">
        <v>5</v>
      </c>
      <c r="I872" s="18">
        <v>0</v>
      </c>
      <c r="J872" s="71">
        <v>8</v>
      </c>
      <c r="K872" s="118">
        <f t="shared" si="271"/>
        <v>0.52658399864107353</v>
      </c>
      <c r="L872" s="24">
        <f t="shared" si="267"/>
        <v>1.1992005329780147</v>
      </c>
      <c r="M872" s="4">
        <f t="shared" si="268"/>
        <v>0.20088388911209321</v>
      </c>
      <c r="N872" s="4">
        <f t="shared" si="269"/>
        <v>0</v>
      </c>
      <c r="O872" s="4">
        <f t="shared" si="270"/>
        <v>0.45300113250283131</v>
      </c>
    </row>
    <row r="873" spans="1:15" ht="15" customHeight="1" x14ac:dyDescent="0.15">
      <c r="B873" s="34" t="s">
        <v>0</v>
      </c>
      <c r="C873" s="36"/>
      <c r="D873" s="36"/>
      <c r="E873" s="36"/>
      <c r="F873" s="19">
        <v>378</v>
      </c>
      <c r="G873" s="19">
        <v>18</v>
      </c>
      <c r="H873" s="19">
        <v>196</v>
      </c>
      <c r="I873" s="19">
        <v>6</v>
      </c>
      <c r="J873" s="76">
        <v>158</v>
      </c>
      <c r="K873" s="129">
        <f t="shared" si="271"/>
        <v>6.4209274673008325</v>
      </c>
      <c r="L873" s="26">
        <f t="shared" si="267"/>
        <v>1.1992005329780147</v>
      </c>
      <c r="M873" s="5">
        <f t="shared" si="268"/>
        <v>7.8746484531940535</v>
      </c>
      <c r="N873" s="5">
        <f t="shared" si="269"/>
        <v>4.6153846153846159</v>
      </c>
      <c r="O873" s="5">
        <f t="shared" si="270"/>
        <v>8.9467723669309169</v>
      </c>
    </row>
    <row r="874" spans="1:15" ht="15" customHeight="1" x14ac:dyDescent="0.15">
      <c r="B874" s="39" t="s">
        <v>1</v>
      </c>
      <c r="C874" s="28"/>
      <c r="D874" s="28"/>
      <c r="E874" s="29"/>
      <c r="F874" s="40">
        <f t="shared" ref="F874:O874" si="272">SUM(F866:F873)</f>
        <v>5887</v>
      </c>
      <c r="G874" s="40">
        <f t="shared" si="272"/>
        <v>1501</v>
      </c>
      <c r="H874" s="40">
        <f t="shared" si="272"/>
        <v>2489</v>
      </c>
      <c r="I874" s="40">
        <f t="shared" si="272"/>
        <v>130</v>
      </c>
      <c r="J874" s="72">
        <f t="shared" si="272"/>
        <v>1766</v>
      </c>
      <c r="K874" s="119">
        <f t="shared" si="272"/>
        <v>100</v>
      </c>
      <c r="L874" s="25">
        <f t="shared" si="272"/>
        <v>99.999999999999986</v>
      </c>
      <c r="M874" s="6">
        <f t="shared" si="272"/>
        <v>99.999999999999986</v>
      </c>
      <c r="N874" s="6">
        <f t="shared" si="272"/>
        <v>100.00000000000001</v>
      </c>
      <c r="O874" s="6">
        <f t="shared" si="272"/>
        <v>100</v>
      </c>
    </row>
    <row r="875" spans="1:15" ht="15" customHeight="1" x14ac:dyDescent="0.15">
      <c r="B875" s="39" t="s">
        <v>111</v>
      </c>
      <c r="C875" s="28"/>
      <c r="D875" s="28"/>
      <c r="E875" s="29"/>
      <c r="F875" s="41">
        <v>2.2544926483935379</v>
      </c>
      <c r="G875" s="41">
        <v>2.8145650708024275</v>
      </c>
      <c r="H875" s="41">
        <v>2.1151330135194071</v>
      </c>
      <c r="I875" s="41">
        <v>2.088709677419355</v>
      </c>
      <c r="J875" s="41">
        <v>1.9496268656716418</v>
      </c>
    </row>
    <row r="876" spans="1:15" ht="15" customHeight="1" x14ac:dyDescent="0.15">
      <c r="B876" s="39" t="s">
        <v>112</v>
      </c>
      <c r="C876" s="28"/>
      <c r="D876" s="28"/>
      <c r="E876" s="29"/>
      <c r="F876" s="48">
        <v>20</v>
      </c>
      <c r="G876" s="48">
        <v>14</v>
      </c>
      <c r="H876" s="48">
        <v>11</v>
      </c>
      <c r="I876" s="48">
        <v>7</v>
      </c>
      <c r="J876" s="48">
        <v>20</v>
      </c>
    </row>
    <row r="878" spans="1:15" ht="15" customHeight="1" x14ac:dyDescent="0.15">
      <c r="A878" s="77" t="s">
        <v>598</v>
      </c>
    </row>
    <row r="879" spans="1:15" ht="15" customHeight="1" x14ac:dyDescent="0.15">
      <c r="A879" s="1" t="s">
        <v>599</v>
      </c>
      <c r="B879" s="22"/>
      <c r="H879" s="7"/>
    </row>
    <row r="880" spans="1:15" ht="13.5" customHeight="1" x14ac:dyDescent="0.15">
      <c r="B880" s="68"/>
      <c r="C880" s="33"/>
      <c r="D880" s="33"/>
      <c r="E880" s="33"/>
      <c r="F880" s="83"/>
      <c r="G880" s="91"/>
      <c r="H880" s="88" t="s">
        <v>2</v>
      </c>
      <c r="I880" s="91"/>
      <c r="J880" s="91"/>
      <c r="K880" s="115"/>
      <c r="L880" s="91"/>
      <c r="M880" s="88" t="s">
        <v>3</v>
      </c>
      <c r="N880" s="91"/>
      <c r="O880" s="89"/>
    </row>
    <row r="881" spans="1:15" ht="22.5" customHeight="1" x14ac:dyDescent="0.15">
      <c r="B881" s="34"/>
      <c r="E881" s="79"/>
      <c r="F881" s="102" t="s">
        <v>4</v>
      </c>
      <c r="G881" s="102" t="s">
        <v>254</v>
      </c>
      <c r="H881" s="102" t="s">
        <v>255</v>
      </c>
      <c r="I881" s="102" t="s">
        <v>256</v>
      </c>
      <c r="J881" s="109" t="s">
        <v>257</v>
      </c>
      <c r="K881" s="112" t="s">
        <v>4</v>
      </c>
      <c r="L881" s="102" t="s">
        <v>254</v>
      </c>
      <c r="M881" s="102" t="s">
        <v>255</v>
      </c>
      <c r="N881" s="102" t="s">
        <v>256</v>
      </c>
      <c r="O881" s="102" t="s">
        <v>257</v>
      </c>
    </row>
    <row r="882" spans="1:15" ht="12" customHeight="1" x14ac:dyDescent="0.15">
      <c r="B882" s="35"/>
      <c r="C882" s="36"/>
      <c r="D882" s="36"/>
      <c r="E882" s="80"/>
      <c r="F882" s="37"/>
      <c r="G882" s="37"/>
      <c r="H882" s="37"/>
      <c r="I882" s="37"/>
      <c r="J882" s="70"/>
      <c r="K882" s="116">
        <f>F$874-F866</f>
        <v>5765</v>
      </c>
      <c r="L882" s="2">
        <f t="shared" ref="L882:O882" si="273">G$874-G866</f>
        <v>1499</v>
      </c>
      <c r="M882" s="2">
        <f t="shared" si="273"/>
        <v>2466</v>
      </c>
      <c r="N882" s="2">
        <f t="shared" si="273"/>
        <v>129</v>
      </c>
      <c r="O882" s="2">
        <f t="shared" si="273"/>
        <v>1670</v>
      </c>
    </row>
    <row r="883" spans="1:15" ht="15" customHeight="1" x14ac:dyDescent="0.15">
      <c r="B883" s="34" t="s">
        <v>600</v>
      </c>
      <c r="F883" s="18">
        <v>716</v>
      </c>
      <c r="G883" s="18">
        <v>245</v>
      </c>
      <c r="H883" s="18">
        <v>245</v>
      </c>
      <c r="I883" s="18">
        <v>20</v>
      </c>
      <c r="J883" s="71">
        <v>206</v>
      </c>
      <c r="K883" s="118">
        <f>F883/K$882*100</f>
        <v>12.419774501300953</v>
      </c>
      <c r="L883" s="24">
        <f t="shared" ref="L883:L891" si="274">G883/L$882*100</f>
        <v>16.344229486324217</v>
      </c>
      <c r="M883" s="4">
        <f t="shared" ref="M883:M891" si="275">H883/M$882*100</f>
        <v>9.9351175993511767</v>
      </c>
      <c r="N883" s="4">
        <f t="shared" ref="N883:N891" si="276">I883/N$882*100</f>
        <v>15.503875968992247</v>
      </c>
      <c r="O883" s="4">
        <f t="shared" ref="O883:O891" si="277">J883/O$882*100</f>
        <v>12.335329341317365</v>
      </c>
    </row>
    <row r="884" spans="1:15" ht="15" customHeight="1" x14ac:dyDescent="0.15">
      <c r="B884" s="34" t="s">
        <v>601</v>
      </c>
      <c r="F884" s="18">
        <v>49</v>
      </c>
      <c r="G884" s="18">
        <v>7</v>
      </c>
      <c r="H884" s="18">
        <v>26</v>
      </c>
      <c r="I884" s="18">
        <v>2</v>
      </c>
      <c r="J884" s="71">
        <v>14</v>
      </c>
      <c r="K884" s="118">
        <f t="shared" ref="K884:K891" si="278">F884/K$882*100</f>
        <v>0.84995663486556805</v>
      </c>
      <c r="L884" s="24">
        <f t="shared" si="274"/>
        <v>0.46697798532354906</v>
      </c>
      <c r="M884" s="4">
        <f t="shared" si="275"/>
        <v>1.0543390105433901</v>
      </c>
      <c r="N884" s="4">
        <f t="shared" si="276"/>
        <v>1.5503875968992249</v>
      </c>
      <c r="O884" s="4">
        <f t="shared" si="277"/>
        <v>0.83832335329341312</v>
      </c>
    </row>
    <row r="885" spans="1:15" ht="15" customHeight="1" x14ac:dyDescent="0.15">
      <c r="B885" s="34" t="s">
        <v>602</v>
      </c>
      <c r="F885" s="18">
        <v>1470</v>
      </c>
      <c r="G885" s="18">
        <v>357</v>
      </c>
      <c r="H885" s="18">
        <v>698</v>
      </c>
      <c r="I885" s="18">
        <v>30</v>
      </c>
      <c r="J885" s="71">
        <v>384</v>
      </c>
      <c r="K885" s="118">
        <f t="shared" si="278"/>
        <v>25.498699045967044</v>
      </c>
      <c r="L885" s="24">
        <f t="shared" si="274"/>
        <v>23.815877251501</v>
      </c>
      <c r="M885" s="4">
        <f t="shared" si="275"/>
        <v>28.304947283049476</v>
      </c>
      <c r="N885" s="4">
        <f t="shared" si="276"/>
        <v>23.255813953488371</v>
      </c>
      <c r="O885" s="4">
        <f t="shared" si="277"/>
        <v>22.994011976047904</v>
      </c>
    </row>
    <row r="886" spans="1:15" ht="15" customHeight="1" x14ac:dyDescent="0.15">
      <c r="B886" s="34" t="s">
        <v>603</v>
      </c>
      <c r="F886" s="18">
        <v>210</v>
      </c>
      <c r="G886" s="18">
        <v>52</v>
      </c>
      <c r="H886" s="18">
        <v>66</v>
      </c>
      <c r="I886" s="18">
        <v>3</v>
      </c>
      <c r="J886" s="71">
        <v>89</v>
      </c>
      <c r="K886" s="118">
        <f t="shared" si="278"/>
        <v>3.6426712922810056</v>
      </c>
      <c r="L886" s="24">
        <f t="shared" si="274"/>
        <v>3.4689793195463641</v>
      </c>
      <c r="M886" s="4">
        <f t="shared" si="275"/>
        <v>2.6763990267639901</v>
      </c>
      <c r="N886" s="4">
        <f t="shared" si="276"/>
        <v>2.3255813953488373</v>
      </c>
      <c r="O886" s="4">
        <f t="shared" si="277"/>
        <v>5.3293413173652695</v>
      </c>
    </row>
    <row r="887" spans="1:15" ht="15" customHeight="1" x14ac:dyDescent="0.15">
      <c r="B887" s="34" t="s">
        <v>604</v>
      </c>
      <c r="F887" s="18">
        <v>1300</v>
      </c>
      <c r="G887" s="18">
        <v>502</v>
      </c>
      <c r="H887" s="18">
        <v>450</v>
      </c>
      <c r="I887" s="18">
        <v>25</v>
      </c>
      <c r="J887" s="71">
        <v>323</v>
      </c>
      <c r="K887" s="118">
        <f t="shared" si="278"/>
        <v>22.549869904596704</v>
      </c>
      <c r="L887" s="24">
        <f t="shared" si="274"/>
        <v>33.48899266177451</v>
      </c>
      <c r="M887" s="4">
        <f t="shared" si="275"/>
        <v>18.248175182481752</v>
      </c>
      <c r="N887" s="4">
        <f t="shared" si="276"/>
        <v>19.379844961240313</v>
      </c>
      <c r="O887" s="4">
        <f t="shared" si="277"/>
        <v>19.341317365269461</v>
      </c>
    </row>
    <row r="888" spans="1:15" ht="15" customHeight="1" x14ac:dyDescent="0.15">
      <c r="B888" s="34" t="s">
        <v>605</v>
      </c>
      <c r="F888" s="18">
        <v>238</v>
      </c>
      <c r="G888" s="18">
        <v>44</v>
      </c>
      <c r="H888" s="18">
        <v>112</v>
      </c>
      <c r="I888" s="18">
        <v>6</v>
      </c>
      <c r="J888" s="71">
        <v>76</v>
      </c>
      <c r="K888" s="118">
        <f t="shared" si="278"/>
        <v>4.1283607979184733</v>
      </c>
      <c r="L888" s="24">
        <f t="shared" si="274"/>
        <v>2.9352901934623081</v>
      </c>
      <c r="M888" s="4">
        <f t="shared" si="275"/>
        <v>4.5417680454176805</v>
      </c>
      <c r="N888" s="4">
        <f t="shared" si="276"/>
        <v>4.6511627906976747</v>
      </c>
      <c r="O888" s="4">
        <f t="shared" si="277"/>
        <v>4.5508982035928147</v>
      </c>
    </row>
    <row r="889" spans="1:15" ht="15" customHeight="1" x14ac:dyDescent="0.15">
      <c r="B889" s="34" t="s">
        <v>606</v>
      </c>
      <c r="F889" s="18">
        <v>957</v>
      </c>
      <c r="G889" s="18">
        <v>176</v>
      </c>
      <c r="H889" s="18">
        <v>458</v>
      </c>
      <c r="I889" s="18">
        <v>23</v>
      </c>
      <c r="J889" s="71">
        <v>300</v>
      </c>
      <c r="K889" s="118">
        <f t="shared" si="278"/>
        <v>16.600173460537729</v>
      </c>
      <c r="L889" s="24">
        <f t="shared" si="274"/>
        <v>11.741160773849233</v>
      </c>
      <c r="M889" s="4">
        <f t="shared" si="275"/>
        <v>18.572587185725872</v>
      </c>
      <c r="N889" s="4">
        <f t="shared" si="276"/>
        <v>17.829457364341085</v>
      </c>
      <c r="O889" s="4">
        <f t="shared" si="277"/>
        <v>17.964071856287426</v>
      </c>
    </row>
    <row r="890" spans="1:15" ht="15" customHeight="1" x14ac:dyDescent="0.15">
      <c r="B890" s="34" t="s">
        <v>52</v>
      </c>
      <c r="F890" s="18">
        <v>63</v>
      </c>
      <c r="G890" s="18">
        <v>18</v>
      </c>
      <c r="H890" s="18">
        <v>34</v>
      </c>
      <c r="I890" s="18">
        <v>1</v>
      </c>
      <c r="J890" s="71">
        <v>10</v>
      </c>
      <c r="K890" s="118">
        <f t="shared" si="278"/>
        <v>1.0928013876843019</v>
      </c>
      <c r="L890" s="24">
        <f t="shared" si="274"/>
        <v>1.2008005336891261</v>
      </c>
      <c r="M890" s="4">
        <f t="shared" si="275"/>
        <v>1.3787510137875101</v>
      </c>
      <c r="N890" s="4">
        <f t="shared" si="276"/>
        <v>0.77519379844961245</v>
      </c>
      <c r="O890" s="4">
        <f t="shared" si="277"/>
        <v>0.5988023952095809</v>
      </c>
    </row>
    <row r="891" spans="1:15" ht="15" customHeight="1" x14ac:dyDescent="0.15">
      <c r="B891" s="34" t="s">
        <v>0</v>
      </c>
      <c r="C891" s="36"/>
      <c r="D891" s="36"/>
      <c r="E891" s="36"/>
      <c r="F891" s="19">
        <v>762</v>
      </c>
      <c r="G891" s="19">
        <v>98</v>
      </c>
      <c r="H891" s="19">
        <v>377</v>
      </c>
      <c r="I891" s="19">
        <v>19</v>
      </c>
      <c r="J891" s="76">
        <v>268</v>
      </c>
      <c r="K891" s="129">
        <f t="shared" si="278"/>
        <v>13.217692974848221</v>
      </c>
      <c r="L891" s="26">
        <f t="shared" si="274"/>
        <v>6.5376917945296862</v>
      </c>
      <c r="M891" s="5">
        <f t="shared" si="275"/>
        <v>15.287915652879155</v>
      </c>
      <c r="N891" s="5">
        <f t="shared" si="276"/>
        <v>14.728682170542637</v>
      </c>
      <c r="O891" s="5">
        <f t="shared" si="277"/>
        <v>16.047904191616766</v>
      </c>
    </row>
    <row r="892" spans="1:15" ht="15" customHeight="1" x14ac:dyDescent="0.15">
      <c r="B892" s="39" t="s">
        <v>1</v>
      </c>
      <c r="C892" s="28"/>
      <c r="D892" s="28"/>
      <c r="E892" s="29"/>
      <c r="F892" s="40">
        <f t="shared" ref="F892:O892" si="279">SUM(F883:F891)</f>
        <v>5765</v>
      </c>
      <c r="G892" s="40">
        <f t="shared" si="279"/>
        <v>1499</v>
      </c>
      <c r="H892" s="40">
        <f t="shared" si="279"/>
        <v>2466</v>
      </c>
      <c r="I892" s="40">
        <f t="shared" si="279"/>
        <v>129</v>
      </c>
      <c r="J892" s="72">
        <f t="shared" si="279"/>
        <v>1670</v>
      </c>
      <c r="K892" s="119">
        <f t="shared" si="279"/>
        <v>100.00000000000001</v>
      </c>
      <c r="L892" s="25">
        <f t="shared" si="279"/>
        <v>100.00000000000001</v>
      </c>
      <c r="M892" s="6">
        <f t="shared" si="279"/>
        <v>100</v>
      </c>
      <c r="N892" s="6">
        <f t="shared" si="279"/>
        <v>99.999999999999986</v>
      </c>
      <c r="O892" s="6">
        <f t="shared" si="279"/>
        <v>99.999999999999986</v>
      </c>
    </row>
    <row r="894" spans="1:15" ht="15" customHeight="1" x14ac:dyDescent="0.15">
      <c r="A894" s="1" t="s">
        <v>607</v>
      </c>
      <c r="B894" s="22"/>
      <c r="H894" s="7"/>
    </row>
    <row r="895" spans="1:15" ht="13.5" customHeight="1" x14ac:dyDescent="0.15">
      <c r="B895" s="68"/>
      <c r="C895" s="33"/>
      <c r="D895" s="33"/>
      <c r="E895" s="33"/>
      <c r="F895" s="83"/>
      <c r="G895" s="91"/>
      <c r="H895" s="88" t="s">
        <v>2</v>
      </c>
      <c r="I895" s="91"/>
      <c r="J895" s="91"/>
      <c r="K895" s="115"/>
      <c r="L895" s="91"/>
      <c r="M895" s="88" t="s">
        <v>3</v>
      </c>
      <c r="N895" s="91"/>
      <c r="O895" s="89"/>
    </row>
    <row r="896" spans="1:15" ht="22.5" customHeight="1" x14ac:dyDescent="0.15">
      <c r="B896" s="34"/>
      <c r="E896" s="79"/>
      <c r="F896" s="102" t="s">
        <v>4</v>
      </c>
      <c r="G896" s="102" t="s">
        <v>254</v>
      </c>
      <c r="H896" s="102" t="s">
        <v>255</v>
      </c>
      <c r="I896" s="102" t="s">
        <v>256</v>
      </c>
      <c r="J896" s="109" t="s">
        <v>257</v>
      </c>
      <c r="K896" s="112" t="s">
        <v>4</v>
      </c>
      <c r="L896" s="102" t="s">
        <v>254</v>
      </c>
      <c r="M896" s="102" t="s">
        <v>255</v>
      </c>
      <c r="N896" s="102" t="s">
        <v>256</v>
      </c>
      <c r="O896" s="102" t="s">
        <v>257</v>
      </c>
    </row>
    <row r="897" spans="2:15" ht="12" customHeight="1" x14ac:dyDescent="0.15">
      <c r="B897" s="35"/>
      <c r="C897" s="36"/>
      <c r="D897" s="36"/>
      <c r="E897" s="80"/>
      <c r="F897" s="37"/>
      <c r="G897" s="37"/>
      <c r="H897" s="37"/>
      <c r="I897" s="37"/>
      <c r="J897" s="70"/>
      <c r="K897" s="116">
        <f>F$874</f>
        <v>5887</v>
      </c>
      <c r="L897" s="2">
        <f t="shared" ref="L897" si="280">G$874</f>
        <v>1501</v>
      </c>
      <c r="M897" s="2">
        <f t="shared" ref="M897" si="281">H$874</f>
        <v>2489</v>
      </c>
      <c r="N897" s="2">
        <f t="shared" ref="N897" si="282">I$874</f>
        <v>130</v>
      </c>
      <c r="O897" s="2">
        <f t="shared" ref="O897" si="283">J$874</f>
        <v>1766</v>
      </c>
    </row>
    <row r="898" spans="2:15" ht="15" customHeight="1" x14ac:dyDescent="0.15">
      <c r="B898" s="34" t="s">
        <v>414</v>
      </c>
      <c r="F898" s="18">
        <v>4408</v>
      </c>
      <c r="G898" s="18">
        <v>1334</v>
      </c>
      <c r="H898" s="18">
        <v>1868</v>
      </c>
      <c r="I898" s="18">
        <v>114</v>
      </c>
      <c r="J898" s="71">
        <v>1091</v>
      </c>
      <c r="K898" s="118">
        <f>F898/K$897*100</f>
        <v>74.876847290640399</v>
      </c>
      <c r="L898" s="24">
        <f t="shared" ref="L898:L900" si="284">G898/L$897*100</f>
        <v>88.874083944037309</v>
      </c>
      <c r="M898" s="4">
        <f t="shared" ref="M898:M900" si="285">H898/M$897*100</f>
        <v>75.050220972278026</v>
      </c>
      <c r="N898" s="4">
        <f t="shared" ref="N898:N900" si="286">I898/N$897*100</f>
        <v>87.692307692307693</v>
      </c>
      <c r="O898" s="4">
        <f t="shared" ref="O898:O900" si="287">J898/O$897*100</f>
        <v>61.778029445073614</v>
      </c>
    </row>
    <row r="899" spans="2:15" ht="15" customHeight="1" x14ac:dyDescent="0.15">
      <c r="B899" s="34" t="s">
        <v>608</v>
      </c>
      <c r="F899" s="18">
        <v>1154</v>
      </c>
      <c r="G899" s="18">
        <v>153</v>
      </c>
      <c r="H899" s="18">
        <v>452</v>
      </c>
      <c r="I899" s="18">
        <v>13</v>
      </c>
      <c r="J899" s="71">
        <v>536</v>
      </c>
      <c r="K899" s="118">
        <f t="shared" ref="K899:K900" si="288">F899/K$897*100</f>
        <v>19.602514013928996</v>
      </c>
      <c r="L899" s="24">
        <f t="shared" si="284"/>
        <v>10.193204530313125</v>
      </c>
      <c r="M899" s="4">
        <f t="shared" si="285"/>
        <v>18.159903575733228</v>
      </c>
      <c r="N899" s="4">
        <f t="shared" si="286"/>
        <v>10</v>
      </c>
      <c r="O899" s="4">
        <f t="shared" si="287"/>
        <v>30.351075877689691</v>
      </c>
    </row>
    <row r="900" spans="2:15" ht="15" customHeight="1" x14ac:dyDescent="0.15">
      <c r="B900" s="34" t="s">
        <v>0</v>
      </c>
      <c r="C900" s="36"/>
      <c r="D900" s="36"/>
      <c r="E900" s="36"/>
      <c r="F900" s="19">
        <v>325</v>
      </c>
      <c r="G900" s="19">
        <v>14</v>
      </c>
      <c r="H900" s="19">
        <v>169</v>
      </c>
      <c r="I900" s="19">
        <v>3</v>
      </c>
      <c r="J900" s="76">
        <v>139</v>
      </c>
      <c r="K900" s="129">
        <f t="shared" si="288"/>
        <v>5.5206386954306099</v>
      </c>
      <c r="L900" s="26">
        <f t="shared" si="284"/>
        <v>0.93271152564956683</v>
      </c>
      <c r="M900" s="5">
        <f t="shared" si="285"/>
        <v>6.7898754519887499</v>
      </c>
      <c r="N900" s="5">
        <f t="shared" si="286"/>
        <v>2.3076923076923079</v>
      </c>
      <c r="O900" s="5">
        <f t="shared" si="287"/>
        <v>7.8708946772366932</v>
      </c>
    </row>
    <row r="901" spans="2:15" ht="15" customHeight="1" x14ac:dyDescent="0.15">
      <c r="B901" s="39" t="s">
        <v>1</v>
      </c>
      <c r="C901" s="28"/>
      <c r="D901" s="28"/>
      <c r="E901" s="29"/>
      <c r="F901" s="40">
        <f t="shared" ref="F901:O901" si="289">SUM(F898:F900)</f>
        <v>5887</v>
      </c>
      <c r="G901" s="40">
        <f t="shared" si="289"/>
        <v>1501</v>
      </c>
      <c r="H901" s="40">
        <f t="shared" si="289"/>
        <v>2489</v>
      </c>
      <c r="I901" s="40">
        <f t="shared" si="289"/>
        <v>130</v>
      </c>
      <c r="J901" s="72">
        <f t="shared" si="289"/>
        <v>1766</v>
      </c>
      <c r="K901" s="119">
        <f t="shared" si="289"/>
        <v>100</v>
      </c>
      <c r="L901" s="25">
        <f t="shared" si="289"/>
        <v>100</v>
      </c>
      <c r="M901" s="6">
        <f t="shared" si="289"/>
        <v>100</v>
      </c>
      <c r="N901" s="6">
        <f t="shared" si="289"/>
        <v>100</v>
      </c>
      <c r="O901" s="6">
        <f t="shared" si="289"/>
        <v>100</v>
      </c>
    </row>
  </sheetData>
  <phoneticPr fontId="1"/>
  <pageMargins left="0.27559055118110237" right="0.27559055118110237" top="0.59055118110236227" bottom="0.27559055118110237" header="0.23622047244094491" footer="0.15748031496062992"/>
  <pageSetup paperSize="9" scale="69" orientation="portrait" r:id="rId1"/>
  <headerFooter scaleWithDoc="0" alignWithMargins="0">
    <oddHeader>&amp;C【平成29年度　厚生労働省　老人保健事業推進費等補助金事業】
高齢者向け住まいに関するアンケート調査&amp;R&amp;A</oddHeader>
    <oddFooter>&amp;R&amp;P/&amp;N</oddFooter>
  </headerFooter>
  <rowBreaks count="14" manualBreakCount="14">
    <brk id="75" max="16383" man="1"/>
    <brk id="147" max="16383" man="1"/>
    <brk id="215" max="17" man="1"/>
    <brk id="226" max="17" man="1"/>
    <brk id="305" max="17" man="1"/>
    <brk id="383" max="17" man="1"/>
    <brk id="443" max="17" man="1"/>
    <brk id="505" max="17" man="1"/>
    <brk id="574" max="16383" man="1"/>
    <brk id="620" max="17" man="1"/>
    <brk id="691" max="16383" man="1"/>
    <brk id="743" max="16383" man="1"/>
    <brk id="802" max="16383" man="1"/>
    <brk id="86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view="pageBreakPreview" zoomScale="70" zoomScaleNormal="100" zoomScaleSheetLayoutView="70" workbookViewId="0"/>
  </sheetViews>
  <sheetFormatPr defaultColWidth="9.125" defaultRowHeight="15" customHeight="1" x14ac:dyDescent="0.15"/>
  <cols>
    <col min="1" max="1" width="0.875" style="1" customWidth="1"/>
    <col min="2" max="2" width="8.5" style="1" customWidth="1"/>
    <col min="3" max="4" width="9.5" style="1" customWidth="1"/>
    <col min="5" max="5" width="9" style="1" customWidth="1"/>
    <col min="6" max="11" width="9" style="7" customWidth="1"/>
    <col min="12" max="19" width="9" style="1" customWidth="1"/>
    <col min="20" max="16384" width="9.125" style="1"/>
  </cols>
  <sheetData>
    <row r="1" spans="1:14" ht="15" customHeight="1" x14ac:dyDescent="0.15">
      <c r="A1" s="58" t="s">
        <v>609</v>
      </c>
      <c r="C1" s="7"/>
      <c r="D1" s="7"/>
      <c r="E1" s="7"/>
      <c r="H1" s="1"/>
      <c r="I1" s="1"/>
      <c r="J1" s="1"/>
      <c r="K1" s="1"/>
    </row>
    <row r="2" spans="1:14" ht="13.5" customHeight="1" x14ac:dyDescent="0.15">
      <c r="A2" s="162" t="s">
        <v>821</v>
      </c>
      <c r="B2" s="67"/>
      <c r="C2" s="67"/>
    </row>
    <row r="3" spans="1:14" ht="15" customHeight="1" x14ac:dyDescent="0.15">
      <c r="A3" s="1" t="s">
        <v>612</v>
      </c>
      <c r="B3" s="22"/>
      <c r="G3" s="1"/>
      <c r="H3" s="1"/>
      <c r="I3" s="1"/>
      <c r="J3" s="1"/>
      <c r="K3" s="1"/>
    </row>
    <row r="4" spans="1:14" ht="13.5" customHeight="1" x14ac:dyDescent="0.15">
      <c r="B4" s="68"/>
      <c r="C4" s="33"/>
      <c r="D4" s="33"/>
      <c r="E4" s="83"/>
      <c r="F4" s="88" t="s">
        <v>2</v>
      </c>
      <c r="G4" s="91"/>
      <c r="H4" s="115"/>
      <c r="I4" s="88" t="s">
        <v>3</v>
      </c>
      <c r="J4" s="89"/>
      <c r="K4" s="1"/>
    </row>
    <row r="5" spans="1:14" ht="20" x14ac:dyDescent="0.15">
      <c r="B5" s="81"/>
      <c r="C5" s="7"/>
      <c r="D5" s="7"/>
      <c r="E5" s="102" t="s">
        <v>4</v>
      </c>
      <c r="F5" s="102" t="s">
        <v>255</v>
      </c>
      <c r="G5" s="109" t="s">
        <v>257</v>
      </c>
      <c r="H5" s="112" t="s">
        <v>4</v>
      </c>
      <c r="I5" s="102" t="s">
        <v>255</v>
      </c>
      <c r="J5" s="102" t="s">
        <v>257</v>
      </c>
      <c r="K5" s="1"/>
    </row>
    <row r="6" spans="1:14" ht="12" customHeight="1" x14ac:dyDescent="0.15">
      <c r="B6" s="35"/>
      <c r="C6" s="93"/>
      <c r="D6" s="36"/>
      <c r="E6" s="37"/>
      <c r="F6" s="37"/>
      <c r="G6" s="70"/>
      <c r="H6" s="116">
        <f>E$15</f>
        <v>4255</v>
      </c>
      <c r="I6" s="2">
        <f t="shared" ref="I6:J6" si="0">F$15</f>
        <v>2489</v>
      </c>
      <c r="J6" s="2">
        <f t="shared" si="0"/>
        <v>1766</v>
      </c>
      <c r="K6" s="95"/>
      <c r="L6" s="95"/>
      <c r="M6" s="95"/>
      <c r="N6" s="95"/>
    </row>
    <row r="7" spans="1:14" ht="15" customHeight="1" x14ac:dyDescent="0.15">
      <c r="B7" s="34" t="s">
        <v>211</v>
      </c>
      <c r="C7" s="287"/>
      <c r="D7" s="7"/>
      <c r="E7" s="18">
        <v>13</v>
      </c>
      <c r="F7" s="18">
        <v>6</v>
      </c>
      <c r="G7" s="71">
        <v>7</v>
      </c>
      <c r="H7" s="118">
        <f>E7/H$6*100</f>
        <v>0.30552291421856637</v>
      </c>
      <c r="I7" s="4">
        <f t="shared" ref="I7:I14" si="1">F7/I$6*100</f>
        <v>0.24106066693451184</v>
      </c>
      <c r="J7" s="4">
        <f t="shared" ref="J7:J14" si="2">G7/J$6*100</f>
        <v>0.39637599093997733</v>
      </c>
      <c r="K7" s="84"/>
      <c r="L7" s="84"/>
      <c r="M7" s="84"/>
      <c r="N7" s="84"/>
    </row>
    <row r="8" spans="1:14" ht="15" customHeight="1" x14ac:dyDescent="0.15">
      <c r="B8" s="34" t="s">
        <v>94</v>
      </c>
      <c r="C8" s="287"/>
      <c r="D8" s="7"/>
      <c r="E8" s="18">
        <v>568</v>
      </c>
      <c r="F8" s="18">
        <v>391</v>
      </c>
      <c r="G8" s="71">
        <v>177</v>
      </c>
      <c r="H8" s="118">
        <f t="shared" ref="H8:H14" si="3">E8/H$6*100</f>
        <v>13.349001175088132</v>
      </c>
      <c r="I8" s="4">
        <f t="shared" si="1"/>
        <v>15.70912012856569</v>
      </c>
      <c r="J8" s="4">
        <f t="shared" si="2"/>
        <v>10.022650056625142</v>
      </c>
      <c r="K8" s="84"/>
      <c r="L8" s="84"/>
      <c r="M8" s="84"/>
      <c r="N8" s="84"/>
    </row>
    <row r="9" spans="1:14" ht="15" customHeight="1" x14ac:dyDescent="0.15">
      <c r="B9" s="34" t="s">
        <v>95</v>
      </c>
      <c r="C9" s="287"/>
      <c r="D9" s="7"/>
      <c r="E9" s="18">
        <v>1184</v>
      </c>
      <c r="F9" s="18">
        <v>720</v>
      </c>
      <c r="G9" s="71">
        <v>464</v>
      </c>
      <c r="H9" s="118">
        <f t="shared" si="3"/>
        <v>27.826086956521738</v>
      </c>
      <c r="I9" s="4">
        <f t="shared" si="1"/>
        <v>28.927280032141422</v>
      </c>
      <c r="J9" s="4">
        <f t="shared" si="2"/>
        <v>26.27406568516421</v>
      </c>
      <c r="K9" s="84"/>
      <c r="L9" s="84"/>
      <c r="M9" s="84"/>
      <c r="N9" s="84"/>
    </row>
    <row r="10" spans="1:14" ht="15" customHeight="1" x14ac:dyDescent="0.15">
      <c r="B10" s="34" t="s">
        <v>96</v>
      </c>
      <c r="C10" s="287"/>
      <c r="D10" s="7"/>
      <c r="E10" s="18">
        <v>946</v>
      </c>
      <c r="F10" s="18">
        <v>491</v>
      </c>
      <c r="G10" s="71">
        <v>455</v>
      </c>
      <c r="H10" s="118">
        <f t="shared" si="3"/>
        <v>22.232667450058756</v>
      </c>
      <c r="I10" s="4">
        <f t="shared" si="1"/>
        <v>19.726797910807552</v>
      </c>
      <c r="J10" s="4">
        <f t="shared" si="2"/>
        <v>25.764439411098529</v>
      </c>
      <c r="K10" s="84"/>
      <c r="L10" s="84"/>
      <c r="M10" s="84"/>
      <c r="N10" s="84"/>
    </row>
    <row r="11" spans="1:14" ht="15" customHeight="1" x14ac:dyDescent="0.15">
      <c r="B11" s="34" t="s">
        <v>97</v>
      </c>
      <c r="C11" s="287"/>
      <c r="D11" s="7"/>
      <c r="E11" s="18">
        <v>508</v>
      </c>
      <c r="F11" s="18">
        <v>270</v>
      </c>
      <c r="G11" s="71">
        <v>238</v>
      </c>
      <c r="H11" s="118">
        <f t="shared" si="3"/>
        <v>11.938895417156287</v>
      </c>
      <c r="I11" s="4">
        <f t="shared" si="1"/>
        <v>10.847730012053033</v>
      </c>
      <c r="J11" s="4">
        <f t="shared" si="2"/>
        <v>13.476783691959229</v>
      </c>
      <c r="K11" s="84"/>
      <c r="L11" s="84"/>
      <c r="M11" s="84"/>
      <c r="N11" s="84"/>
    </row>
    <row r="12" spans="1:14" ht="15" customHeight="1" x14ac:dyDescent="0.15">
      <c r="B12" s="34" t="s">
        <v>98</v>
      </c>
      <c r="C12" s="287"/>
      <c r="D12" s="7"/>
      <c r="E12" s="18">
        <v>272</v>
      </c>
      <c r="F12" s="18">
        <v>167</v>
      </c>
      <c r="G12" s="71">
        <v>105</v>
      </c>
      <c r="H12" s="118">
        <f t="shared" si="3"/>
        <v>6.3924794359576973</v>
      </c>
      <c r="I12" s="4">
        <f t="shared" si="1"/>
        <v>6.7095218963439134</v>
      </c>
      <c r="J12" s="4">
        <f t="shared" si="2"/>
        <v>5.9456398640996602</v>
      </c>
      <c r="K12" s="84"/>
      <c r="L12" s="84"/>
      <c r="M12" s="84"/>
      <c r="N12" s="84"/>
    </row>
    <row r="13" spans="1:14" ht="15" customHeight="1" x14ac:dyDescent="0.15">
      <c r="B13" s="34" t="s">
        <v>104</v>
      </c>
      <c r="C13" s="287"/>
      <c r="D13" s="7"/>
      <c r="E13" s="18">
        <v>277</v>
      </c>
      <c r="F13" s="18">
        <v>165</v>
      </c>
      <c r="G13" s="71">
        <v>112</v>
      </c>
      <c r="H13" s="118">
        <f t="shared" si="3"/>
        <v>6.5099882491186838</v>
      </c>
      <c r="I13" s="4">
        <f t="shared" si="1"/>
        <v>6.629168340699076</v>
      </c>
      <c r="J13" s="4">
        <f t="shared" si="2"/>
        <v>6.3420158550396373</v>
      </c>
      <c r="K13" s="84"/>
      <c r="L13" s="84"/>
      <c r="M13" s="84"/>
      <c r="N13" s="84"/>
    </row>
    <row r="14" spans="1:14" ht="15" customHeight="1" x14ac:dyDescent="0.15">
      <c r="B14" s="35" t="s">
        <v>174</v>
      </c>
      <c r="C14" s="93"/>
      <c r="D14" s="36"/>
      <c r="E14" s="19">
        <v>487</v>
      </c>
      <c r="F14" s="19">
        <v>279</v>
      </c>
      <c r="G14" s="76">
        <v>208</v>
      </c>
      <c r="H14" s="129">
        <f t="shared" si="3"/>
        <v>11.445358401880142</v>
      </c>
      <c r="I14" s="5">
        <f t="shared" si="1"/>
        <v>11.209321012454801</v>
      </c>
      <c r="J14" s="5">
        <f t="shared" si="2"/>
        <v>11.778029445073612</v>
      </c>
      <c r="K14" s="23"/>
      <c r="L14" s="23"/>
      <c r="M14" s="23"/>
      <c r="N14" s="23"/>
    </row>
    <row r="15" spans="1:14" ht="15" customHeight="1" x14ac:dyDescent="0.15">
      <c r="B15" s="39" t="s">
        <v>1</v>
      </c>
      <c r="C15" s="82"/>
      <c r="D15" s="28"/>
      <c r="E15" s="40">
        <f>SUM(E7:E14)</f>
        <v>4255</v>
      </c>
      <c r="F15" s="40">
        <f>SUM(F7:F14)</f>
        <v>2489</v>
      </c>
      <c r="G15" s="72">
        <f>SUM(G7:G14)</f>
        <v>1766</v>
      </c>
      <c r="H15" s="119">
        <f>IF(SUM(H7:H14)&gt;100,"－",SUM(H7:H14))</f>
        <v>100</v>
      </c>
      <c r="I15" s="6">
        <f>IF(SUM(I7:I14)&gt;100,"－",SUM(I7:I14))</f>
        <v>100</v>
      </c>
      <c r="J15" s="6">
        <f>IF(SUM(J7:J14)&gt;100,"－",SUM(J7:J14))</f>
        <v>100</v>
      </c>
      <c r="K15" s="23"/>
      <c r="L15" s="23"/>
      <c r="M15" s="23"/>
      <c r="N15" s="23"/>
    </row>
    <row r="16" spans="1:14" ht="15" customHeight="1" x14ac:dyDescent="0.15">
      <c r="B16" s="39" t="s">
        <v>109</v>
      </c>
      <c r="C16" s="82"/>
      <c r="D16" s="29"/>
      <c r="E16" s="42">
        <v>24.275212314225055</v>
      </c>
      <c r="F16" s="75">
        <v>23.730316742081449</v>
      </c>
      <c r="G16" s="75">
        <v>25.048138639281131</v>
      </c>
      <c r="H16" s="47"/>
      <c r="I16" s="1"/>
      <c r="J16" s="1"/>
      <c r="K16" s="1"/>
    </row>
    <row r="17" spans="2:14" ht="15" customHeight="1" x14ac:dyDescent="0.15">
      <c r="B17" s="39" t="s">
        <v>110</v>
      </c>
      <c r="C17" s="82"/>
      <c r="D17" s="29"/>
      <c r="E17" s="40">
        <v>222</v>
      </c>
      <c r="F17" s="40">
        <v>222</v>
      </c>
      <c r="G17" s="40">
        <v>179</v>
      </c>
      <c r="H17" s="97"/>
      <c r="I17" s="1"/>
      <c r="J17" s="1"/>
      <c r="K17" s="1"/>
    </row>
    <row r="18" spans="2:14" ht="15" customHeight="1" x14ac:dyDescent="0.15">
      <c r="B18" s="90" t="s">
        <v>166</v>
      </c>
      <c r="F18" s="1"/>
      <c r="G18" s="1"/>
      <c r="H18" s="31"/>
      <c r="I18" s="1"/>
      <c r="J18" s="1"/>
      <c r="K18" s="1"/>
    </row>
    <row r="19" spans="2:14" ht="13.5" customHeight="1" x14ac:dyDescent="0.15">
      <c r="B19" s="68"/>
      <c r="C19" s="33"/>
      <c r="D19" s="33"/>
      <c r="E19" s="83"/>
      <c r="F19" s="88" t="s">
        <v>2</v>
      </c>
      <c r="G19" s="91"/>
      <c r="H19" s="115"/>
      <c r="I19" s="88" t="s">
        <v>3</v>
      </c>
      <c r="J19" s="89"/>
      <c r="K19" s="1"/>
    </row>
    <row r="20" spans="2:14" ht="20" x14ac:dyDescent="0.15">
      <c r="B20" s="81"/>
      <c r="C20" s="7"/>
      <c r="D20" s="7"/>
      <c r="E20" s="102" t="s">
        <v>4</v>
      </c>
      <c r="F20" s="102" t="s">
        <v>255</v>
      </c>
      <c r="G20" s="109" t="s">
        <v>257</v>
      </c>
      <c r="H20" s="112" t="s">
        <v>4</v>
      </c>
      <c r="I20" s="102" t="s">
        <v>255</v>
      </c>
      <c r="J20" s="102" t="s">
        <v>257</v>
      </c>
      <c r="K20" s="1"/>
    </row>
    <row r="21" spans="2:14" ht="12" customHeight="1" x14ac:dyDescent="0.15">
      <c r="B21" s="35"/>
      <c r="C21" s="93"/>
      <c r="D21" s="36"/>
      <c r="E21" s="37"/>
      <c r="F21" s="37"/>
      <c r="G21" s="70"/>
      <c r="H21" s="116">
        <f>E$15</f>
        <v>4255</v>
      </c>
      <c r="I21" s="2">
        <f t="shared" ref="I21" si="4">F$15</f>
        <v>2489</v>
      </c>
      <c r="J21" s="2">
        <f t="shared" ref="J21" si="5">G$15</f>
        <v>1766</v>
      </c>
      <c r="K21" s="95"/>
      <c r="L21" s="95"/>
      <c r="M21" s="95"/>
      <c r="N21" s="95"/>
    </row>
    <row r="22" spans="2:14" ht="15" customHeight="1" x14ac:dyDescent="0.15">
      <c r="B22" s="34" t="s">
        <v>211</v>
      </c>
      <c r="C22" s="287"/>
      <c r="D22" s="7"/>
      <c r="E22" s="18">
        <v>13</v>
      </c>
      <c r="F22" s="18">
        <v>6</v>
      </c>
      <c r="G22" s="71">
        <v>7</v>
      </c>
      <c r="H22" s="118">
        <f t="shared" ref="H22:H29" si="6">E22/H$6*100</f>
        <v>0.30552291421856637</v>
      </c>
      <c r="I22" s="4">
        <f t="shared" ref="I22:I29" si="7">F22/I$6*100</f>
        <v>0.24106066693451184</v>
      </c>
      <c r="J22" s="4">
        <f t="shared" ref="J22:J29" si="8">G22/J$6*100</f>
        <v>0.39637599093997733</v>
      </c>
      <c r="K22" s="84"/>
      <c r="L22" s="84"/>
      <c r="M22" s="84"/>
      <c r="N22" s="84"/>
    </row>
    <row r="23" spans="2:14" ht="15" customHeight="1" x14ac:dyDescent="0.15">
      <c r="B23" s="34" t="s">
        <v>94</v>
      </c>
      <c r="C23" s="287"/>
      <c r="D23" s="7"/>
      <c r="E23" s="18">
        <v>53</v>
      </c>
      <c r="F23" s="18">
        <v>20</v>
      </c>
      <c r="G23" s="71">
        <v>33</v>
      </c>
      <c r="H23" s="118">
        <f t="shared" si="6"/>
        <v>1.2455934195064629</v>
      </c>
      <c r="I23" s="4">
        <f t="shared" si="7"/>
        <v>0.80353555644837282</v>
      </c>
      <c r="J23" s="4">
        <f t="shared" si="8"/>
        <v>1.868629671574179</v>
      </c>
      <c r="K23" s="84"/>
      <c r="L23" s="84"/>
      <c r="M23" s="84"/>
      <c r="N23" s="84"/>
    </row>
    <row r="24" spans="2:14" ht="15" customHeight="1" x14ac:dyDescent="0.15">
      <c r="B24" s="34" t="s">
        <v>95</v>
      </c>
      <c r="C24" s="287"/>
      <c r="D24" s="7"/>
      <c r="E24" s="18">
        <v>150</v>
      </c>
      <c r="F24" s="18">
        <v>48</v>
      </c>
      <c r="G24" s="71">
        <v>102</v>
      </c>
      <c r="H24" s="118">
        <f t="shared" si="6"/>
        <v>3.5252643948296121</v>
      </c>
      <c r="I24" s="4">
        <f t="shared" si="7"/>
        <v>1.9284853354760947</v>
      </c>
      <c r="J24" s="4">
        <f t="shared" si="8"/>
        <v>5.7757644394110983</v>
      </c>
      <c r="K24" s="84"/>
      <c r="L24" s="84"/>
      <c r="M24" s="84"/>
      <c r="N24" s="84"/>
    </row>
    <row r="25" spans="2:14" ht="15" customHeight="1" x14ac:dyDescent="0.15">
      <c r="B25" s="34" t="s">
        <v>96</v>
      </c>
      <c r="C25" s="287"/>
      <c r="D25" s="7"/>
      <c r="E25" s="18">
        <v>320</v>
      </c>
      <c r="F25" s="18">
        <v>122</v>
      </c>
      <c r="G25" s="71">
        <v>198</v>
      </c>
      <c r="H25" s="118">
        <f t="shared" si="6"/>
        <v>7.5205640423031728</v>
      </c>
      <c r="I25" s="4">
        <f t="shared" si="7"/>
        <v>4.9015668943350743</v>
      </c>
      <c r="J25" s="4">
        <f t="shared" si="8"/>
        <v>11.211778029445075</v>
      </c>
      <c r="K25" s="84"/>
      <c r="L25" s="84"/>
      <c r="M25" s="84"/>
      <c r="N25" s="84"/>
    </row>
    <row r="26" spans="2:14" ht="15" customHeight="1" x14ac:dyDescent="0.15">
      <c r="B26" s="34" t="s">
        <v>97</v>
      </c>
      <c r="C26" s="287"/>
      <c r="D26" s="7"/>
      <c r="E26" s="18">
        <v>667</v>
      </c>
      <c r="F26" s="18">
        <v>326</v>
      </c>
      <c r="G26" s="71">
        <v>341</v>
      </c>
      <c r="H26" s="118">
        <f t="shared" si="6"/>
        <v>15.675675675675677</v>
      </c>
      <c r="I26" s="4">
        <f t="shared" si="7"/>
        <v>13.097629570108477</v>
      </c>
      <c r="J26" s="4">
        <f t="shared" si="8"/>
        <v>19.309173272933183</v>
      </c>
      <c r="K26" s="84"/>
      <c r="L26" s="84"/>
      <c r="M26" s="84"/>
      <c r="N26" s="84"/>
    </row>
    <row r="27" spans="2:14" ht="15" customHeight="1" x14ac:dyDescent="0.15">
      <c r="B27" s="34" t="s">
        <v>98</v>
      </c>
      <c r="C27" s="287"/>
      <c r="D27" s="7"/>
      <c r="E27" s="18">
        <v>1519</v>
      </c>
      <c r="F27" s="18">
        <v>928</v>
      </c>
      <c r="G27" s="71">
        <v>591</v>
      </c>
      <c r="H27" s="118">
        <f t="shared" si="6"/>
        <v>35.699177438307871</v>
      </c>
      <c r="I27" s="4">
        <f t="shared" si="7"/>
        <v>37.284049819204498</v>
      </c>
      <c r="J27" s="4">
        <f t="shared" si="8"/>
        <v>33.465458663646658</v>
      </c>
      <c r="K27" s="84"/>
      <c r="L27" s="84"/>
      <c r="M27" s="84"/>
      <c r="N27" s="84"/>
    </row>
    <row r="28" spans="2:14" ht="15" customHeight="1" x14ac:dyDescent="0.15">
      <c r="B28" s="34" t="s">
        <v>456</v>
      </c>
      <c r="C28" s="287"/>
      <c r="D28" s="7"/>
      <c r="E28" s="18">
        <v>1006</v>
      </c>
      <c r="F28" s="18">
        <v>748</v>
      </c>
      <c r="G28" s="71">
        <v>258</v>
      </c>
      <c r="H28" s="118">
        <f t="shared" si="6"/>
        <v>23.642773207990601</v>
      </c>
      <c r="I28" s="4">
        <f t="shared" si="7"/>
        <v>30.052229811169145</v>
      </c>
      <c r="J28" s="4">
        <f t="shared" si="8"/>
        <v>14.609286523216308</v>
      </c>
      <c r="K28" s="84"/>
      <c r="L28" s="84"/>
      <c r="M28" s="84"/>
      <c r="N28" s="84"/>
    </row>
    <row r="29" spans="2:14" ht="15" customHeight="1" x14ac:dyDescent="0.15">
      <c r="B29" s="35" t="s">
        <v>174</v>
      </c>
      <c r="C29" s="93"/>
      <c r="D29" s="36"/>
      <c r="E29" s="19">
        <v>527</v>
      </c>
      <c r="F29" s="19">
        <v>291</v>
      </c>
      <c r="G29" s="76">
        <v>236</v>
      </c>
      <c r="H29" s="129">
        <f t="shared" si="6"/>
        <v>12.385428907168038</v>
      </c>
      <c r="I29" s="5">
        <f t="shared" si="7"/>
        <v>11.691442346323825</v>
      </c>
      <c r="J29" s="5">
        <f t="shared" si="8"/>
        <v>13.363533408833522</v>
      </c>
      <c r="K29" s="23"/>
      <c r="L29" s="23"/>
      <c r="M29" s="23"/>
      <c r="N29" s="23"/>
    </row>
    <row r="30" spans="2:14" ht="15" customHeight="1" x14ac:dyDescent="0.15">
      <c r="B30" s="39" t="s">
        <v>1</v>
      </c>
      <c r="C30" s="82"/>
      <c r="D30" s="28"/>
      <c r="E30" s="40">
        <f>SUM(E22:E29)</f>
        <v>4255</v>
      </c>
      <c r="F30" s="40">
        <f>SUM(F22:F29)</f>
        <v>2489</v>
      </c>
      <c r="G30" s="72">
        <f>SUM(G22:G29)</f>
        <v>1766</v>
      </c>
      <c r="H30" s="119">
        <f>IF(SUM(H22:H29)&gt;100,"－",SUM(H22:H29))</f>
        <v>100</v>
      </c>
      <c r="I30" s="6">
        <f>IF(SUM(I22:I29)&gt;100,"－",SUM(I22:I29))</f>
        <v>100</v>
      </c>
      <c r="J30" s="6">
        <f>IF(SUM(J22:J29)&gt;100,"－",SUM(J22:J29))</f>
        <v>100</v>
      </c>
      <c r="K30" s="23"/>
      <c r="L30" s="23"/>
      <c r="M30" s="23"/>
      <c r="N30" s="23"/>
    </row>
    <row r="31" spans="2:14" ht="15" customHeight="1" x14ac:dyDescent="0.15">
      <c r="B31" s="39" t="s">
        <v>109</v>
      </c>
      <c r="C31" s="82"/>
      <c r="D31" s="29"/>
      <c r="E31" s="75">
        <v>40.970210992007736</v>
      </c>
      <c r="F31" s="75">
        <v>43.003958061214838</v>
      </c>
      <c r="G31" s="75">
        <v>38.048527293891716</v>
      </c>
      <c r="H31" s="47"/>
      <c r="I31" s="1"/>
      <c r="J31" s="1"/>
      <c r="K31" s="1"/>
    </row>
    <row r="32" spans="2:14" ht="15" customHeight="1" x14ac:dyDescent="0.15">
      <c r="B32" s="39" t="s">
        <v>110</v>
      </c>
      <c r="C32" s="82"/>
      <c r="D32" s="29"/>
      <c r="E32" s="40">
        <v>50</v>
      </c>
      <c r="F32" s="40">
        <v>50</v>
      </c>
      <c r="G32" s="40">
        <v>50</v>
      </c>
      <c r="H32" s="97"/>
      <c r="I32" s="1"/>
      <c r="J32" s="1"/>
      <c r="K32" s="1"/>
    </row>
    <row r="33" spans="1:14" ht="15" customHeight="1" x14ac:dyDescent="0.15">
      <c r="B33" s="66"/>
      <c r="C33" s="66"/>
      <c r="D33" s="46"/>
      <c r="E33" s="14"/>
      <c r="F33" s="14"/>
      <c r="G33" s="14"/>
      <c r="H33" s="97"/>
      <c r="I33" s="1"/>
      <c r="J33" s="1"/>
      <c r="K33" s="1"/>
    </row>
    <row r="34" spans="1:14" ht="15" customHeight="1" x14ac:dyDescent="0.15">
      <c r="A34" s="1" t="s">
        <v>610</v>
      </c>
      <c r="B34" s="22"/>
      <c r="G34" s="1"/>
      <c r="H34" s="1"/>
      <c r="I34" s="1"/>
      <c r="J34" s="1"/>
      <c r="K34" s="1"/>
    </row>
    <row r="35" spans="1:14" ht="13.5" customHeight="1" x14ac:dyDescent="0.15">
      <c r="B35" s="68"/>
      <c r="C35" s="33"/>
      <c r="D35" s="33"/>
      <c r="E35" s="83"/>
      <c r="F35" s="88" t="s">
        <v>2</v>
      </c>
      <c r="G35" s="91"/>
      <c r="H35" s="115"/>
      <c r="I35" s="88" t="s">
        <v>3</v>
      </c>
      <c r="J35" s="89"/>
      <c r="K35" s="1"/>
    </row>
    <row r="36" spans="1:14" ht="20" x14ac:dyDescent="0.15">
      <c r="B36" s="81"/>
      <c r="C36" s="7"/>
      <c r="D36" s="7"/>
      <c r="E36" s="102" t="s">
        <v>4</v>
      </c>
      <c r="F36" s="102" t="s">
        <v>255</v>
      </c>
      <c r="G36" s="109" t="s">
        <v>257</v>
      </c>
      <c r="H36" s="112" t="s">
        <v>4</v>
      </c>
      <c r="I36" s="102" t="s">
        <v>255</v>
      </c>
      <c r="J36" s="102" t="s">
        <v>257</v>
      </c>
      <c r="K36" s="1"/>
    </row>
    <row r="37" spans="1:14" ht="12" customHeight="1" x14ac:dyDescent="0.15">
      <c r="B37" s="35"/>
      <c r="C37" s="93"/>
      <c r="D37" s="36"/>
      <c r="E37" s="37"/>
      <c r="F37" s="37"/>
      <c r="G37" s="70"/>
      <c r="H37" s="116">
        <f>E$15</f>
        <v>4255</v>
      </c>
      <c r="I37" s="2">
        <f t="shared" ref="I37" si="9">F$15</f>
        <v>2489</v>
      </c>
      <c r="J37" s="2">
        <f t="shared" ref="J37" si="10">G$15</f>
        <v>1766</v>
      </c>
      <c r="K37" s="95"/>
      <c r="L37" s="95"/>
      <c r="M37" s="95"/>
      <c r="N37" s="95"/>
    </row>
    <row r="38" spans="1:14" ht="15" customHeight="1" x14ac:dyDescent="0.15">
      <c r="B38" s="34" t="s">
        <v>208</v>
      </c>
      <c r="C38" s="287"/>
      <c r="D38" s="7"/>
      <c r="E38" s="18">
        <v>47</v>
      </c>
      <c r="F38" s="18">
        <v>19</v>
      </c>
      <c r="G38" s="71">
        <v>28</v>
      </c>
      <c r="H38" s="118">
        <f t="shared" ref="H38:H46" si="11">E38/H$6*100</f>
        <v>1.1045828437132785</v>
      </c>
      <c r="I38" s="4">
        <f t="shared" ref="I38:I46" si="12">F38/I$6*100</f>
        <v>0.76335877862595414</v>
      </c>
      <c r="J38" s="4">
        <f t="shared" ref="J38:J46" si="13">G38/J$6*100</f>
        <v>1.5855039637599093</v>
      </c>
      <c r="K38" s="84"/>
      <c r="L38" s="84"/>
      <c r="M38" s="84"/>
      <c r="N38" s="84"/>
    </row>
    <row r="39" spans="1:14" ht="15" customHeight="1" x14ac:dyDescent="0.15">
      <c r="B39" s="34" t="s">
        <v>209</v>
      </c>
      <c r="C39" s="287"/>
      <c r="D39" s="7"/>
      <c r="E39" s="18">
        <v>90</v>
      </c>
      <c r="F39" s="18">
        <v>26</v>
      </c>
      <c r="G39" s="71">
        <v>64</v>
      </c>
      <c r="H39" s="118">
        <f t="shared" si="11"/>
        <v>2.1151586368977675</v>
      </c>
      <c r="I39" s="4">
        <f t="shared" si="12"/>
        <v>1.0445962233828847</v>
      </c>
      <c r="J39" s="4">
        <f t="shared" si="13"/>
        <v>3.6240090600226504</v>
      </c>
      <c r="K39" s="84"/>
      <c r="L39" s="84"/>
      <c r="M39" s="84"/>
      <c r="N39" s="84"/>
    </row>
    <row r="40" spans="1:14" ht="15" customHeight="1" x14ac:dyDescent="0.15">
      <c r="B40" s="34" t="s">
        <v>170</v>
      </c>
      <c r="C40" s="287"/>
      <c r="D40" s="7"/>
      <c r="E40" s="18">
        <v>90</v>
      </c>
      <c r="F40" s="18">
        <v>25</v>
      </c>
      <c r="G40" s="71">
        <v>65</v>
      </c>
      <c r="H40" s="118">
        <f t="shared" si="11"/>
        <v>2.1151586368977675</v>
      </c>
      <c r="I40" s="4">
        <f t="shared" si="12"/>
        <v>1.004419445560466</v>
      </c>
      <c r="J40" s="4">
        <f t="shared" si="13"/>
        <v>3.6806342015855038</v>
      </c>
      <c r="K40" s="84"/>
      <c r="L40" s="84"/>
      <c r="M40" s="84"/>
      <c r="N40" s="84"/>
    </row>
    <row r="41" spans="1:14" ht="15" customHeight="1" x14ac:dyDescent="0.15">
      <c r="B41" s="34" t="s">
        <v>171</v>
      </c>
      <c r="C41" s="287"/>
      <c r="D41" s="7"/>
      <c r="E41" s="18">
        <v>135</v>
      </c>
      <c r="F41" s="18">
        <v>29</v>
      </c>
      <c r="G41" s="71">
        <v>106</v>
      </c>
      <c r="H41" s="118">
        <f t="shared" si="11"/>
        <v>3.1727379553466508</v>
      </c>
      <c r="I41" s="4">
        <f t="shared" si="12"/>
        <v>1.1651265568501405</v>
      </c>
      <c r="J41" s="4">
        <f t="shared" si="13"/>
        <v>6.0022650056625135</v>
      </c>
      <c r="K41" s="84"/>
      <c r="L41" s="84"/>
      <c r="M41" s="84"/>
      <c r="N41" s="84"/>
    </row>
    <row r="42" spans="1:14" ht="15" customHeight="1" x14ac:dyDescent="0.15">
      <c r="B42" s="34" t="s">
        <v>175</v>
      </c>
      <c r="C42" s="287"/>
      <c r="D42" s="7"/>
      <c r="E42" s="18">
        <v>178</v>
      </c>
      <c r="F42" s="18">
        <v>52</v>
      </c>
      <c r="G42" s="71">
        <v>126</v>
      </c>
      <c r="H42" s="118">
        <f t="shared" si="11"/>
        <v>4.1833137485311402</v>
      </c>
      <c r="I42" s="4">
        <f t="shared" si="12"/>
        <v>2.0891924467657694</v>
      </c>
      <c r="J42" s="4">
        <f t="shared" si="13"/>
        <v>7.1347678369195924</v>
      </c>
      <c r="K42" s="84"/>
      <c r="L42" s="84"/>
      <c r="M42" s="84"/>
      <c r="N42" s="84"/>
    </row>
    <row r="43" spans="1:14" ht="15" customHeight="1" x14ac:dyDescent="0.15">
      <c r="B43" s="34" t="s">
        <v>176</v>
      </c>
      <c r="C43" s="287"/>
      <c r="D43" s="7"/>
      <c r="E43" s="18">
        <v>376</v>
      </c>
      <c r="F43" s="18">
        <v>168</v>
      </c>
      <c r="G43" s="71">
        <v>208</v>
      </c>
      <c r="H43" s="118">
        <f t="shared" si="11"/>
        <v>8.8366627497062282</v>
      </c>
      <c r="I43" s="4">
        <f t="shared" si="12"/>
        <v>6.7496986741663321</v>
      </c>
      <c r="J43" s="4">
        <f t="shared" si="13"/>
        <v>11.778029445073612</v>
      </c>
      <c r="K43" s="84"/>
      <c r="L43" s="84"/>
      <c r="M43" s="84"/>
      <c r="N43" s="84"/>
    </row>
    <row r="44" spans="1:14" ht="15" customHeight="1" x14ac:dyDescent="0.15">
      <c r="B44" s="34" t="s">
        <v>177</v>
      </c>
      <c r="C44" s="287"/>
      <c r="D44" s="7"/>
      <c r="E44" s="18">
        <v>658</v>
      </c>
      <c r="F44" s="18">
        <v>332</v>
      </c>
      <c r="G44" s="71">
        <v>326</v>
      </c>
      <c r="H44" s="118">
        <f t="shared" si="11"/>
        <v>15.464159811985901</v>
      </c>
      <c r="I44" s="4">
        <f t="shared" si="12"/>
        <v>13.338690237042988</v>
      </c>
      <c r="J44" s="4">
        <f t="shared" si="13"/>
        <v>18.459796149490373</v>
      </c>
      <c r="K44" s="84"/>
      <c r="L44" s="84"/>
      <c r="M44" s="84"/>
      <c r="N44" s="84"/>
    </row>
    <row r="45" spans="1:14" ht="15" customHeight="1" x14ac:dyDescent="0.15">
      <c r="B45" s="34" t="s">
        <v>188</v>
      </c>
      <c r="C45" s="287"/>
      <c r="D45" s="7"/>
      <c r="E45" s="18">
        <v>2190</v>
      </c>
      <c r="F45" s="18">
        <v>1556</v>
      </c>
      <c r="G45" s="71">
        <v>634</v>
      </c>
      <c r="H45" s="118">
        <f t="shared" si="11"/>
        <v>51.468860164512343</v>
      </c>
      <c r="I45" s="4">
        <f t="shared" si="12"/>
        <v>62.515066291683411</v>
      </c>
      <c r="J45" s="4">
        <f t="shared" si="13"/>
        <v>35.900339750849376</v>
      </c>
      <c r="K45" s="84"/>
      <c r="L45" s="84"/>
      <c r="M45" s="84"/>
      <c r="N45" s="84"/>
    </row>
    <row r="46" spans="1:14" ht="15" customHeight="1" x14ac:dyDescent="0.15">
      <c r="B46" s="35" t="s">
        <v>174</v>
      </c>
      <c r="C46" s="93"/>
      <c r="D46" s="36"/>
      <c r="E46" s="19">
        <v>491</v>
      </c>
      <c r="F46" s="19">
        <v>282</v>
      </c>
      <c r="G46" s="76">
        <v>209</v>
      </c>
      <c r="H46" s="129">
        <f t="shared" si="11"/>
        <v>11.539365452408932</v>
      </c>
      <c r="I46" s="5">
        <f t="shared" si="12"/>
        <v>11.329851345922057</v>
      </c>
      <c r="J46" s="5">
        <f t="shared" si="13"/>
        <v>11.834654586636468</v>
      </c>
      <c r="K46" s="23"/>
      <c r="L46" s="23"/>
      <c r="M46" s="23"/>
      <c r="N46" s="23"/>
    </row>
    <row r="47" spans="1:14" ht="15" customHeight="1" x14ac:dyDescent="0.15">
      <c r="B47" s="39" t="s">
        <v>1</v>
      </c>
      <c r="C47" s="82"/>
      <c r="D47" s="28"/>
      <c r="E47" s="40">
        <f>SUM(E38:E46)</f>
        <v>4255</v>
      </c>
      <c r="F47" s="40">
        <f>SUM(F38:F46)</f>
        <v>2489</v>
      </c>
      <c r="G47" s="72">
        <f>SUM(G38:G46)</f>
        <v>1766</v>
      </c>
      <c r="H47" s="119">
        <f>IF(SUM(H38:H46)&gt;100,"－",SUM(H38:H46))</f>
        <v>100</v>
      </c>
      <c r="I47" s="6">
        <f>IF(SUM(I38:I46)&gt;100,"－",SUM(I38:I46))</f>
        <v>100</v>
      </c>
      <c r="J47" s="6">
        <f>IF(SUM(J38:J46)&gt;100,"－",SUM(J38:J46))</f>
        <v>100</v>
      </c>
      <c r="K47" s="23"/>
      <c r="L47" s="23"/>
      <c r="M47" s="23"/>
      <c r="N47" s="23"/>
    </row>
    <row r="48" spans="1:14" ht="15" customHeight="1" x14ac:dyDescent="0.15">
      <c r="B48" s="39" t="s">
        <v>93</v>
      </c>
      <c r="C48" s="82"/>
      <c r="D48" s="29"/>
      <c r="E48" s="42">
        <v>91.554301807198456</v>
      </c>
      <c r="F48" s="75">
        <v>95.098600401940431</v>
      </c>
      <c r="G48" s="75">
        <v>86.530366676436984</v>
      </c>
      <c r="H48" s="47"/>
      <c r="I48" s="1"/>
      <c r="J48" s="1"/>
      <c r="K48" s="1"/>
    </row>
    <row r="49" spans="1:14" ht="15" customHeight="1" x14ac:dyDescent="0.15">
      <c r="B49" s="66"/>
      <c r="C49" s="66"/>
      <c r="D49" s="46"/>
      <c r="E49" s="14"/>
      <c r="F49" s="14"/>
      <c r="G49" s="14"/>
      <c r="H49" s="97"/>
      <c r="I49" s="1"/>
      <c r="J49" s="1"/>
      <c r="K49" s="1"/>
    </row>
    <row r="50" spans="1:14" ht="15" customHeight="1" x14ac:dyDescent="0.15">
      <c r="A50" s="77" t="s">
        <v>798</v>
      </c>
      <c r="B50" s="66"/>
      <c r="C50" s="66"/>
      <c r="D50" s="46"/>
      <c r="E50" s="14"/>
      <c r="F50" s="14"/>
      <c r="G50" s="14"/>
      <c r="H50" s="97"/>
      <c r="I50" s="1"/>
      <c r="J50" s="1"/>
      <c r="K50" s="1"/>
    </row>
    <row r="51" spans="1:14" ht="15" customHeight="1" x14ac:dyDescent="0.15">
      <c r="A51" s="1" t="s">
        <v>611</v>
      </c>
      <c r="B51" s="22"/>
      <c r="F51" s="1"/>
      <c r="G51" s="1"/>
      <c r="H51" s="31"/>
      <c r="I51" s="1"/>
      <c r="J51" s="1"/>
      <c r="K51" s="1"/>
    </row>
    <row r="52" spans="1:14" ht="13.5" customHeight="1" x14ac:dyDescent="0.15">
      <c r="B52" s="68"/>
      <c r="C52" s="33"/>
      <c r="D52" s="33"/>
      <c r="E52" s="83"/>
      <c r="F52" s="88" t="s">
        <v>2</v>
      </c>
      <c r="G52" s="91"/>
      <c r="H52" s="115"/>
      <c r="I52" s="88" t="s">
        <v>3</v>
      </c>
      <c r="J52" s="89"/>
      <c r="K52" s="1"/>
    </row>
    <row r="53" spans="1:14" ht="20" x14ac:dyDescent="0.15">
      <c r="B53" s="81"/>
      <c r="C53" s="7"/>
      <c r="D53" s="7"/>
      <c r="E53" s="102" t="s">
        <v>4</v>
      </c>
      <c r="F53" s="102" t="s">
        <v>255</v>
      </c>
      <c r="G53" s="109" t="s">
        <v>257</v>
      </c>
      <c r="H53" s="112" t="s">
        <v>4</v>
      </c>
      <c r="I53" s="102" t="s">
        <v>255</v>
      </c>
      <c r="J53" s="102" t="s">
        <v>257</v>
      </c>
      <c r="K53" s="1"/>
    </row>
    <row r="54" spans="1:14" ht="12" customHeight="1" x14ac:dyDescent="0.15">
      <c r="B54" s="35"/>
      <c r="C54" s="93"/>
      <c r="D54" s="36"/>
      <c r="E54" s="37"/>
      <c r="F54" s="37"/>
      <c r="G54" s="70"/>
      <c r="H54" s="116">
        <f>E64</f>
        <v>4253</v>
      </c>
      <c r="I54" s="2">
        <f t="shared" ref="I54:J54" si="14">F64</f>
        <v>2489</v>
      </c>
      <c r="J54" s="2">
        <f t="shared" si="14"/>
        <v>1764</v>
      </c>
      <c r="K54" s="95"/>
      <c r="L54" s="95"/>
      <c r="M54" s="95"/>
      <c r="N54" s="95"/>
    </row>
    <row r="55" spans="1:14" ht="15" customHeight="1" x14ac:dyDescent="0.15">
      <c r="B55" s="34" t="s">
        <v>208</v>
      </c>
      <c r="C55" s="287"/>
      <c r="D55" s="7"/>
      <c r="E55" s="18">
        <v>17</v>
      </c>
      <c r="F55" s="18">
        <v>7</v>
      </c>
      <c r="G55" s="71">
        <v>10</v>
      </c>
      <c r="H55" s="118">
        <f>E55/H$54*100</f>
        <v>0.39971784622619322</v>
      </c>
      <c r="I55" s="4">
        <f t="shared" ref="I55:I63" si="15">F55/I$54*100</f>
        <v>0.28123744475693047</v>
      </c>
      <c r="J55" s="4">
        <f t="shared" ref="J55:J63" si="16">G55/J$54*100</f>
        <v>0.56689342403628118</v>
      </c>
      <c r="K55" s="84"/>
      <c r="L55" s="84"/>
      <c r="M55" s="84"/>
      <c r="N55" s="84"/>
    </row>
    <row r="56" spans="1:14" ht="15" customHeight="1" x14ac:dyDescent="0.15">
      <c r="B56" s="34" t="s">
        <v>209</v>
      </c>
      <c r="C56" s="287"/>
      <c r="D56" s="7"/>
      <c r="E56" s="18">
        <v>23</v>
      </c>
      <c r="F56" s="18">
        <v>3</v>
      </c>
      <c r="G56" s="71">
        <v>20</v>
      </c>
      <c r="H56" s="118">
        <f t="shared" ref="H56:H63" si="17">E56/H$54*100</f>
        <v>0.54079473312955562</v>
      </c>
      <c r="I56" s="4">
        <f t="shared" si="15"/>
        <v>0.12053033346725592</v>
      </c>
      <c r="J56" s="4">
        <f t="shared" si="16"/>
        <v>1.1337868480725624</v>
      </c>
      <c r="K56" s="84"/>
      <c r="L56" s="84"/>
      <c r="M56" s="84"/>
      <c r="N56" s="84"/>
    </row>
    <row r="57" spans="1:14" ht="15" customHeight="1" x14ac:dyDescent="0.15">
      <c r="B57" s="34" t="s">
        <v>170</v>
      </c>
      <c r="C57" s="287"/>
      <c r="D57" s="7"/>
      <c r="E57" s="18">
        <v>34</v>
      </c>
      <c r="F57" s="18">
        <v>9</v>
      </c>
      <c r="G57" s="71">
        <v>25</v>
      </c>
      <c r="H57" s="118">
        <f t="shared" si="17"/>
        <v>0.79943569245238644</v>
      </c>
      <c r="I57" s="4">
        <f t="shared" si="15"/>
        <v>0.36159100040176778</v>
      </c>
      <c r="J57" s="4">
        <f t="shared" si="16"/>
        <v>1.4172335600907031</v>
      </c>
      <c r="K57" s="84"/>
      <c r="L57" s="84"/>
      <c r="M57" s="84"/>
      <c r="N57" s="84"/>
    </row>
    <row r="58" spans="1:14" ht="15" customHeight="1" x14ac:dyDescent="0.15">
      <c r="B58" s="34" t="s">
        <v>171</v>
      </c>
      <c r="C58" s="287"/>
      <c r="D58" s="7"/>
      <c r="E58" s="18">
        <v>73</v>
      </c>
      <c r="F58" s="18">
        <v>12</v>
      </c>
      <c r="G58" s="71">
        <v>61</v>
      </c>
      <c r="H58" s="118">
        <f t="shared" si="17"/>
        <v>1.7164354573242417</v>
      </c>
      <c r="I58" s="4">
        <f t="shared" si="15"/>
        <v>0.48212133386902367</v>
      </c>
      <c r="J58" s="4">
        <f t="shared" si="16"/>
        <v>3.458049886621315</v>
      </c>
      <c r="K58" s="84"/>
      <c r="L58" s="84"/>
      <c r="M58" s="84"/>
      <c r="N58" s="84"/>
    </row>
    <row r="59" spans="1:14" ht="15" customHeight="1" x14ac:dyDescent="0.15">
      <c r="B59" s="34" t="s">
        <v>175</v>
      </c>
      <c r="C59" s="287"/>
      <c r="D59" s="7"/>
      <c r="E59" s="18">
        <v>105</v>
      </c>
      <c r="F59" s="18">
        <v>26</v>
      </c>
      <c r="G59" s="71">
        <v>79</v>
      </c>
      <c r="H59" s="118">
        <f t="shared" si="17"/>
        <v>2.4688455208088409</v>
      </c>
      <c r="I59" s="4">
        <f t="shared" si="15"/>
        <v>1.0445962233828847</v>
      </c>
      <c r="J59" s="4">
        <f t="shared" si="16"/>
        <v>4.4784580498866218</v>
      </c>
      <c r="K59" s="84"/>
      <c r="L59" s="84"/>
      <c r="M59" s="84"/>
      <c r="N59" s="84"/>
    </row>
    <row r="60" spans="1:14" ht="15" customHeight="1" x14ac:dyDescent="0.15">
      <c r="B60" s="34" t="s">
        <v>176</v>
      </c>
      <c r="C60" s="287"/>
      <c r="D60" s="7"/>
      <c r="E60" s="18">
        <v>217</v>
      </c>
      <c r="F60" s="18">
        <v>88</v>
      </c>
      <c r="G60" s="71">
        <v>129</v>
      </c>
      <c r="H60" s="118">
        <f t="shared" si="17"/>
        <v>5.1022807430049371</v>
      </c>
      <c r="I60" s="4">
        <f t="shared" si="15"/>
        <v>3.5355564483728403</v>
      </c>
      <c r="J60" s="4">
        <f t="shared" si="16"/>
        <v>7.3129251700680271</v>
      </c>
      <c r="K60" s="84"/>
      <c r="L60" s="84"/>
      <c r="M60" s="84"/>
      <c r="N60" s="84"/>
    </row>
    <row r="61" spans="1:14" ht="15" customHeight="1" x14ac:dyDescent="0.15">
      <c r="B61" s="34" t="s">
        <v>177</v>
      </c>
      <c r="C61" s="287"/>
      <c r="D61" s="7"/>
      <c r="E61" s="18">
        <v>548</v>
      </c>
      <c r="F61" s="18">
        <v>253</v>
      </c>
      <c r="G61" s="71">
        <v>295</v>
      </c>
      <c r="H61" s="118">
        <f t="shared" si="17"/>
        <v>12.88502233717376</v>
      </c>
      <c r="I61" s="4">
        <f t="shared" si="15"/>
        <v>10.164724789071917</v>
      </c>
      <c r="J61" s="4">
        <f t="shared" si="16"/>
        <v>16.723356009070294</v>
      </c>
      <c r="K61" s="84"/>
      <c r="L61" s="84"/>
      <c r="M61" s="84"/>
      <c r="N61" s="84"/>
    </row>
    <row r="62" spans="1:14" ht="15" customHeight="1" x14ac:dyDescent="0.15">
      <c r="B62" s="34" t="s">
        <v>188</v>
      </c>
      <c r="C62" s="287"/>
      <c r="D62" s="7"/>
      <c r="E62" s="18">
        <v>2665</v>
      </c>
      <c r="F62" s="18">
        <v>1767</v>
      </c>
      <c r="G62" s="71">
        <v>898</v>
      </c>
      <c r="H62" s="118">
        <f t="shared" si="17"/>
        <v>62.661650599576767</v>
      </c>
      <c r="I62" s="4">
        <f t="shared" si="15"/>
        <v>70.992366412213741</v>
      </c>
      <c r="J62" s="4">
        <f t="shared" si="16"/>
        <v>50.907029478458057</v>
      </c>
      <c r="K62" s="84"/>
      <c r="L62" s="84"/>
      <c r="M62" s="84"/>
      <c r="N62" s="84"/>
    </row>
    <row r="63" spans="1:14" ht="15" customHeight="1" x14ac:dyDescent="0.15">
      <c r="B63" s="35" t="s">
        <v>174</v>
      </c>
      <c r="C63" s="93"/>
      <c r="D63" s="36"/>
      <c r="E63" s="19">
        <v>571</v>
      </c>
      <c r="F63" s="19">
        <v>324</v>
      </c>
      <c r="G63" s="76">
        <v>247</v>
      </c>
      <c r="H63" s="129">
        <f t="shared" si="17"/>
        <v>13.425817070303314</v>
      </c>
      <c r="I63" s="5">
        <f t="shared" si="15"/>
        <v>13.017276014463642</v>
      </c>
      <c r="J63" s="5">
        <f t="shared" si="16"/>
        <v>14.002267573696145</v>
      </c>
      <c r="K63" s="23"/>
      <c r="L63" s="23"/>
      <c r="M63" s="23"/>
      <c r="N63" s="23"/>
    </row>
    <row r="64" spans="1:14" ht="15" customHeight="1" x14ac:dyDescent="0.15">
      <c r="B64" s="39" t="s">
        <v>1</v>
      </c>
      <c r="C64" s="82"/>
      <c r="D64" s="28"/>
      <c r="E64" s="40">
        <f>SUM(E55:E63)</f>
        <v>4253</v>
      </c>
      <c r="F64" s="40">
        <f>SUM(F55:F63)</f>
        <v>2489</v>
      </c>
      <c r="G64" s="72">
        <f>SUM(G55:G63)</f>
        <v>1764</v>
      </c>
      <c r="H64" s="119">
        <f>IF(SUM(H55:H63)&gt;100,"－",SUM(H55:H63))</f>
        <v>100</v>
      </c>
      <c r="I64" s="6">
        <f>IF(SUM(I55:I63)&gt;100,"－",SUM(I55:I63))</f>
        <v>100</v>
      </c>
      <c r="J64" s="6">
        <f>IF(SUM(J55:J63)&gt;100,"－",SUM(J55:J63))</f>
        <v>100</v>
      </c>
      <c r="K64" s="23"/>
      <c r="L64" s="23"/>
      <c r="M64" s="23"/>
      <c r="N64" s="23"/>
    </row>
    <row r="65" spans="1:14" ht="15" customHeight="1" x14ac:dyDescent="0.15">
      <c r="B65" s="39" t="s">
        <v>93</v>
      </c>
      <c r="C65" s="82"/>
      <c r="D65" s="29"/>
      <c r="E65" s="42">
        <v>95.719132620911296</v>
      </c>
      <c r="F65" s="75">
        <v>97.730217765639736</v>
      </c>
      <c r="G65" s="75">
        <v>92.84899462596222</v>
      </c>
      <c r="H65" s="47"/>
      <c r="I65" s="1"/>
      <c r="J65" s="1"/>
      <c r="K65" s="1"/>
    </row>
    <row r="66" spans="1:14" ht="15" customHeight="1" x14ac:dyDescent="0.15">
      <c r="B66" s="66"/>
      <c r="C66" s="66"/>
      <c r="D66" s="46"/>
      <c r="E66" s="14"/>
      <c r="F66" s="14"/>
      <c r="G66" s="14"/>
      <c r="H66" s="97"/>
      <c r="I66" s="1"/>
      <c r="J66" s="1"/>
      <c r="K66" s="1"/>
    </row>
    <row r="67" spans="1:14" ht="15" customHeight="1" x14ac:dyDescent="0.15">
      <c r="A67" s="1" t="s">
        <v>613</v>
      </c>
      <c r="B67" s="66"/>
      <c r="C67" s="66"/>
      <c r="D67" s="46"/>
      <c r="E67" s="14"/>
      <c r="F67" s="14"/>
      <c r="G67" s="14"/>
      <c r="H67" s="14"/>
      <c r="I67" s="1"/>
      <c r="J67" s="1"/>
      <c r="K67" s="1"/>
    </row>
    <row r="68" spans="1:14" ht="13.5" customHeight="1" x14ac:dyDescent="0.15">
      <c r="B68" s="68"/>
      <c r="C68" s="33"/>
      <c r="D68" s="33"/>
      <c r="E68" s="83"/>
      <c r="F68" s="88" t="s">
        <v>2</v>
      </c>
      <c r="G68" s="91"/>
      <c r="H68" s="115"/>
      <c r="I68" s="88" t="s">
        <v>3</v>
      </c>
      <c r="J68" s="89"/>
      <c r="K68" s="1"/>
    </row>
    <row r="69" spans="1:14" ht="20" x14ac:dyDescent="0.15">
      <c r="B69" s="81"/>
      <c r="C69" s="7"/>
      <c r="D69" s="7"/>
      <c r="E69" s="102" t="s">
        <v>4</v>
      </c>
      <c r="F69" s="102" t="s">
        <v>255</v>
      </c>
      <c r="G69" s="109" t="s">
        <v>257</v>
      </c>
      <c r="H69" s="112" t="s">
        <v>4</v>
      </c>
      <c r="I69" s="102" t="s">
        <v>255</v>
      </c>
      <c r="J69" s="102" t="s">
        <v>257</v>
      </c>
      <c r="K69" s="1"/>
    </row>
    <row r="70" spans="1:14" ht="12" customHeight="1" x14ac:dyDescent="0.15">
      <c r="B70" s="35"/>
      <c r="C70" s="93"/>
      <c r="D70" s="36"/>
      <c r="E70" s="37"/>
      <c r="F70" s="37"/>
      <c r="G70" s="70"/>
      <c r="H70" s="116">
        <f>E$15</f>
        <v>4255</v>
      </c>
      <c r="I70" s="2">
        <f t="shared" ref="I70" si="18">F$15</f>
        <v>2489</v>
      </c>
      <c r="J70" s="2">
        <f t="shared" ref="J70" si="19">G$15</f>
        <v>1766</v>
      </c>
      <c r="K70" s="95"/>
      <c r="L70" s="95"/>
      <c r="M70" s="95"/>
      <c r="N70" s="95"/>
    </row>
    <row r="71" spans="1:14" ht="15" customHeight="1" x14ac:dyDescent="0.15">
      <c r="B71" s="34" t="s">
        <v>434</v>
      </c>
      <c r="C71" s="287"/>
      <c r="D71" s="7"/>
      <c r="E71" s="18">
        <v>13</v>
      </c>
      <c r="F71" s="18">
        <v>6</v>
      </c>
      <c r="G71" s="71">
        <v>7</v>
      </c>
      <c r="H71" s="118">
        <f>E71/H$70*100</f>
        <v>0.30552291421856637</v>
      </c>
      <c r="I71" s="4">
        <f t="shared" ref="I71:I80" si="20">F71/I$70*100</f>
        <v>0.24106066693451184</v>
      </c>
      <c r="J71" s="4">
        <f t="shared" ref="J71:J80" si="21">G71/J$70*100</f>
        <v>0.39637599093997733</v>
      </c>
      <c r="K71" s="84"/>
      <c r="L71" s="84"/>
      <c r="M71" s="84"/>
      <c r="N71" s="84"/>
    </row>
    <row r="72" spans="1:14" ht="15" customHeight="1" x14ac:dyDescent="0.15">
      <c r="B72" s="34" t="s">
        <v>54</v>
      </c>
      <c r="C72" s="287"/>
      <c r="D72" s="7"/>
      <c r="E72" s="18">
        <v>549</v>
      </c>
      <c r="F72" s="18">
        <v>366</v>
      </c>
      <c r="G72" s="71">
        <v>183</v>
      </c>
      <c r="H72" s="118">
        <f t="shared" ref="H72" si="22">E72/H$70*100</f>
        <v>12.902467685076379</v>
      </c>
      <c r="I72" s="4">
        <f t="shared" ref="I72" si="23">F72/I$70*100</f>
        <v>14.704700683005223</v>
      </c>
      <c r="J72" s="4">
        <f t="shared" ref="J72" si="24">G72/J$70*100</f>
        <v>10.362400906002266</v>
      </c>
      <c r="K72" s="84"/>
      <c r="L72" s="84"/>
      <c r="M72" s="84"/>
      <c r="N72" s="84"/>
    </row>
    <row r="73" spans="1:14" ht="15" customHeight="1" x14ac:dyDescent="0.15">
      <c r="B73" s="34" t="s">
        <v>55</v>
      </c>
      <c r="C73" s="287"/>
      <c r="D73" s="7"/>
      <c r="E73" s="18">
        <v>428</v>
      </c>
      <c r="F73" s="18">
        <v>250</v>
      </c>
      <c r="G73" s="71">
        <v>178</v>
      </c>
      <c r="H73" s="118">
        <f t="shared" ref="H73:H80" si="25">E73/H$70*100</f>
        <v>10.058754406580492</v>
      </c>
      <c r="I73" s="4">
        <f t="shared" si="20"/>
        <v>10.044194455604661</v>
      </c>
      <c r="J73" s="4">
        <f t="shared" si="21"/>
        <v>10.079275198187995</v>
      </c>
      <c r="K73" s="84"/>
      <c r="L73" s="84"/>
      <c r="M73" s="84"/>
      <c r="N73" s="84"/>
    </row>
    <row r="74" spans="1:14" ht="15" customHeight="1" x14ac:dyDescent="0.15">
      <c r="B74" s="34" t="s">
        <v>113</v>
      </c>
      <c r="C74" s="287"/>
      <c r="D74" s="7"/>
      <c r="E74" s="18">
        <v>442</v>
      </c>
      <c r="F74" s="18">
        <v>249</v>
      </c>
      <c r="G74" s="71">
        <v>193</v>
      </c>
      <c r="H74" s="118">
        <f t="shared" si="25"/>
        <v>10.387779083431257</v>
      </c>
      <c r="I74" s="4">
        <f t="shared" si="20"/>
        <v>10.004017677782242</v>
      </c>
      <c r="J74" s="4">
        <f t="shared" si="21"/>
        <v>10.928652321630803</v>
      </c>
      <c r="K74" s="84"/>
      <c r="L74" s="84"/>
      <c r="M74" s="84"/>
      <c r="N74" s="84"/>
    </row>
    <row r="75" spans="1:14" ht="15" customHeight="1" x14ac:dyDescent="0.15">
      <c r="B75" s="34" t="s">
        <v>114</v>
      </c>
      <c r="C75" s="287"/>
      <c r="D75" s="7"/>
      <c r="E75" s="18">
        <v>420</v>
      </c>
      <c r="F75" s="18">
        <v>242</v>
      </c>
      <c r="G75" s="71">
        <v>178</v>
      </c>
      <c r="H75" s="118">
        <f t="shared" si="25"/>
        <v>9.8707403055229133</v>
      </c>
      <c r="I75" s="4">
        <f t="shared" si="20"/>
        <v>9.7227802330253112</v>
      </c>
      <c r="J75" s="4">
        <f t="shared" si="21"/>
        <v>10.079275198187995</v>
      </c>
      <c r="K75" s="84"/>
      <c r="L75" s="84"/>
      <c r="M75" s="84"/>
      <c r="N75" s="84"/>
    </row>
    <row r="76" spans="1:14" ht="15" customHeight="1" x14ac:dyDescent="0.15">
      <c r="B76" s="34" t="s">
        <v>115</v>
      </c>
      <c r="C76" s="287"/>
      <c r="D76" s="7"/>
      <c r="E76" s="18">
        <v>356</v>
      </c>
      <c r="F76" s="18">
        <v>194</v>
      </c>
      <c r="G76" s="71">
        <v>162</v>
      </c>
      <c r="H76" s="118">
        <f t="shared" ref="H76:H77" si="26">E76/H$70*100</f>
        <v>8.3666274970622805</v>
      </c>
      <c r="I76" s="4">
        <f t="shared" ref="I76:I77" si="27">F76/I$70*100</f>
        <v>7.794294897549217</v>
      </c>
      <c r="J76" s="4">
        <f t="shared" ref="J76:J77" si="28">G76/J$70*100</f>
        <v>9.1732729331823339</v>
      </c>
      <c r="K76" s="84"/>
      <c r="L76" s="84"/>
      <c r="M76" s="84"/>
      <c r="N76" s="84"/>
    </row>
    <row r="77" spans="1:14" ht="15" customHeight="1" x14ac:dyDescent="0.15">
      <c r="B77" s="34" t="s">
        <v>210</v>
      </c>
      <c r="C77" s="287"/>
      <c r="D77" s="7"/>
      <c r="E77" s="18">
        <v>580</v>
      </c>
      <c r="F77" s="18">
        <v>324</v>
      </c>
      <c r="G77" s="71">
        <v>256</v>
      </c>
      <c r="H77" s="118">
        <f t="shared" si="26"/>
        <v>13.631022326674499</v>
      </c>
      <c r="I77" s="4">
        <f t="shared" si="27"/>
        <v>13.017276014463642</v>
      </c>
      <c r="J77" s="4">
        <f t="shared" si="28"/>
        <v>14.496036240090602</v>
      </c>
      <c r="K77" s="84"/>
      <c r="L77" s="84"/>
      <c r="M77" s="84"/>
      <c r="N77" s="84"/>
    </row>
    <row r="78" spans="1:14" ht="15" customHeight="1" x14ac:dyDescent="0.15">
      <c r="B78" s="34" t="s">
        <v>464</v>
      </c>
      <c r="C78" s="287"/>
      <c r="D78" s="7"/>
      <c r="E78" s="18">
        <v>340</v>
      </c>
      <c r="F78" s="18">
        <v>196</v>
      </c>
      <c r="G78" s="71">
        <v>144</v>
      </c>
      <c r="H78" s="118">
        <f t="shared" si="25"/>
        <v>7.9905992949471205</v>
      </c>
      <c r="I78" s="4">
        <f t="shared" si="20"/>
        <v>7.8746484531940535</v>
      </c>
      <c r="J78" s="4">
        <f t="shared" si="21"/>
        <v>8.1540203850509627</v>
      </c>
      <c r="K78" s="84"/>
      <c r="L78" s="84"/>
      <c r="M78" s="84"/>
      <c r="N78" s="84"/>
    </row>
    <row r="79" spans="1:14" ht="15" customHeight="1" x14ac:dyDescent="0.15">
      <c r="B79" s="34" t="s">
        <v>116</v>
      </c>
      <c r="C79" s="287"/>
      <c r="D79" s="7"/>
      <c r="E79" s="18">
        <v>646</v>
      </c>
      <c r="F79" s="18">
        <v>379</v>
      </c>
      <c r="G79" s="71">
        <v>267</v>
      </c>
      <c r="H79" s="118">
        <f t="shared" si="25"/>
        <v>15.182138660399531</v>
      </c>
      <c r="I79" s="4">
        <f t="shared" si="20"/>
        <v>15.226998794696664</v>
      </c>
      <c r="J79" s="4">
        <f t="shared" si="21"/>
        <v>15.118912797281995</v>
      </c>
      <c r="K79" s="84"/>
      <c r="L79" s="84"/>
      <c r="M79" s="84"/>
      <c r="N79" s="84"/>
    </row>
    <row r="80" spans="1:14" ht="15" customHeight="1" x14ac:dyDescent="0.15">
      <c r="B80" s="35" t="s">
        <v>174</v>
      </c>
      <c r="C80" s="93"/>
      <c r="D80" s="36"/>
      <c r="E80" s="19">
        <v>481</v>
      </c>
      <c r="F80" s="19">
        <v>283</v>
      </c>
      <c r="G80" s="76">
        <v>198</v>
      </c>
      <c r="H80" s="129">
        <f t="shared" si="25"/>
        <v>11.304347826086957</v>
      </c>
      <c r="I80" s="5">
        <f t="shared" si="20"/>
        <v>11.370028123744476</v>
      </c>
      <c r="J80" s="5">
        <f t="shared" si="21"/>
        <v>11.211778029445075</v>
      </c>
      <c r="K80" s="23"/>
      <c r="L80" s="23"/>
      <c r="M80" s="23"/>
      <c r="N80" s="23"/>
    </row>
    <row r="81" spans="1:14" ht="15" customHeight="1" x14ac:dyDescent="0.15">
      <c r="B81" s="39" t="s">
        <v>1</v>
      </c>
      <c r="C81" s="82"/>
      <c r="D81" s="28"/>
      <c r="E81" s="40">
        <f>SUM(E71:E80)</f>
        <v>4255</v>
      </c>
      <c r="F81" s="40">
        <f>SUM(F71:F80)</f>
        <v>2489</v>
      </c>
      <c r="G81" s="72">
        <f>SUM(G71:G80)</f>
        <v>1766</v>
      </c>
      <c r="H81" s="119">
        <f>IF(SUM(H71:H80)&gt;100,"－",SUM(H71:H80))</f>
        <v>99.999999999999986</v>
      </c>
      <c r="I81" s="6">
        <f>IF(SUM(I71:I80)&gt;100,"－",SUM(I71:I80))</f>
        <v>100.00000000000001</v>
      </c>
      <c r="J81" s="6">
        <f>IF(SUM(J71:J80)&gt;100,"－",SUM(J71:J80))</f>
        <v>99.999999999999986</v>
      </c>
      <c r="K81" s="23"/>
      <c r="L81" s="23"/>
      <c r="M81" s="23"/>
      <c r="N81" s="23"/>
    </row>
    <row r="82" spans="1:14" ht="15" customHeight="1" x14ac:dyDescent="0.15">
      <c r="B82" s="39" t="s">
        <v>111</v>
      </c>
      <c r="C82" s="82"/>
      <c r="D82" s="29"/>
      <c r="E82" s="42">
        <v>5.7617912029676734</v>
      </c>
      <c r="F82" s="75">
        <v>5.7107887579329102</v>
      </c>
      <c r="G82" s="75">
        <v>5.8335459183673466</v>
      </c>
      <c r="H82" s="47"/>
      <c r="I82" s="1"/>
      <c r="J82" s="1"/>
      <c r="K82" s="1"/>
    </row>
    <row r="83" spans="1:14" ht="15" customHeight="1" x14ac:dyDescent="0.15">
      <c r="B83" s="39" t="s">
        <v>112</v>
      </c>
      <c r="C83" s="82"/>
      <c r="D83" s="29"/>
      <c r="E83" s="227">
        <v>36</v>
      </c>
      <c r="F83" s="48">
        <v>36</v>
      </c>
      <c r="G83" s="48">
        <v>36</v>
      </c>
      <c r="H83" s="14"/>
      <c r="I83" s="14"/>
      <c r="J83" s="97"/>
      <c r="K83" s="1"/>
    </row>
    <row r="84" spans="1:14" ht="15" customHeight="1" x14ac:dyDescent="0.15">
      <c r="B84" s="66"/>
      <c r="C84" s="66"/>
      <c r="D84" s="46"/>
      <c r="E84" s="14"/>
      <c r="F84" s="14"/>
      <c r="G84" s="14"/>
      <c r="H84" s="14"/>
      <c r="I84" s="1"/>
      <c r="J84" s="97"/>
      <c r="K84" s="1"/>
    </row>
    <row r="85" spans="1:14" ht="15" customHeight="1" x14ac:dyDescent="0.15">
      <c r="A85" s="162" t="s">
        <v>799</v>
      </c>
      <c r="B85" s="66"/>
      <c r="C85" s="66"/>
      <c r="D85" s="46"/>
      <c r="E85" s="14"/>
      <c r="F85" s="14"/>
      <c r="G85" s="14"/>
      <c r="H85" s="14"/>
      <c r="I85" s="1"/>
      <c r="J85" s="97"/>
      <c r="K85" s="1"/>
    </row>
    <row r="86" spans="1:14" ht="15" customHeight="1" x14ac:dyDescent="0.15">
      <c r="A86" s="1" t="s">
        <v>614</v>
      </c>
      <c r="B86" s="66"/>
      <c r="C86" s="66"/>
      <c r="D86" s="46"/>
      <c r="E86" s="14"/>
      <c r="F86" s="14"/>
      <c r="G86" s="14"/>
      <c r="H86" s="14"/>
      <c r="I86" s="1"/>
      <c r="J86" s="1"/>
      <c r="K86" s="1"/>
    </row>
    <row r="87" spans="1:14" ht="13.5" customHeight="1" x14ac:dyDescent="0.15">
      <c r="B87" s="68"/>
      <c r="C87" s="33"/>
      <c r="D87" s="33"/>
      <c r="E87" s="83"/>
      <c r="F87" s="88" t="s">
        <v>2</v>
      </c>
      <c r="G87" s="91"/>
      <c r="H87" s="115"/>
      <c r="I87" s="88" t="s">
        <v>3</v>
      </c>
      <c r="J87" s="89"/>
      <c r="K87" s="1"/>
    </row>
    <row r="88" spans="1:14" ht="20" x14ac:dyDescent="0.15">
      <c r="B88" s="81"/>
      <c r="C88" s="7"/>
      <c r="D88" s="7"/>
      <c r="E88" s="102" t="s">
        <v>4</v>
      </c>
      <c r="F88" s="102" t="s">
        <v>255</v>
      </c>
      <c r="G88" s="109" t="s">
        <v>257</v>
      </c>
      <c r="H88" s="112" t="s">
        <v>4</v>
      </c>
      <c r="I88" s="102" t="s">
        <v>255</v>
      </c>
      <c r="J88" s="102" t="s">
        <v>257</v>
      </c>
      <c r="K88" s="1"/>
    </row>
    <row r="89" spans="1:14" ht="12" customHeight="1" x14ac:dyDescent="0.15">
      <c r="B89" s="35"/>
      <c r="C89" s="93"/>
      <c r="D89" s="36"/>
      <c r="E89" s="37"/>
      <c r="F89" s="37"/>
      <c r="G89" s="70"/>
      <c r="H89" s="116">
        <f>E102</f>
        <v>1564</v>
      </c>
      <c r="I89" s="2">
        <f t="shared" ref="I89:J89" si="29">F102</f>
        <v>807</v>
      </c>
      <c r="J89" s="2">
        <f t="shared" si="29"/>
        <v>757</v>
      </c>
      <c r="K89" s="95"/>
      <c r="L89" s="95"/>
      <c r="M89" s="95"/>
      <c r="N89" s="95"/>
    </row>
    <row r="90" spans="1:14" ht="15" customHeight="1" x14ac:dyDescent="0.15">
      <c r="B90" s="34" t="s">
        <v>89</v>
      </c>
      <c r="C90" s="287"/>
      <c r="D90" s="7"/>
      <c r="E90" s="18">
        <v>124</v>
      </c>
      <c r="F90" s="18">
        <v>64</v>
      </c>
      <c r="G90" s="71">
        <v>60</v>
      </c>
      <c r="H90" s="118">
        <f>E90/H$89*100</f>
        <v>7.9283887468030692</v>
      </c>
      <c r="I90" s="4">
        <f t="shared" ref="I90:J101" si="30">F90/I$89*100</f>
        <v>7.9306071871127637</v>
      </c>
      <c r="J90" s="4">
        <f t="shared" si="30"/>
        <v>7.9260237780713343</v>
      </c>
      <c r="K90" s="84"/>
      <c r="L90" s="84"/>
      <c r="M90" s="84"/>
      <c r="N90" s="84"/>
    </row>
    <row r="91" spans="1:14" ht="15" customHeight="1" x14ac:dyDescent="0.15">
      <c r="B91" s="34" t="s">
        <v>90</v>
      </c>
      <c r="C91" s="287"/>
      <c r="D91" s="7"/>
      <c r="E91" s="18">
        <v>34</v>
      </c>
      <c r="F91" s="18">
        <v>18</v>
      </c>
      <c r="G91" s="71">
        <v>16</v>
      </c>
      <c r="H91" s="118">
        <f t="shared" ref="H91:H101" si="31">E91/H$89*100</f>
        <v>2.1739130434782608</v>
      </c>
      <c r="I91" s="4">
        <f t="shared" si="30"/>
        <v>2.2304832713754648</v>
      </c>
      <c r="J91" s="4">
        <f t="shared" si="30"/>
        <v>2.1136063408190227</v>
      </c>
      <c r="K91" s="84"/>
      <c r="L91" s="84"/>
      <c r="M91" s="84"/>
      <c r="N91" s="84"/>
    </row>
    <row r="92" spans="1:14" ht="15" customHeight="1" x14ac:dyDescent="0.15">
      <c r="B92" s="34" t="s">
        <v>91</v>
      </c>
      <c r="C92" s="287"/>
      <c r="D92" s="7"/>
      <c r="E92" s="18">
        <v>44</v>
      </c>
      <c r="F92" s="18">
        <v>20</v>
      </c>
      <c r="G92" s="71">
        <v>24</v>
      </c>
      <c r="H92" s="118">
        <f t="shared" si="31"/>
        <v>2.8132992327365729</v>
      </c>
      <c r="I92" s="4">
        <f t="shared" si="30"/>
        <v>2.4783147459727388</v>
      </c>
      <c r="J92" s="4">
        <f t="shared" si="30"/>
        <v>3.1704095112285335</v>
      </c>
      <c r="K92" s="84"/>
      <c r="L92" s="84"/>
      <c r="M92" s="84"/>
      <c r="N92" s="84"/>
    </row>
    <row r="93" spans="1:14" ht="15" customHeight="1" x14ac:dyDescent="0.15">
      <c r="B93" s="34" t="s">
        <v>92</v>
      </c>
      <c r="C93" s="287"/>
      <c r="D93" s="7"/>
      <c r="E93" s="18">
        <v>76</v>
      </c>
      <c r="F93" s="18">
        <v>41</v>
      </c>
      <c r="G93" s="71">
        <v>35</v>
      </c>
      <c r="H93" s="118">
        <f t="shared" si="31"/>
        <v>4.859335038363171</v>
      </c>
      <c r="I93" s="4">
        <f t="shared" si="30"/>
        <v>5.0805452292441142</v>
      </c>
      <c r="J93" s="4">
        <f t="shared" si="30"/>
        <v>4.6235138705416112</v>
      </c>
      <c r="K93" s="84"/>
      <c r="L93" s="84"/>
      <c r="M93" s="84"/>
      <c r="N93" s="84"/>
    </row>
    <row r="94" spans="1:14" ht="15" customHeight="1" x14ac:dyDescent="0.15">
      <c r="B94" s="34" t="s">
        <v>169</v>
      </c>
      <c r="C94" s="287"/>
      <c r="D94" s="7"/>
      <c r="E94" s="18">
        <v>89</v>
      </c>
      <c r="F94" s="18">
        <v>43</v>
      </c>
      <c r="G94" s="71">
        <v>46</v>
      </c>
      <c r="H94" s="118">
        <f t="shared" si="31"/>
        <v>5.6905370843989767</v>
      </c>
      <c r="I94" s="4">
        <f t="shared" si="30"/>
        <v>5.3283767038413883</v>
      </c>
      <c r="J94" s="4">
        <f t="shared" si="30"/>
        <v>6.0766182298546898</v>
      </c>
      <c r="K94" s="84"/>
      <c r="L94" s="84"/>
      <c r="M94" s="84"/>
      <c r="N94" s="84"/>
    </row>
    <row r="95" spans="1:14" ht="15" customHeight="1" x14ac:dyDescent="0.15">
      <c r="B95" s="34" t="s">
        <v>170</v>
      </c>
      <c r="C95" s="287"/>
      <c r="D95" s="7"/>
      <c r="E95" s="18">
        <v>125</v>
      </c>
      <c r="F95" s="18">
        <v>56</v>
      </c>
      <c r="G95" s="71">
        <v>69</v>
      </c>
      <c r="H95" s="118">
        <f t="shared" si="31"/>
        <v>7.9923273657289</v>
      </c>
      <c r="I95" s="4">
        <f t="shared" si="30"/>
        <v>6.9392812887236683</v>
      </c>
      <c r="J95" s="4">
        <f t="shared" si="30"/>
        <v>9.1149273447820338</v>
      </c>
      <c r="K95" s="84"/>
      <c r="L95" s="84"/>
      <c r="M95" s="84"/>
      <c r="N95" s="84"/>
    </row>
    <row r="96" spans="1:14" ht="15" customHeight="1" x14ac:dyDescent="0.15">
      <c r="B96" s="34" t="s">
        <v>171</v>
      </c>
      <c r="C96" s="287"/>
      <c r="D96" s="7"/>
      <c r="E96" s="18">
        <v>139</v>
      </c>
      <c r="F96" s="18">
        <v>66</v>
      </c>
      <c r="G96" s="71">
        <v>73</v>
      </c>
      <c r="H96" s="118">
        <f t="shared" si="31"/>
        <v>8.8874680306905383</v>
      </c>
      <c r="I96" s="4">
        <f t="shared" si="30"/>
        <v>8.1784386617100377</v>
      </c>
      <c r="J96" s="4">
        <f t="shared" si="30"/>
        <v>9.6433289299867901</v>
      </c>
      <c r="K96" s="84"/>
      <c r="L96" s="84"/>
      <c r="M96" s="84"/>
      <c r="N96" s="84"/>
    </row>
    <row r="97" spans="2:14" ht="15" customHeight="1" x14ac:dyDescent="0.15">
      <c r="B97" s="34" t="s">
        <v>175</v>
      </c>
      <c r="C97" s="287"/>
      <c r="D97" s="7"/>
      <c r="E97" s="18">
        <v>169</v>
      </c>
      <c r="F97" s="18">
        <v>85</v>
      </c>
      <c r="G97" s="71">
        <v>84</v>
      </c>
      <c r="H97" s="118">
        <f t="shared" si="31"/>
        <v>10.805626598465473</v>
      </c>
      <c r="I97" s="4">
        <f t="shared" si="30"/>
        <v>10.532837670384138</v>
      </c>
      <c r="J97" s="4">
        <f t="shared" si="30"/>
        <v>11.096433289299867</v>
      </c>
      <c r="K97" s="84"/>
      <c r="L97" s="84"/>
      <c r="M97" s="84"/>
      <c r="N97" s="84"/>
    </row>
    <row r="98" spans="2:14" ht="15" customHeight="1" x14ac:dyDescent="0.15">
      <c r="B98" s="34" t="s">
        <v>176</v>
      </c>
      <c r="C98" s="287"/>
      <c r="D98" s="7"/>
      <c r="E98" s="18">
        <v>188</v>
      </c>
      <c r="F98" s="18">
        <v>99</v>
      </c>
      <c r="G98" s="71">
        <v>89</v>
      </c>
      <c r="H98" s="118">
        <f t="shared" si="31"/>
        <v>12.020460358056265</v>
      </c>
      <c r="I98" s="4">
        <f t="shared" si="30"/>
        <v>12.267657992565056</v>
      </c>
      <c r="J98" s="4">
        <f t="shared" si="30"/>
        <v>11.756935270805812</v>
      </c>
      <c r="K98" s="84"/>
      <c r="L98" s="84"/>
      <c r="M98" s="84"/>
      <c r="N98" s="84"/>
    </row>
    <row r="99" spans="2:14" ht="15" customHeight="1" x14ac:dyDescent="0.15">
      <c r="B99" s="34" t="s">
        <v>177</v>
      </c>
      <c r="C99" s="287"/>
      <c r="D99" s="7"/>
      <c r="E99" s="18">
        <v>145</v>
      </c>
      <c r="F99" s="18">
        <v>63</v>
      </c>
      <c r="G99" s="71">
        <v>82</v>
      </c>
      <c r="H99" s="118">
        <f t="shared" si="31"/>
        <v>9.2710997442455234</v>
      </c>
      <c r="I99" s="4">
        <f t="shared" si="30"/>
        <v>7.8066914498141262</v>
      </c>
      <c r="J99" s="4">
        <f t="shared" si="30"/>
        <v>10.83223249669749</v>
      </c>
      <c r="K99" s="84"/>
      <c r="L99" s="84"/>
      <c r="M99" s="84"/>
      <c r="N99" s="84"/>
    </row>
    <row r="100" spans="2:14" ht="15" customHeight="1" x14ac:dyDescent="0.15">
      <c r="B100" s="34" t="s">
        <v>188</v>
      </c>
      <c r="C100" s="287"/>
      <c r="D100" s="7"/>
      <c r="E100" s="18">
        <v>218</v>
      </c>
      <c r="F100" s="18">
        <v>143</v>
      </c>
      <c r="G100" s="71">
        <v>75</v>
      </c>
      <c r="H100" s="118">
        <f t="shared" si="31"/>
        <v>13.938618925831204</v>
      </c>
      <c r="I100" s="4">
        <f t="shared" si="30"/>
        <v>17.71995043370508</v>
      </c>
      <c r="J100" s="4">
        <f t="shared" si="30"/>
        <v>9.9075297225891674</v>
      </c>
      <c r="K100" s="84"/>
      <c r="L100" s="84"/>
      <c r="M100" s="84"/>
      <c r="N100" s="84"/>
    </row>
    <row r="101" spans="2:14" ht="15" customHeight="1" x14ac:dyDescent="0.15">
      <c r="B101" s="35" t="s">
        <v>174</v>
      </c>
      <c r="C101" s="93"/>
      <c r="D101" s="36"/>
      <c r="E101" s="19">
        <v>213</v>
      </c>
      <c r="F101" s="19">
        <v>109</v>
      </c>
      <c r="G101" s="76">
        <v>104</v>
      </c>
      <c r="H101" s="129">
        <f t="shared" si="31"/>
        <v>13.618925831202047</v>
      </c>
      <c r="I101" s="5">
        <f t="shared" si="30"/>
        <v>13.506815365551425</v>
      </c>
      <c r="J101" s="5">
        <f t="shared" si="30"/>
        <v>13.738441215323647</v>
      </c>
      <c r="K101" s="23"/>
      <c r="L101" s="23"/>
      <c r="M101" s="23"/>
      <c r="N101" s="23"/>
    </row>
    <row r="102" spans="2:14" ht="15" customHeight="1" x14ac:dyDescent="0.15">
      <c r="B102" s="39" t="s">
        <v>1</v>
      </c>
      <c r="C102" s="82"/>
      <c r="D102" s="28"/>
      <c r="E102" s="40">
        <f>SUM(E90:E101)</f>
        <v>1564</v>
      </c>
      <c r="F102" s="40">
        <f>SUM(F90:F101)</f>
        <v>807</v>
      </c>
      <c r="G102" s="72">
        <f>SUM(G90:G101)</f>
        <v>757</v>
      </c>
      <c r="H102" s="119">
        <f>IF(SUM(H90:H101)&gt;100,"－",SUM(H90:H101))</f>
        <v>100</v>
      </c>
      <c r="I102" s="6">
        <f>IF(SUM(I90:I101)&gt;100,"－",SUM(I90:I101))</f>
        <v>100</v>
      </c>
      <c r="J102" s="6">
        <f>IF(SUM(J90:J101)&gt;100,"－",SUM(J90:J101))</f>
        <v>99.999999999999986</v>
      </c>
      <c r="K102" s="23"/>
      <c r="L102" s="23"/>
      <c r="M102" s="23"/>
      <c r="N102" s="23"/>
    </row>
    <row r="103" spans="2:14" ht="15" customHeight="1" x14ac:dyDescent="0.15">
      <c r="B103" s="39" t="s">
        <v>93</v>
      </c>
      <c r="C103" s="82"/>
      <c r="D103" s="29"/>
      <c r="E103" s="42">
        <v>65.087592890052136</v>
      </c>
      <c r="F103" s="75">
        <v>66.479785895949149</v>
      </c>
      <c r="G103" s="75">
        <v>63.599460090487007</v>
      </c>
      <c r="H103" s="47"/>
      <c r="I103" s="1"/>
      <c r="J103" s="1"/>
      <c r="K103" s="1"/>
    </row>
    <row r="104" spans="2:14" ht="15" customHeight="1" x14ac:dyDescent="0.15">
      <c r="B104" s="66"/>
      <c r="C104" s="66"/>
      <c r="D104" s="46"/>
      <c r="E104" s="14"/>
      <c r="F104" s="14"/>
      <c r="G104" s="14"/>
      <c r="H104" s="14"/>
      <c r="I104" s="14"/>
      <c r="J104" s="97"/>
      <c r="K104" s="1"/>
    </row>
  </sheetData>
  <phoneticPr fontId="1"/>
  <pageMargins left="0.27559055118110237" right="0.27559055118110237" top="0.62992125984251968" bottom="0.27559055118110237" header="0.23622047244094491" footer="0.15748031496062992"/>
  <pageSetup paperSize="9" scale="76" orientation="portrait" r:id="rId1"/>
  <headerFooter scaleWithDoc="0" alignWithMargins="0">
    <oddHeader>&amp;C【平成29年度　厚生労働省　老人保健事業推進費等補助金事業】
高齢者向け住まいに関するアンケート調査&amp;R&amp;A</oddHeader>
    <oddFooter>&amp;R&amp;P/&amp;N</oddFooter>
  </headerFooter>
  <rowBreaks count="1" manualBreakCount="1">
    <brk id="6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2"/>
  <sheetViews>
    <sheetView showGridLines="0" view="pageBreakPreview" zoomScale="50" zoomScaleNormal="100" zoomScaleSheetLayoutView="50" workbookViewId="0"/>
  </sheetViews>
  <sheetFormatPr defaultColWidth="9.125" defaultRowHeight="15" customHeight="1" x14ac:dyDescent="0.15"/>
  <cols>
    <col min="1" max="1" width="0.875" style="1" customWidth="1"/>
    <col min="2" max="2" width="5.375" style="1" customWidth="1"/>
    <col min="3" max="3" width="30.375" style="1" customWidth="1"/>
    <col min="4" max="4" width="7.875" style="1" customWidth="1"/>
    <col min="5" max="5" width="9.5" style="1" customWidth="1"/>
    <col min="6" max="9" width="9.5" style="7" customWidth="1"/>
    <col min="10" max="10" width="9.5" style="57" customWidth="1"/>
    <col min="11" max="11" width="9.5" style="7" customWidth="1"/>
    <col min="12" max="18" width="9.5" style="1" customWidth="1"/>
    <col min="19" max="19" width="8.5" style="1" customWidth="1"/>
    <col min="20" max="21" width="9.5" style="1" customWidth="1"/>
    <col min="22" max="16384" width="9.125" style="1"/>
  </cols>
  <sheetData>
    <row r="1" spans="1:21" ht="15" customHeight="1" x14ac:dyDescent="0.15">
      <c r="A1" s="77" t="s">
        <v>909</v>
      </c>
    </row>
    <row r="2" spans="1:21" ht="15" customHeight="1" x14ac:dyDescent="0.15">
      <c r="A2" s="1" t="s">
        <v>802</v>
      </c>
      <c r="B2" s="66"/>
      <c r="C2" s="66"/>
      <c r="D2" s="46"/>
      <c r="E2" s="14"/>
      <c r="F2" s="14"/>
      <c r="G2" s="14"/>
      <c r="H2" s="14"/>
      <c r="I2" s="14"/>
      <c r="J2" s="240"/>
      <c r="K2" s="1"/>
    </row>
    <row r="3" spans="1:21" ht="22.7" x14ac:dyDescent="0.15">
      <c r="B3" s="39"/>
      <c r="C3" s="195" t="s">
        <v>4</v>
      </c>
      <c r="D3" s="29"/>
      <c r="E3" s="198" t="s">
        <v>214</v>
      </c>
      <c r="F3" s="197" t="s">
        <v>89</v>
      </c>
      <c r="G3" s="197" t="s">
        <v>437</v>
      </c>
      <c r="H3" s="197" t="s">
        <v>91</v>
      </c>
      <c r="I3" s="197" t="s">
        <v>92</v>
      </c>
      <c r="J3" s="241" t="s">
        <v>169</v>
      </c>
      <c r="K3" s="202" t="s">
        <v>170</v>
      </c>
      <c r="L3" s="202" t="s">
        <v>171</v>
      </c>
      <c r="M3" s="202" t="s">
        <v>175</v>
      </c>
      <c r="N3" s="202" t="s">
        <v>176</v>
      </c>
      <c r="O3" s="202" t="s">
        <v>177</v>
      </c>
      <c r="P3" s="146" t="s">
        <v>188</v>
      </c>
      <c r="Q3" s="202" t="s">
        <v>174</v>
      </c>
      <c r="R3" s="146" t="s">
        <v>4</v>
      </c>
      <c r="S3" s="146" t="s">
        <v>438</v>
      </c>
    </row>
    <row r="4" spans="1:21" ht="15" customHeight="1" x14ac:dyDescent="0.15">
      <c r="B4" s="62" t="s">
        <v>2</v>
      </c>
      <c r="C4" s="203" t="s">
        <v>56</v>
      </c>
      <c r="D4" s="49"/>
      <c r="E4" s="8">
        <v>282</v>
      </c>
      <c r="F4" s="8">
        <v>77</v>
      </c>
      <c r="G4" s="8">
        <v>82</v>
      </c>
      <c r="H4" s="8">
        <v>76</v>
      </c>
      <c r="I4" s="8">
        <v>88</v>
      </c>
      <c r="J4" s="8">
        <v>85</v>
      </c>
      <c r="K4" s="17">
        <v>93</v>
      </c>
      <c r="L4" s="17">
        <v>146</v>
      </c>
      <c r="M4" s="17">
        <v>187</v>
      </c>
      <c r="N4" s="17">
        <v>264</v>
      </c>
      <c r="O4" s="17">
        <v>313</v>
      </c>
      <c r="P4" s="17">
        <v>1568</v>
      </c>
      <c r="Q4" s="17">
        <v>981</v>
      </c>
      <c r="R4" s="17">
        <f>SUM(E4:Q4)</f>
        <v>4242</v>
      </c>
      <c r="S4" s="3">
        <v>75.889481230426412</v>
      </c>
      <c r="U4" s="232"/>
    </row>
    <row r="5" spans="1:21" ht="15" customHeight="1" x14ac:dyDescent="0.15">
      <c r="B5" s="199"/>
      <c r="C5" s="204" t="s">
        <v>190</v>
      </c>
      <c r="D5" s="50"/>
      <c r="E5" s="9">
        <v>892</v>
      </c>
      <c r="F5" s="9">
        <v>567</v>
      </c>
      <c r="G5" s="9">
        <v>502</v>
      </c>
      <c r="H5" s="9">
        <v>262</v>
      </c>
      <c r="I5" s="9">
        <v>113</v>
      </c>
      <c r="J5" s="9">
        <v>96</v>
      </c>
      <c r="K5" s="18">
        <v>72</v>
      </c>
      <c r="L5" s="18">
        <v>50</v>
      </c>
      <c r="M5" s="18">
        <v>29</v>
      </c>
      <c r="N5" s="18">
        <v>47</v>
      </c>
      <c r="O5" s="18">
        <v>53</v>
      </c>
      <c r="P5" s="18">
        <v>123</v>
      </c>
      <c r="Q5" s="18">
        <v>1436</v>
      </c>
      <c r="R5" s="18">
        <f t="shared" ref="R5:R13" si="0">SUM(E5:Q5)</f>
        <v>4242</v>
      </c>
      <c r="S5" s="4">
        <v>19.594768117325433</v>
      </c>
      <c r="U5" s="232"/>
    </row>
    <row r="6" spans="1:21" ht="15" customHeight="1" x14ac:dyDescent="0.15">
      <c r="B6" s="199"/>
      <c r="C6" s="204" t="s">
        <v>57</v>
      </c>
      <c r="D6" s="50"/>
      <c r="E6" s="9">
        <v>239</v>
      </c>
      <c r="F6" s="9">
        <v>111</v>
      </c>
      <c r="G6" s="9">
        <v>205</v>
      </c>
      <c r="H6" s="9">
        <v>191</v>
      </c>
      <c r="I6" s="9">
        <v>170</v>
      </c>
      <c r="J6" s="9">
        <v>164</v>
      </c>
      <c r="K6" s="18">
        <v>203</v>
      </c>
      <c r="L6" s="18">
        <v>198</v>
      </c>
      <c r="M6" s="18">
        <v>221</v>
      </c>
      <c r="N6" s="18">
        <v>309</v>
      </c>
      <c r="O6" s="18">
        <v>315</v>
      </c>
      <c r="P6" s="18">
        <v>949</v>
      </c>
      <c r="Q6" s="18">
        <v>967</v>
      </c>
      <c r="R6" s="18">
        <f t="shared" si="0"/>
        <v>4242</v>
      </c>
      <c r="S6" s="4">
        <v>64.892714504314839</v>
      </c>
      <c r="U6" s="232"/>
    </row>
    <row r="7" spans="1:21" ht="15" customHeight="1" x14ac:dyDescent="0.15">
      <c r="B7" s="199"/>
      <c r="C7" s="204" t="s">
        <v>435</v>
      </c>
      <c r="D7" s="50"/>
      <c r="E7" s="9">
        <v>2102</v>
      </c>
      <c r="F7" s="9">
        <v>51</v>
      </c>
      <c r="G7" s="9">
        <v>41</v>
      </c>
      <c r="H7" s="9">
        <v>36</v>
      </c>
      <c r="I7" s="9">
        <v>21</v>
      </c>
      <c r="J7" s="9">
        <v>14</v>
      </c>
      <c r="K7" s="18">
        <v>27</v>
      </c>
      <c r="L7" s="18">
        <v>19</v>
      </c>
      <c r="M7" s="18">
        <v>17</v>
      </c>
      <c r="N7" s="18">
        <v>25</v>
      </c>
      <c r="O7" s="18">
        <v>19</v>
      </c>
      <c r="P7" s="18">
        <v>120</v>
      </c>
      <c r="Q7" s="18">
        <v>1750</v>
      </c>
      <c r="R7" s="18">
        <f t="shared" si="0"/>
        <v>4242</v>
      </c>
      <c r="S7" s="4">
        <v>9.1748835274392988</v>
      </c>
      <c r="U7" s="232"/>
    </row>
    <row r="8" spans="1:21" ht="15" customHeight="1" x14ac:dyDescent="0.15">
      <c r="B8" s="200"/>
      <c r="C8" s="205" t="s">
        <v>436</v>
      </c>
      <c r="D8" s="201"/>
      <c r="E8" s="10">
        <v>2168</v>
      </c>
      <c r="F8" s="10">
        <v>36</v>
      </c>
      <c r="G8" s="10">
        <v>22</v>
      </c>
      <c r="H8" s="10">
        <v>17</v>
      </c>
      <c r="I8" s="10">
        <v>14</v>
      </c>
      <c r="J8" s="10">
        <v>8</v>
      </c>
      <c r="K8" s="19">
        <v>21</v>
      </c>
      <c r="L8" s="19">
        <v>27</v>
      </c>
      <c r="M8" s="19">
        <v>27</v>
      </c>
      <c r="N8" s="19">
        <v>17</v>
      </c>
      <c r="O8" s="19">
        <v>15</v>
      </c>
      <c r="P8" s="19">
        <v>28</v>
      </c>
      <c r="Q8" s="19">
        <v>1842</v>
      </c>
      <c r="R8" s="19">
        <f t="shared" si="0"/>
        <v>4242</v>
      </c>
      <c r="S8" s="5">
        <v>5.120561723882064</v>
      </c>
      <c r="U8" s="232"/>
    </row>
    <row r="9" spans="1:21" ht="15" customHeight="1" x14ac:dyDescent="0.15">
      <c r="B9" s="62" t="s">
        <v>3</v>
      </c>
      <c r="C9" s="203" t="s">
        <v>56</v>
      </c>
      <c r="D9" s="20">
        <f>R4</f>
        <v>4242</v>
      </c>
      <c r="E9" s="12">
        <f t="shared" ref="E9:Q9" si="1">E4/$D9*100</f>
        <v>6.6478076379066486</v>
      </c>
      <c r="F9" s="12">
        <f t="shared" si="1"/>
        <v>1.8151815181518154</v>
      </c>
      <c r="G9" s="12">
        <f t="shared" si="1"/>
        <v>1.933050447901933</v>
      </c>
      <c r="H9" s="12">
        <f t="shared" si="1"/>
        <v>1.7916077322017916</v>
      </c>
      <c r="I9" s="12">
        <f t="shared" si="1"/>
        <v>2.0744931636020745</v>
      </c>
      <c r="J9" s="12">
        <f t="shared" si="1"/>
        <v>2.0037718057520038</v>
      </c>
      <c r="K9" s="4">
        <f t="shared" si="1"/>
        <v>2.1923620933521923</v>
      </c>
      <c r="L9" s="4">
        <f t="shared" si="1"/>
        <v>3.4417727487034413</v>
      </c>
      <c r="M9" s="4">
        <f t="shared" si="1"/>
        <v>4.4082979726544087</v>
      </c>
      <c r="N9" s="4">
        <f t="shared" si="1"/>
        <v>6.2234794908062234</v>
      </c>
      <c r="O9" s="4">
        <f t="shared" si="1"/>
        <v>7.3785950023573781</v>
      </c>
      <c r="P9" s="4">
        <f t="shared" si="1"/>
        <v>36.963696369636963</v>
      </c>
      <c r="Q9" s="4">
        <f t="shared" si="1"/>
        <v>23.125884016973124</v>
      </c>
      <c r="R9" s="4">
        <f t="shared" si="0"/>
        <v>100</v>
      </c>
    </row>
    <row r="10" spans="1:21" ht="15" customHeight="1" x14ac:dyDescent="0.15">
      <c r="B10" s="199"/>
      <c r="C10" s="204" t="s">
        <v>190</v>
      </c>
      <c r="D10" s="20">
        <f>R5</f>
        <v>4242</v>
      </c>
      <c r="E10" s="12">
        <f t="shared" ref="E10:Q10" si="2">E5/$D10*100</f>
        <v>21.027817067421029</v>
      </c>
      <c r="F10" s="12">
        <f t="shared" si="2"/>
        <v>13.366336633663368</v>
      </c>
      <c r="G10" s="12">
        <f t="shared" si="2"/>
        <v>11.834040546911833</v>
      </c>
      <c r="H10" s="12">
        <f t="shared" si="2"/>
        <v>6.1763319189061763</v>
      </c>
      <c r="I10" s="12">
        <f t="shared" si="2"/>
        <v>2.6638378123526638</v>
      </c>
      <c r="J10" s="12">
        <f t="shared" si="2"/>
        <v>2.2630834512022631</v>
      </c>
      <c r="K10" s="4">
        <f t="shared" si="2"/>
        <v>1.6973125884016973</v>
      </c>
      <c r="L10" s="4">
        <f t="shared" si="2"/>
        <v>1.1786892975011787</v>
      </c>
      <c r="M10" s="4">
        <f t="shared" si="2"/>
        <v>0.68363979255068363</v>
      </c>
      <c r="N10" s="4">
        <f t="shared" si="2"/>
        <v>1.107967939651108</v>
      </c>
      <c r="O10" s="4">
        <f t="shared" si="2"/>
        <v>1.2494106553512494</v>
      </c>
      <c r="P10" s="4">
        <f t="shared" si="2"/>
        <v>2.8995756718528995</v>
      </c>
      <c r="Q10" s="4">
        <f t="shared" si="2"/>
        <v>33.85195662423385</v>
      </c>
      <c r="R10" s="4">
        <f t="shared" si="0"/>
        <v>100</v>
      </c>
    </row>
    <row r="11" spans="1:21" ht="15" customHeight="1" x14ac:dyDescent="0.15">
      <c r="B11" s="199"/>
      <c r="C11" s="204" t="s">
        <v>57</v>
      </c>
      <c r="D11" s="20">
        <f>R6</f>
        <v>4242</v>
      </c>
      <c r="E11" s="12">
        <f t="shared" ref="E11:Q11" si="3">E6/$D11*100</f>
        <v>5.6341348420556336</v>
      </c>
      <c r="F11" s="12">
        <f t="shared" si="3"/>
        <v>2.6166902404526167</v>
      </c>
      <c r="G11" s="12">
        <f t="shared" si="3"/>
        <v>4.832626119754833</v>
      </c>
      <c r="H11" s="12">
        <f t="shared" si="3"/>
        <v>4.502593116454503</v>
      </c>
      <c r="I11" s="12">
        <f t="shared" si="3"/>
        <v>4.0075436115040075</v>
      </c>
      <c r="J11" s="12">
        <f t="shared" si="3"/>
        <v>3.8661008958038661</v>
      </c>
      <c r="K11" s="4">
        <f t="shared" si="3"/>
        <v>4.7854785478547859</v>
      </c>
      <c r="L11" s="4">
        <f t="shared" si="3"/>
        <v>4.6676096181046676</v>
      </c>
      <c r="M11" s="4">
        <f t="shared" si="3"/>
        <v>5.2098066949552093</v>
      </c>
      <c r="N11" s="4">
        <f t="shared" si="3"/>
        <v>7.2842998585572847</v>
      </c>
      <c r="O11" s="4">
        <f t="shared" si="3"/>
        <v>7.4257425742574252</v>
      </c>
      <c r="P11" s="4">
        <f t="shared" si="3"/>
        <v>22.37152286657237</v>
      </c>
      <c r="Q11" s="4">
        <f t="shared" si="3"/>
        <v>22.795851013672795</v>
      </c>
      <c r="R11" s="4">
        <f t="shared" si="0"/>
        <v>100</v>
      </c>
    </row>
    <row r="12" spans="1:21" ht="15" customHeight="1" x14ac:dyDescent="0.15">
      <c r="B12" s="199"/>
      <c r="C12" s="204" t="s">
        <v>435</v>
      </c>
      <c r="D12" s="20">
        <f>R7</f>
        <v>4242</v>
      </c>
      <c r="E12" s="12">
        <f t="shared" ref="E12:Q12" si="4">E7/$D12*100</f>
        <v>49.552098066949554</v>
      </c>
      <c r="F12" s="12">
        <f t="shared" si="4"/>
        <v>1.2022630834512023</v>
      </c>
      <c r="G12" s="12">
        <f t="shared" si="4"/>
        <v>0.96652522395096652</v>
      </c>
      <c r="H12" s="12">
        <f t="shared" si="4"/>
        <v>0.84865629420084865</v>
      </c>
      <c r="I12" s="12">
        <f t="shared" si="4"/>
        <v>0.49504950495049505</v>
      </c>
      <c r="J12" s="12">
        <f t="shared" si="4"/>
        <v>0.33003300330033003</v>
      </c>
      <c r="K12" s="4">
        <f t="shared" si="4"/>
        <v>0.63649222065063649</v>
      </c>
      <c r="L12" s="4">
        <f t="shared" si="4"/>
        <v>0.4479019330504479</v>
      </c>
      <c r="M12" s="4">
        <f t="shared" si="4"/>
        <v>0.40075436115040075</v>
      </c>
      <c r="N12" s="4">
        <f t="shared" si="4"/>
        <v>0.58934464875058934</v>
      </c>
      <c r="O12" s="4">
        <f t="shared" si="4"/>
        <v>0.4479019330504479</v>
      </c>
      <c r="P12" s="4">
        <f t="shared" si="4"/>
        <v>2.8288543140028288</v>
      </c>
      <c r="Q12" s="4">
        <f t="shared" si="4"/>
        <v>41.254125412541256</v>
      </c>
      <c r="R12" s="4">
        <f t="shared" si="0"/>
        <v>100</v>
      </c>
    </row>
    <row r="13" spans="1:21" ht="15" customHeight="1" x14ac:dyDescent="0.15">
      <c r="B13" s="200"/>
      <c r="C13" s="205" t="s">
        <v>436</v>
      </c>
      <c r="D13" s="21">
        <f>R8</f>
        <v>4242</v>
      </c>
      <c r="E13" s="13">
        <f t="shared" ref="E13:Q13" si="5">E8/$D13*100</f>
        <v>51.107967939651111</v>
      </c>
      <c r="F13" s="13">
        <f t="shared" si="5"/>
        <v>0.84865629420084865</v>
      </c>
      <c r="G13" s="13">
        <f t="shared" si="5"/>
        <v>0.51862329090051862</v>
      </c>
      <c r="H13" s="13">
        <f t="shared" si="5"/>
        <v>0.40075436115040075</v>
      </c>
      <c r="I13" s="13">
        <f t="shared" si="5"/>
        <v>0.33003300330033003</v>
      </c>
      <c r="J13" s="13">
        <f t="shared" si="5"/>
        <v>0.18859028760018859</v>
      </c>
      <c r="K13" s="5">
        <f t="shared" si="5"/>
        <v>0.49504950495049505</v>
      </c>
      <c r="L13" s="5">
        <f t="shared" si="5"/>
        <v>0.63649222065063649</v>
      </c>
      <c r="M13" s="5">
        <f t="shared" si="5"/>
        <v>0.63649222065063649</v>
      </c>
      <c r="N13" s="5">
        <f t="shared" si="5"/>
        <v>0.40075436115040075</v>
      </c>
      <c r="O13" s="5">
        <f t="shared" si="5"/>
        <v>0.3536067892503536</v>
      </c>
      <c r="P13" s="5">
        <f t="shared" si="5"/>
        <v>0.66006600660066006</v>
      </c>
      <c r="Q13" s="5">
        <f t="shared" si="5"/>
        <v>43.422913719943423</v>
      </c>
      <c r="R13" s="5">
        <f t="shared" si="0"/>
        <v>100</v>
      </c>
    </row>
    <row r="14" spans="1:21" ht="15" customHeight="1" x14ac:dyDescent="0.15">
      <c r="B14" s="99"/>
      <c r="C14" s="99"/>
      <c r="D14" s="57"/>
      <c r="E14" s="14"/>
      <c r="F14" s="14"/>
      <c r="G14" s="14"/>
      <c r="H14" s="14"/>
      <c r="I14" s="14"/>
      <c r="J14" s="240"/>
      <c r="K14" s="1"/>
    </row>
    <row r="15" spans="1:21" ht="22.7" x14ac:dyDescent="0.15">
      <c r="B15" s="39"/>
      <c r="C15" s="195" t="s">
        <v>255</v>
      </c>
      <c r="D15" s="29"/>
      <c r="E15" s="198" t="s">
        <v>214</v>
      </c>
      <c r="F15" s="197" t="s">
        <v>89</v>
      </c>
      <c r="G15" s="197" t="s">
        <v>437</v>
      </c>
      <c r="H15" s="197" t="s">
        <v>91</v>
      </c>
      <c r="I15" s="197" t="s">
        <v>92</v>
      </c>
      <c r="J15" s="241" t="s">
        <v>169</v>
      </c>
      <c r="K15" s="202" t="s">
        <v>170</v>
      </c>
      <c r="L15" s="202" t="s">
        <v>171</v>
      </c>
      <c r="M15" s="202" t="s">
        <v>175</v>
      </c>
      <c r="N15" s="202" t="s">
        <v>176</v>
      </c>
      <c r="O15" s="202" t="s">
        <v>177</v>
      </c>
      <c r="P15" s="146" t="s">
        <v>188</v>
      </c>
      <c r="Q15" s="202" t="s">
        <v>174</v>
      </c>
      <c r="R15" s="146" t="s">
        <v>4</v>
      </c>
      <c r="S15" s="146" t="s">
        <v>438</v>
      </c>
    </row>
    <row r="16" spans="1:21" ht="15" customHeight="1" x14ac:dyDescent="0.15">
      <c r="B16" s="62" t="s">
        <v>2</v>
      </c>
      <c r="C16" s="203" t="s">
        <v>56</v>
      </c>
      <c r="D16" s="49"/>
      <c r="E16" s="8">
        <v>179</v>
      </c>
      <c r="F16" s="8">
        <v>42</v>
      </c>
      <c r="G16" s="8">
        <v>41</v>
      </c>
      <c r="H16" s="8">
        <v>26</v>
      </c>
      <c r="I16" s="8">
        <v>27</v>
      </c>
      <c r="J16" s="8">
        <v>36</v>
      </c>
      <c r="K16" s="17">
        <v>35</v>
      </c>
      <c r="L16" s="17">
        <v>63</v>
      </c>
      <c r="M16" s="17">
        <v>71</v>
      </c>
      <c r="N16" s="17">
        <v>107</v>
      </c>
      <c r="O16" s="17">
        <v>162</v>
      </c>
      <c r="P16" s="17">
        <v>1062</v>
      </c>
      <c r="Q16" s="17">
        <v>632</v>
      </c>
      <c r="R16" s="17">
        <f>SUM(E16:Q16)</f>
        <v>2483</v>
      </c>
      <c r="S16" s="3">
        <v>78.845714777103069</v>
      </c>
      <c r="U16" s="232"/>
    </row>
    <row r="17" spans="2:21" ht="15" customHeight="1" x14ac:dyDescent="0.15">
      <c r="B17" s="199"/>
      <c r="C17" s="204" t="s">
        <v>190</v>
      </c>
      <c r="D17" s="50"/>
      <c r="E17" s="9">
        <v>556</v>
      </c>
      <c r="F17" s="9">
        <v>287</v>
      </c>
      <c r="G17" s="9">
        <v>213</v>
      </c>
      <c r="H17" s="9">
        <v>127</v>
      </c>
      <c r="I17" s="9">
        <v>62</v>
      </c>
      <c r="J17" s="9">
        <v>50</v>
      </c>
      <c r="K17" s="18">
        <v>39</v>
      </c>
      <c r="L17" s="18">
        <v>26</v>
      </c>
      <c r="M17" s="18">
        <v>15</v>
      </c>
      <c r="N17" s="18">
        <v>26</v>
      </c>
      <c r="O17" s="18">
        <v>34</v>
      </c>
      <c r="P17" s="18">
        <v>90</v>
      </c>
      <c r="Q17" s="18">
        <v>958</v>
      </c>
      <c r="R17" s="18">
        <f t="shared" ref="R17:R25" si="6">SUM(E17:Q17)</f>
        <v>2483</v>
      </c>
      <c r="S17" s="4">
        <v>20.503174136449974</v>
      </c>
      <c r="U17" s="232"/>
    </row>
    <row r="18" spans="2:21" ht="15" customHeight="1" x14ac:dyDescent="0.15">
      <c r="B18" s="199"/>
      <c r="C18" s="204" t="s">
        <v>57</v>
      </c>
      <c r="D18" s="50"/>
      <c r="E18" s="9">
        <v>148</v>
      </c>
      <c r="F18" s="9">
        <v>67</v>
      </c>
      <c r="G18" s="9">
        <v>118</v>
      </c>
      <c r="H18" s="9">
        <v>115</v>
      </c>
      <c r="I18" s="9">
        <v>94</v>
      </c>
      <c r="J18" s="9">
        <v>85</v>
      </c>
      <c r="K18" s="18">
        <v>98</v>
      </c>
      <c r="L18" s="18">
        <v>92</v>
      </c>
      <c r="M18" s="18">
        <v>107</v>
      </c>
      <c r="N18" s="18">
        <v>126</v>
      </c>
      <c r="O18" s="18">
        <v>145</v>
      </c>
      <c r="P18" s="18">
        <v>682</v>
      </c>
      <c r="Q18" s="18">
        <v>606</v>
      </c>
      <c r="R18" s="18">
        <f t="shared" si="6"/>
        <v>2483</v>
      </c>
      <c r="S18" s="4">
        <v>65.963896311547217</v>
      </c>
      <c r="U18" s="232"/>
    </row>
    <row r="19" spans="2:21" ht="15" customHeight="1" x14ac:dyDescent="0.15">
      <c r="B19" s="199"/>
      <c r="C19" s="204" t="s">
        <v>435</v>
      </c>
      <c r="D19" s="50"/>
      <c r="E19" s="9">
        <v>1147</v>
      </c>
      <c r="F19" s="9">
        <v>13</v>
      </c>
      <c r="G19" s="9">
        <v>15</v>
      </c>
      <c r="H19" s="9">
        <v>15</v>
      </c>
      <c r="I19" s="9">
        <v>9</v>
      </c>
      <c r="J19" s="9">
        <v>5</v>
      </c>
      <c r="K19" s="18">
        <v>10</v>
      </c>
      <c r="L19" s="18">
        <v>8</v>
      </c>
      <c r="M19" s="18">
        <v>7</v>
      </c>
      <c r="N19" s="18">
        <v>10</v>
      </c>
      <c r="O19" s="18">
        <v>8</v>
      </c>
      <c r="P19" s="18">
        <v>57</v>
      </c>
      <c r="Q19" s="18">
        <v>1179</v>
      </c>
      <c r="R19" s="18">
        <f t="shared" si="6"/>
        <v>2483</v>
      </c>
      <c r="S19" s="4">
        <v>7.6891813762360632</v>
      </c>
      <c r="U19" s="232"/>
    </row>
    <row r="20" spans="2:21" ht="15" customHeight="1" x14ac:dyDescent="0.15">
      <c r="B20" s="200"/>
      <c r="C20" s="205" t="s">
        <v>436</v>
      </c>
      <c r="D20" s="201"/>
      <c r="E20" s="10">
        <v>1205</v>
      </c>
      <c r="F20" s="10">
        <v>12</v>
      </c>
      <c r="G20" s="10">
        <v>7</v>
      </c>
      <c r="H20" s="10">
        <v>2</v>
      </c>
      <c r="I20" s="10">
        <v>2</v>
      </c>
      <c r="J20" s="10">
        <v>2</v>
      </c>
      <c r="K20" s="19">
        <v>3</v>
      </c>
      <c r="L20" s="19">
        <v>2</v>
      </c>
      <c r="M20" s="19">
        <v>1</v>
      </c>
      <c r="N20" s="19">
        <v>6</v>
      </c>
      <c r="O20" s="19">
        <v>6</v>
      </c>
      <c r="P20" s="19">
        <v>12</v>
      </c>
      <c r="Q20" s="19">
        <v>1223</v>
      </c>
      <c r="R20" s="19">
        <f t="shared" si="6"/>
        <v>2483</v>
      </c>
      <c r="S20" s="5">
        <v>2.3774280603888061</v>
      </c>
      <c r="U20" s="232"/>
    </row>
    <row r="21" spans="2:21" ht="15" customHeight="1" x14ac:dyDescent="0.15">
      <c r="B21" s="62" t="s">
        <v>3</v>
      </c>
      <c r="C21" s="203" t="s">
        <v>56</v>
      </c>
      <c r="D21" s="20">
        <f>R16</f>
        <v>2483</v>
      </c>
      <c r="E21" s="12">
        <f t="shared" ref="E21:Q21" si="7">E16/$D21*100</f>
        <v>7.2090213451469998</v>
      </c>
      <c r="F21" s="12">
        <f t="shared" si="7"/>
        <v>1.6915022150624244</v>
      </c>
      <c r="G21" s="12">
        <f t="shared" si="7"/>
        <v>1.6512283527990335</v>
      </c>
      <c r="H21" s="12">
        <f t="shared" si="7"/>
        <v>1.0471204188481675</v>
      </c>
      <c r="I21" s="12">
        <f t="shared" si="7"/>
        <v>1.0873942811115584</v>
      </c>
      <c r="J21" s="12">
        <f t="shared" si="7"/>
        <v>1.449859041482078</v>
      </c>
      <c r="K21" s="4">
        <f t="shared" si="7"/>
        <v>1.4095851792186871</v>
      </c>
      <c r="L21" s="4">
        <f t="shared" si="7"/>
        <v>2.5372533225936365</v>
      </c>
      <c r="M21" s="4">
        <f t="shared" si="7"/>
        <v>2.8594442207007651</v>
      </c>
      <c r="N21" s="4">
        <f t="shared" si="7"/>
        <v>4.3093032621828433</v>
      </c>
      <c r="O21" s="4">
        <f t="shared" si="7"/>
        <v>6.524365686669352</v>
      </c>
      <c r="P21" s="4">
        <f t="shared" si="7"/>
        <v>42.770841723721304</v>
      </c>
      <c r="Q21" s="4">
        <f t="shared" si="7"/>
        <v>25.453080950463146</v>
      </c>
      <c r="R21" s="4">
        <f t="shared" si="6"/>
        <v>100</v>
      </c>
    </row>
    <row r="22" spans="2:21" ht="15" customHeight="1" x14ac:dyDescent="0.15">
      <c r="B22" s="199"/>
      <c r="C22" s="204" t="s">
        <v>190</v>
      </c>
      <c r="D22" s="20">
        <f>R17</f>
        <v>2483</v>
      </c>
      <c r="E22" s="12">
        <f t="shared" ref="E22:Q22" si="8">E17/$D22*100</f>
        <v>22.392267418445432</v>
      </c>
      <c r="F22" s="12">
        <f t="shared" si="8"/>
        <v>11.558598469593234</v>
      </c>
      <c r="G22" s="12">
        <f t="shared" si="8"/>
        <v>8.5783326621022962</v>
      </c>
      <c r="H22" s="12">
        <f t="shared" si="8"/>
        <v>5.1147805074506651</v>
      </c>
      <c r="I22" s="12">
        <f t="shared" si="8"/>
        <v>2.4969794603302455</v>
      </c>
      <c r="J22" s="12">
        <f t="shared" si="8"/>
        <v>2.0136931131695528</v>
      </c>
      <c r="K22" s="4">
        <f t="shared" si="8"/>
        <v>1.5706806282722512</v>
      </c>
      <c r="L22" s="4">
        <f t="shared" si="8"/>
        <v>1.0471204188481675</v>
      </c>
      <c r="M22" s="4">
        <f t="shared" si="8"/>
        <v>0.60410793395086582</v>
      </c>
      <c r="N22" s="4">
        <f t="shared" si="8"/>
        <v>1.0471204188481675</v>
      </c>
      <c r="O22" s="4">
        <f t="shared" si="8"/>
        <v>1.369311316955296</v>
      </c>
      <c r="P22" s="4">
        <f t="shared" si="8"/>
        <v>3.6246476037051951</v>
      </c>
      <c r="Q22" s="4">
        <f t="shared" si="8"/>
        <v>38.582360048328631</v>
      </c>
      <c r="R22" s="4">
        <f t="shared" si="6"/>
        <v>100</v>
      </c>
    </row>
    <row r="23" spans="2:21" ht="15" customHeight="1" x14ac:dyDescent="0.15">
      <c r="B23" s="199"/>
      <c r="C23" s="204" t="s">
        <v>57</v>
      </c>
      <c r="D23" s="20">
        <f>R18</f>
        <v>2483</v>
      </c>
      <c r="E23" s="12">
        <f t="shared" ref="E23:Q23" si="9">E18/$D23*100</f>
        <v>5.9605316149818766</v>
      </c>
      <c r="F23" s="12">
        <f t="shared" si="9"/>
        <v>2.698348771647201</v>
      </c>
      <c r="G23" s="12">
        <f t="shared" si="9"/>
        <v>4.7523157470801447</v>
      </c>
      <c r="H23" s="12">
        <f t="shared" si="9"/>
        <v>4.6314941602899715</v>
      </c>
      <c r="I23" s="12">
        <f t="shared" si="9"/>
        <v>3.7857430527587597</v>
      </c>
      <c r="J23" s="12">
        <f t="shared" si="9"/>
        <v>3.4232782923882397</v>
      </c>
      <c r="K23" s="4">
        <f t="shared" si="9"/>
        <v>3.9468385018123242</v>
      </c>
      <c r="L23" s="4">
        <f t="shared" si="9"/>
        <v>3.7051953282319778</v>
      </c>
      <c r="M23" s="4">
        <f t="shared" si="9"/>
        <v>4.3093032621828433</v>
      </c>
      <c r="N23" s="4">
        <f t="shared" si="9"/>
        <v>5.0745066451872729</v>
      </c>
      <c r="O23" s="4">
        <f t="shared" si="9"/>
        <v>5.8397100281917043</v>
      </c>
      <c r="P23" s="4">
        <f t="shared" si="9"/>
        <v>27.466774063632705</v>
      </c>
      <c r="Q23" s="4">
        <f t="shared" si="9"/>
        <v>24.40596053161498</v>
      </c>
      <c r="R23" s="4">
        <f t="shared" si="6"/>
        <v>100</v>
      </c>
    </row>
    <row r="24" spans="2:21" ht="15" customHeight="1" x14ac:dyDescent="0.15">
      <c r="B24" s="199"/>
      <c r="C24" s="204" t="s">
        <v>435</v>
      </c>
      <c r="D24" s="20">
        <f>R19</f>
        <v>2483</v>
      </c>
      <c r="E24" s="12">
        <f t="shared" ref="E24:Q24" si="10">E19/$D24*100</f>
        <v>46.194120016109544</v>
      </c>
      <c r="F24" s="12">
        <f t="shared" si="10"/>
        <v>0.52356020942408377</v>
      </c>
      <c r="G24" s="12">
        <f t="shared" si="10"/>
        <v>0.60410793395086582</v>
      </c>
      <c r="H24" s="12">
        <f t="shared" si="10"/>
        <v>0.60410793395086582</v>
      </c>
      <c r="I24" s="12">
        <f t="shared" si="10"/>
        <v>0.3624647603705195</v>
      </c>
      <c r="J24" s="12">
        <f t="shared" si="10"/>
        <v>0.20136931131695532</v>
      </c>
      <c r="K24" s="4">
        <f t="shared" si="10"/>
        <v>0.40273862263391064</v>
      </c>
      <c r="L24" s="4">
        <f t="shared" si="10"/>
        <v>0.32219089810712848</v>
      </c>
      <c r="M24" s="4">
        <f t="shared" si="10"/>
        <v>0.2819170358437374</v>
      </c>
      <c r="N24" s="4">
        <f t="shared" si="10"/>
        <v>0.40273862263391064</v>
      </c>
      <c r="O24" s="4">
        <f t="shared" si="10"/>
        <v>0.32219089810712848</v>
      </c>
      <c r="P24" s="4">
        <f t="shared" si="10"/>
        <v>2.2956101490132901</v>
      </c>
      <c r="Q24" s="4">
        <f t="shared" si="10"/>
        <v>47.48288360853806</v>
      </c>
      <c r="R24" s="4">
        <f t="shared" si="6"/>
        <v>100</v>
      </c>
    </row>
    <row r="25" spans="2:21" ht="15" customHeight="1" x14ac:dyDescent="0.15">
      <c r="B25" s="200"/>
      <c r="C25" s="205" t="s">
        <v>436</v>
      </c>
      <c r="D25" s="21">
        <f>R20</f>
        <v>2483</v>
      </c>
      <c r="E25" s="13">
        <f t="shared" ref="E25:Q25" si="11">E20/$D25*100</f>
        <v>48.530004027386227</v>
      </c>
      <c r="F25" s="13">
        <f t="shared" si="11"/>
        <v>0.48328634716069269</v>
      </c>
      <c r="G25" s="13">
        <f t="shared" si="11"/>
        <v>0.2819170358437374</v>
      </c>
      <c r="H25" s="13">
        <f t="shared" si="11"/>
        <v>8.0547724526782119E-2</v>
      </c>
      <c r="I25" s="13">
        <f t="shared" si="11"/>
        <v>8.0547724526782119E-2</v>
      </c>
      <c r="J25" s="13">
        <f t="shared" si="11"/>
        <v>8.0547724526782119E-2</v>
      </c>
      <c r="K25" s="5">
        <f t="shared" si="11"/>
        <v>0.12082158679017317</v>
      </c>
      <c r="L25" s="5">
        <f t="shared" si="11"/>
        <v>8.0547724526782119E-2</v>
      </c>
      <c r="M25" s="5">
        <f t="shared" si="11"/>
        <v>4.027386226339106E-2</v>
      </c>
      <c r="N25" s="5">
        <f t="shared" si="11"/>
        <v>0.24164317358034634</v>
      </c>
      <c r="O25" s="5">
        <f t="shared" si="11"/>
        <v>0.24164317358034634</v>
      </c>
      <c r="P25" s="5">
        <f t="shared" si="11"/>
        <v>0.48328634716069269</v>
      </c>
      <c r="Q25" s="5">
        <f t="shared" si="11"/>
        <v>49.254933548127269</v>
      </c>
      <c r="R25" s="5">
        <f t="shared" si="6"/>
        <v>100</v>
      </c>
    </row>
    <row r="26" spans="2:21" ht="15" customHeight="1" x14ac:dyDescent="0.15">
      <c r="B26" s="66"/>
      <c r="C26" s="66"/>
      <c r="D26" s="46"/>
      <c r="E26" s="14"/>
      <c r="F26" s="14"/>
      <c r="G26" s="14"/>
      <c r="H26" s="14"/>
      <c r="I26" s="14"/>
      <c r="J26" s="240"/>
      <c r="K26" s="1"/>
    </row>
    <row r="27" spans="2:21" ht="22.7" x14ac:dyDescent="0.15">
      <c r="B27" s="39"/>
      <c r="C27" s="195" t="s">
        <v>257</v>
      </c>
      <c r="D27" s="29"/>
      <c r="E27" s="198" t="s">
        <v>214</v>
      </c>
      <c r="F27" s="197" t="s">
        <v>89</v>
      </c>
      <c r="G27" s="197" t="s">
        <v>437</v>
      </c>
      <c r="H27" s="197" t="s">
        <v>91</v>
      </c>
      <c r="I27" s="197" t="s">
        <v>92</v>
      </c>
      <c r="J27" s="241" t="s">
        <v>169</v>
      </c>
      <c r="K27" s="202" t="s">
        <v>170</v>
      </c>
      <c r="L27" s="202" t="s">
        <v>171</v>
      </c>
      <c r="M27" s="202" t="s">
        <v>175</v>
      </c>
      <c r="N27" s="202" t="s">
        <v>176</v>
      </c>
      <c r="O27" s="202" t="s">
        <v>177</v>
      </c>
      <c r="P27" s="146" t="s">
        <v>188</v>
      </c>
      <c r="Q27" s="202" t="s">
        <v>174</v>
      </c>
      <c r="R27" s="146" t="s">
        <v>4</v>
      </c>
      <c r="S27" s="146" t="s">
        <v>438</v>
      </c>
    </row>
    <row r="28" spans="2:21" ht="15" customHeight="1" x14ac:dyDescent="0.15">
      <c r="B28" s="62" t="s">
        <v>2</v>
      </c>
      <c r="C28" s="203" t="s">
        <v>56</v>
      </c>
      <c r="D28" s="49"/>
      <c r="E28" s="8">
        <v>103</v>
      </c>
      <c r="F28" s="8">
        <v>35</v>
      </c>
      <c r="G28" s="8">
        <v>41</v>
      </c>
      <c r="H28" s="8">
        <v>50</v>
      </c>
      <c r="I28" s="8">
        <v>61</v>
      </c>
      <c r="J28" s="8">
        <v>49</v>
      </c>
      <c r="K28" s="17">
        <v>58</v>
      </c>
      <c r="L28" s="17">
        <v>83</v>
      </c>
      <c r="M28" s="17">
        <v>116</v>
      </c>
      <c r="N28" s="17">
        <v>157</v>
      </c>
      <c r="O28" s="17">
        <v>151</v>
      </c>
      <c r="P28" s="17">
        <v>506</v>
      </c>
      <c r="Q28" s="17">
        <v>349</v>
      </c>
      <c r="R28" s="17">
        <f>SUM(E28:Q28)</f>
        <v>1759</v>
      </c>
      <c r="S28" s="3">
        <v>72.008638468087057</v>
      </c>
      <c r="U28" s="232"/>
    </row>
    <row r="29" spans="2:21" ht="15" customHeight="1" x14ac:dyDescent="0.15">
      <c r="B29" s="199"/>
      <c r="C29" s="204" t="s">
        <v>190</v>
      </c>
      <c r="D29" s="50"/>
      <c r="E29" s="9">
        <v>336</v>
      </c>
      <c r="F29" s="9">
        <v>280</v>
      </c>
      <c r="G29" s="9">
        <v>289</v>
      </c>
      <c r="H29" s="9">
        <v>135</v>
      </c>
      <c r="I29" s="9">
        <v>51</v>
      </c>
      <c r="J29" s="9">
        <v>46</v>
      </c>
      <c r="K29" s="18">
        <v>33</v>
      </c>
      <c r="L29" s="18">
        <v>24</v>
      </c>
      <c r="M29" s="18">
        <v>14</v>
      </c>
      <c r="N29" s="18">
        <v>21</v>
      </c>
      <c r="O29" s="18">
        <v>19</v>
      </c>
      <c r="P29" s="18">
        <v>33</v>
      </c>
      <c r="Q29" s="18">
        <v>478</v>
      </c>
      <c r="R29" s="18">
        <f t="shared" ref="R29:R37" si="12">SUM(E29:Q29)</f>
        <v>1759</v>
      </c>
      <c r="S29" s="4">
        <v>18.51333238027232</v>
      </c>
      <c r="U29" s="232"/>
    </row>
    <row r="30" spans="2:21" ht="15" customHeight="1" x14ac:dyDescent="0.15">
      <c r="B30" s="199"/>
      <c r="C30" s="204" t="s">
        <v>57</v>
      </c>
      <c r="D30" s="50"/>
      <c r="E30" s="9">
        <v>91</v>
      </c>
      <c r="F30" s="9">
        <v>44</v>
      </c>
      <c r="G30" s="9">
        <v>87</v>
      </c>
      <c r="H30" s="9">
        <v>76</v>
      </c>
      <c r="I30" s="9">
        <v>76</v>
      </c>
      <c r="J30" s="9">
        <v>79</v>
      </c>
      <c r="K30" s="18">
        <v>105</v>
      </c>
      <c r="L30" s="18">
        <v>106</v>
      </c>
      <c r="M30" s="18">
        <v>114</v>
      </c>
      <c r="N30" s="18">
        <v>183</v>
      </c>
      <c r="O30" s="18">
        <v>170</v>
      </c>
      <c r="P30" s="18">
        <v>267</v>
      </c>
      <c r="Q30" s="18">
        <v>361</v>
      </c>
      <c r="R30" s="18">
        <f t="shared" si="12"/>
        <v>1759</v>
      </c>
      <c r="S30" s="4">
        <v>63.454511176578521</v>
      </c>
      <c r="U30" s="232"/>
    </row>
    <row r="31" spans="2:21" ht="15" customHeight="1" x14ac:dyDescent="0.15">
      <c r="B31" s="199"/>
      <c r="C31" s="204" t="s">
        <v>435</v>
      </c>
      <c r="D31" s="50"/>
      <c r="E31" s="9">
        <v>955</v>
      </c>
      <c r="F31" s="9">
        <v>38</v>
      </c>
      <c r="G31" s="9">
        <v>26</v>
      </c>
      <c r="H31" s="9">
        <v>21</v>
      </c>
      <c r="I31" s="9">
        <v>12</v>
      </c>
      <c r="J31" s="9">
        <v>9</v>
      </c>
      <c r="K31" s="18">
        <v>17</v>
      </c>
      <c r="L31" s="18">
        <v>11</v>
      </c>
      <c r="M31" s="18">
        <v>10</v>
      </c>
      <c r="N31" s="18">
        <v>15</v>
      </c>
      <c r="O31" s="18">
        <v>11</v>
      </c>
      <c r="P31" s="18">
        <v>63</v>
      </c>
      <c r="Q31" s="18">
        <v>571</v>
      </c>
      <c r="R31" s="18">
        <f t="shared" si="12"/>
        <v>1759</v>
      </c>
      <c r="S31" s="4">
        <v>10.805654238861043</v>
      </c>
      <c r="U31" s="232"/>
    </row>
    <row r="32" spans="2:21" ht="15" customHeight="1" x14ac:dyDescent="0.15">
      <c r="B32" s="200"/>
      <c r="C32" s="205" t="s">
        <v>436</v>
      </c>
      <c r="D32" s="201"/>
      <c r="E32" s="10">
        <v>963</v>
      </c>
      <c r="F32" s="10">
        <v>24</v>
      </c>
      <c r="G32" s="10">
        <v>15</v>
      </c>
      <c r="H32" s="10">
        <v>15</v>
      </c>
      <c r="I32" s="10">
        <v>12</v>
      </c>
      <c r="J32" s="10">
        <v>6</v>
      </c>
      <c r="K32" s="19">
        <v>18</v>
      </c>
      <c r="L32" s="19">
        <v>25</v>
      </c>
      <c r="M32" s="19">
        <v>26</v>
      </c>
      <c r="N32" s="19">
        <v>11</v>
      </c>
      <c r="O32" s="19">
        <v>9</v>
      </c>
      <c r="P32" s="19">
        <v>16</v>
      </c>
      <c r="Q32" s="19">
        <v>619</v>
      </c>
      <c r="R32" s="19">
        <f t="shared" si="12"/>
        <v>1759</v>
      </c>
      <c r="S32" s="5">
        <v>8.1524462993219817</v>
      </c>
      <c r="U32" s="232"/>
    </row>
    <row r="33" spans="1:21" ht="15" customHeight="1" x14ac:dyDescent="0.15">
      <c r="B33" s="62" t="s">
        <v>3</v>
      </c>
      <c r="C33" s="203" t="s">
        <v>56</v>
      </c>
      <c r="D33" s="20">
        <f>R28</f>
        <v>1759</v>
      </c>
      <c r="E33" s="12">
        <f t="shared" ref="E33:Q33" si="13">E28/$D33*100</f>
        <v>5.8555997725980671</v>
      </c>
      <c r="F33" s="12">
        <f t="shared" si="13"/>
        <v>1.9897669130187607</v>
      </c>
      <c r="G33" s="12">
        <f t="shared" si="13"/>
        <v>2.3308698123934053</v>
      </c>
      <c r="H33" s="12">
        <f t="shared" si="13"/>
        <v>2.8425241614553722</v>
      </c>
      <c r="I33" s="12">
        <f t="shared" si="13"/>
        <v>3.4678794769755541</v>
      </c>
      <c r="J33" s="12">
        <f t="shared" si="13"/>
        <v>2.785673678226265</v>
      </c>
      <c r="K33" s="4">
        <f t="shared" si="13"/>
        <v>3.2973280272882324</v>
      </c>
      <c r="L33" s="4">
        <f t="shared" si="13"/>
        <v>4.7185901080159178</v>
      </c>
      <c r="M33" s="4">
        <f t="shared" si="13"/>
        <v>6.5946560545764648</v>
      </c>
      <c r="N33" s="4">
        <f t="shared" si="13"/>
        <v>8.9255258669698687</v>
      </c>
      <c r="O33" s="4">
        <f t="shared" si="13"/>
        <v>8.5844229675952253</v>
      </c>
      <c r="P33" s="4">
        <f t="shared" si="13"/>
        <v>28.766344513928367</v>
      </c>
      <c r="Q33" s="4">
        <f t="shared" si="13"/>
        <v>19.8408186469585</v>
      </c>
      <c r="R33" s="4">
        <f t="shared" si="12"/>
        <v>100</v>
      </c>
    </row>
    <row r="34" spans="1:21" ht="15" customHeight="1" x14ac:dyDescent="0.15">
      <c r="B34" s="199"/>
      <c r="C34" s="204" t="s">
        <v>190</v>
      </c>
      <c r="D34" s="20">
        <f>R29</f>
        <v>1759</v>
      </c>
      <c r="E34" s="12">
        <f t="shared" ref="E34:Q34" si="14">E29/$D34*100</f>
        <v>19.1017623649801</v>
      </c>
      <c r="F34" s="12">
        <f t="shared" si="14"/>
        <v>15.918135304150086</v>
      </c>
      <c r="G34" s="12">
        <f t="shared" si="14"/>
        <v>16.429789653212051</v>
      </c>
      <c r="H34" s="12">
        <f t="shared" si="14"/>
        <v>7.674815235929505</v>
      </c>
      <c r="I34" s="12">
        <f t="shared" si="14"/>
        <v>2.8993746446844799</v>
      </c>
      <c r="J34" s="12">
        <f t="shared" si="14"/>
        <v>2.6151222285389424</v>
      </c>
      <c r="K34" s="4">
        <f t="shared" si="14"/>
        <v>1.8760659465605456</v>
      </c>
      <c r="L34" s="4">
        <f t="shared" si="14"/>
        <v>1.3644115974985787</v>
      </c>
      <c r="M34" s="4">
        <f t="shared" si="14"/>
        <v>0.79590676520750436</v>
      </c>
      <c r="N34" s="4">
        <f t="shared" si="14"/>
        <v>1.1938601478112563</v>
      </c>
      <c r="O34" s="4">
        <f t="shared" si="14"/>
        <v>1.0801591813530413</v>
      </c>
      <c r="P34" s="4">
        <f t="shared" si="14"/>
        <v>1.8760659465605456</v>
      </c>
      <c r="Q34" s="4">
        <f t="shared" si="14"/>
        <v>27.17453098351336</v>
      </c>
      <c r="R34" s="4">
        <f t="shared" si="12"/>
        <v>99.999999999999986</v>
      </c>
    </row>
    <row r="35" spans="1:21" ht="15" customHeight="1" x14ac:dyDescent="0.15">
      <c r="B35" s="199"/>
      <c r="C35" s="204" t="s">
        <v>57</v>
      </c>
      <c r="D35" s="20">
        <f>R30</f>
        <v>1759</v>
      </c>
      <c r="E35" s="12">
        <f t="shared" ref="E35:Q35" si="15">E30/$D35*100</f>
        <v>5.1733939738487775</v>
      </c>
      <c r="F35" s="12">
        <f t="shared" si="15"/>
        <v>2.5014212620807279</v>
      </c>
      <c r="G35" s="12">
        <f t="shared" si="15"/>
        <v>4.9459920409323486</v>
      </c>
      <c r="H35" s="12">
        <f t="shared" si="15"/>
        <v>4.3206367254121654</v>
      </c>
      <c r="I35" s="12">
        <f t="shared" si="15"/>
        <v>4.3206367254121654</v>
      </c>
      <c r="J35" s="12">
        <f t="shared" si="15"/>
        <v>4.4911881750994889</v>
      </c>
      <c r="K35" s="4">
        <f t="shared" si="15"/>
        <v>5.9693007390562816</v>
      </c>
      <c r="L35" s="4">
        <f t="shared" si="15"/>
        <v>6.0261512222853888</v>
      </c>
      <c r="M35" s="4">
        <f t="shared" si="15"/>
        <v>6.4809550881182494</v>
      </c>
      <c r="N35" s="4">
        <f t="shared" si="15"/>
        <v>10.403638430926662</v>
      </c>
      <c r="O35" s="4">
        <f t="shared" si="15"/>
        <v>9.6645821489482664</v>
      </c>
      <c r="P35" s="4">
        <f t="shared" si="15"/>
        <v>15.179079022171688</v>
      </c>
      <c r="Q35" s="4">
        <f t="shared" si="15"/>
        <v>20.523024445707787</v>
      </c>
      <c r="R35" s="4">
        <f t="shared" si="12"/>
        <v>100</v>
      </c>
    </row>
    <row r="36" spans="1:21" ht="15" customHeight="1" x14ac:dyDescent="0.15">
      <c r="B36" s="199"/>
      <c r="C36" s="204" t="s">
        <v>435</v>
      </c>
      <c r="D36" s="20">
        <f>R31</f>
        <v>1759</v>
      </c>
      <c r="E36" s="12">
        <f t="shared" ref="E36:Q36" si="16">E31/$D36*100</f>
        <v>54.292211483797615</v>
      </c>
      <c r="F36" s="12">
        <f t="shared" si="16"/>
        <v>2.1603183627060827</v>
      </c>
      <c r="G36" s="12">
        <f t="shared" si="16"/>
        <v>1.4781125639567936</v>
      </c>
      <c r="H36" s="12">
        <f t="shared" si="16"/>
        <v>1.1938601478112563</v>
      </c>
      <c r="I36" s="12">
        <f t="shared" si="16"/>
        <v>0.68220579874928933</v>
      </c>
      <c r="J36" s="12">
        <f t="shared" si="16"/>
        <v>0.51165434906196705</v>
      </c>
      <c r="K36" s="4">
        <f t="shared" si="16"/>
        <v>0.96645821489482664</v>
      </c>
      <c r="L36" s="4">
        <f t="shared" si="16"/>
        <v>0.62535531552018198</v>
      </c>
      <c r="M36" s="4">
        <f t="shared" si="16"/>
        <v>0.56850483229107451</v>
      </c>
      <c r="N36" s="4">
        <f t="shared" si="16"/>
        <v>0.85275724843661171</v>
      </c>
      <c r="O36" s="4">
        <f t="shared" si="16"/>
        <v>0.62535531552018198</v>
      </c>
      <c r="P36" s="4">
        <f t="shared" si="16"/>
        <v>3.581580443433769</v>
      </c>
      <c r="Q36" s="4">
        <f t="shared" si="16"/>
        <v>32.46162592382035</v>
      </c>
      <c r="R36" s="4">
        <f t="shared" si="12"/>
        <v>100</v>
      </c>
    </row>
    <row r="37" spans="1:21" ht="15" customHeight="1" x14ac:dyDescent="0.15">
      <c r="B37" s="200"/>
      <c r="C37" s="205" t="s">
        <v>436</v>
      </c>
      <c r="D37" s="21">
        <f>R32</f>
        <v>1759</v>
      </c>
      <c r="E37" s="13">
        <f t="shared" ref="E37:Q37" si="17">E32/$D37*100</f>
        <v>54.747015349630466</v>
      </c>
      <c r="F37" s="13">
        <f t="shared" si="17"/>
        <v>1.3644115974985787</v>
      </c>
      <c r="G37" s="13">
        <f t="shared" si="17"/>
        <v>0.85275724843661171</v>
      </c>
      <c r="H37" s="13">
        <f t="shared" si="17"/>
        <v>0.85275724843661171</v>
      </c>
      <c r="I37" s="13">
        <f t="shared" si="17"/>
        <v>0.68220579874928933</v>
      </c>
      <c r="J37" s="13">
        <f t="shared" si="17"/>
        <v>0.34110289937464466</v>
      </c>
      <c r="K37" s="5">
        <f t="shared" si="17"/>
        <v>1.0233086981239341</v>
      </c>
      <c r="L37" s="5">
        <f t="shared" si="17"/>
        <v>1.4212620807276861</v>
      </c>
      <c r="M37" s="5">
        <f t="shared" si="17"/>
        <v>1.4781125639567936</v>
      </c>
      <c r="N37" s="5">
        <f t="shared" si="17"/>
        <v>0.62535531552018198</v>
      </c>
      <c r="O37" s="5">
        <f t="shared" si="17"/>
        <v>0.51165434906196705</v>
      </c>
      <c r="P37" s="5">
        <f t="shared" si="17"/>
        <v>0.90960773166571907</v>
      </c>
      <c r="Q37" s="5">
        <f t="shared" si="17"/>
        <v>35.190449118817504</v>
      </c>
      <c r="R37" s="5">
        <f t="shared" si="12"/>
        <v>100</v>
      </c>
    </row>
    <row r="38" spans="1:21" ht="15" customHeight="1" x14ac:dyDescent="0.15">
      <c r="B38" s="99"/>
      <c r="C38" s="206"/>
      <c r="D38" s="55"/>
      <c r="E38" s="14"/>
      <c r="F38" s="14"/>
      <c r="G38" s="14"/>
      <c r="H38" s="14"/>
      <c r="I38" s="14"/>
      <c r="J38" s="14"/>
      <c r="K38" s="84"/>
      <c r="L38" s="84"/>
      <c r="M38" s="84"/>
      <c r="N38" s="84"/>
      <c r="O38" s="84"/>
      <c r="P38" s="84"/>
      <c r="Q38" s="84"/>
      <c r="R38" s="84"/>
    </row>
    <row r="39" spans="1:21" ht="15" customHeight="1" x14ac:dyDescent="0.15">
      <c r="A39" s="77" t="s">
        <v>909</v>
      </c>
    </row>
    <row r="40" spans="1:21" ht="15" customHeight="1" x14ac:dyDescent="0.15">
      <c r="A40" s="1" t="s">
        <v>803</v>
      </c>
      <c r="B40" s="66"/>
      <c r="C40" s="66"/>
      <c r="D40" s="46"/>
      <c r="E40" s="14"/>
      <c r="F40" s="14"/>
      <c r="G40" s="14"/>
      <c r="H40" s="14"/>
      <c r="I40" s="14"/>
      <c r="J40" s="240"/>
      <c r="K40" s="1"/>
    </row>
    <row r="41" spans="1:21" ht="22.7" x14ac:dyDescent="0.15">
      <c r="B41" s="39"/>
      <c r="C41" s="195" t="s">
        <v>4</v>
      </c>
      <c r="D41" s="29"/>
      <c r="E41" s="198" t="s">
        <v>214</v>
      </c>
      <c r="F41" s="197" t="s">
        <v>89</v>
      </c>
      <c r="G41" s="197" t="s">
        <v>437</v>
      </c>
      <c r="H41" s="197" t="s">
        <v>91</v>
      </c>
      <c r="I41" s="197" t="s">
        <v>92</v>
      </c>
      <c r="J41" s="241" t="s">
        <v>169</v>
      </c>
      <c r="K41" s="202" t="s">
        <v>170</v>
      </c>
      <c r="L41" s="202" t="s">
        <v>171</v>
      </c>
      <c r="M41" s="202" t="s">
        <v>175</v>
      </c>
      <c r="N41" s="202" t="s">
        <v>176</v>
      </c>
      <c r="O41" s="202" t="s">
        <v>177</v>
      </c>
      <c r="P41" s="146" t="s">
        <v>188</v>
      </c>
      <c r="Q41" s="202" t="s">
        <v>174</v>
      </c>
      <c r="R41" s="146" t="s">
        <v>4</v>
      </c>
      <c r="S41" s="146" t="s">
        <v>438</v>
      </c>
    </row>
    <row r="42" spans="1:21" ht="15" customHeight="1" x14ac:dyDescent="0.15">
      <c r="B42" s="62" t="s">
        <v>2</v>
      </c>
      <c r="C42" s="203" t="s">
        <v>56</v>
      </c>
      <c r="D42" s="49"/>
      <c r="E42" s="8">
        <v>1083</v>
      </c>
      <c r="F42" s="8">
        <v>27</v>
      </c>
      <c r="G42" s="8">
        <v>44</v>
      </c>
      <c r="H42" s="8">
        <v>41</v>
      </c>
      <c r="I42" s="8">
        <v>53</v>
      </c>
      <c r="J42" s="8">
        <v>52</v>
      </c>
      <c r="K42" s="17">
        <v>74</v>
      </c>
      <c r="L42" s="17">
        <v>97</v>
      </c>
      <c r="M42" s="17">
        <v>120</v>
      </c>
      <c r="N42" s="17">
        <v>171</v>
      </c>
      <c r="O42" s="17">
        <v>241</v>
      </c>
      <c r="P42" s="17">
        <v>827</v>
      </c>
      <c r="Q42" s="17">
        <v>1412</v>
      </c>
      <c r="R42" s="17">
        <f>SUM(E42:Q42)</f>
        <v>4242</v>
      </c>
      <c r="S42" s="3">
        <v>51.311646409316666</v>
      </c>
      <c r="U42" s="232"/>
    </row>
    <row r="43" spans="1:21" ht="15" customHeight="1" x14ac:dyDescent="0.15">
      <c r="B43" s="199"/>
      <c r="C43" s="204" t="s">
        <v>190</v>
      </c>
      <c r="D43" s="50"/>
      <c r="E43" s="9">
        <v>1915</v>
      </c>
      <c r="F43" s="9">
        <v>75</v>
      </c>
      <c r="G43" s="9">
        <v>75</v>
      </c>
      <c r="H43" s="9">
        <v>57</v>
      </c>
      <c r="I43" s="9">
        <v>33</v>
      </c>
      <c r="J43" s="9">
        <v>36</v>
      </c>
      <c r="K43" s="18">
        <v>30</v>
      </c>
      <c r="L43" s="18">
        <v>26</v>
      </c>
      <c r="M43" s="18">
        <v>17</v>
      </c>
      <c r="N43" s="18">
        <v>25</v>
      </c>
      <c r="O43" s="18">
        <v>28</v>
      </c>
      <c r="P43" s="18">
        <v>47</v>
      </c>
      <c r="Q43" s="18">
        <v>1878</v>
      </c>
      <c r="R43" s="18">
        <f t="shared" ref="R43:R51" si="18">SUM(E43:Q43)</f>
        <v>4242</v>
      </c>
      <c r="S43" s="4">
        <v>8.3010500896666279</v>
      </c>
    </row>
    <row r="44" spans="1:21" ht="15" customHeight="1" x14ac:dyDescent="0.15">
      <c r="B44" s="199"/>
      <c r="C44" s="204" t="s">
        <v>57</v>
      </c>
      <c r="D44" s="50"/>
      <c r="E44" s="9">
        <v>1086</v>
      </c>
      <c r="F44" s="9">
        <v>24</v>
      </c>
      <c r="G44" s="9">
        <v>57</v>
      </c>
      <c r="H44" s="9">
        <v>74</v>
      </c>
      <c r="I44" s="9">
        <v>83</v>
      </c>
      <c r="J44" s="9">
        <v>85</v>
      </c>
      <c r="K44" s="18">
        <v>131</v>
      </c>
      <c r="L44" s="18">
        <v>153</v>
      </c>
      <c r="M44" s="18">
        <v>153</v>
      </c>
      <c r="N44" s="18">
        <v>236</v>
      </c>
      <c r="O44" s="18">
        <v>177</v>
      </c>
      <c r="P44" s="18">
        <v>573</v>
      </c>
      <c r="Q44" s="18">
        <v>1410</v>
      </c>
      <c r="R44" s="18">
        <f t="shared" si="18"/>
        <v>4242</v>
      </c>
      <c r="S44" s="4">
        <v>46.48606571594388</v>
      </c>
    </row>
    <row r="45" spans="1:21" ht="15" customHeight="1" x14ac:dyDescent="0.15">
      <c r="B45" s="199"/>
      <c r="C45" s="204" t="s">
        <v>435</v>
      </c>
      <c r="D45" s="50"/>
      <c r="E45" s="9">
        <v>2155</v>
      </c>
      <c r="F45" s="9">
        <v>9</v>
      </c>
      <c r="G45" s="9">
        <v>29</v>
      </c>
      <c r="H45" s="9">
        <v>27</v>
      </c>
      <c r="I45" s="9">
        <v>19</v>
      </c>
      <c r="J45" s="9">
        <v>15</v>
      </c>
      <c r="K45" s="18">
        <v>22</v>
      </c>
      <c r="L45" s="18">
        <v>14</v>
      </c>
      <c r="M45" s="18">
        <v>13</v>
      </c>
      <c r="N45" s="18">
        <v>26</v>
      </c>
      <c r="O45" s="18">
        <v>18</v>
      </c>
      <c r="P45" s="18">
        <v>101</v>
      </c>
      <c r="Q45" s="18">
        <v>1794</v>
      </c>
      <c r="R45" s="18">
        <f t="shared" si="18"/>
        <v>4242</v>
      </c>
      <c r="S45" s="4">
        <v>7.9601192665566272</v>
      </c>
    </row>
    <row r="46" spans="1:21" ht="15" customHeight="1" x14ac:dyDescent="0.15">
      <c r="B46" s="200"/>
      <c r="C46" s="205" t="s">
        <v>436</v>
      </c>
      <c r="D46" s="201"/>
      <c r="E46" s="10">
        <v>2250</v>
      </c>
      <c r="F46" s="10">
        <v>6</v>
      </c>
      <c r="G46" s="10">
        <v>6</v>
      </c>
      <c r="H46" s="10">
        <v>14</v>
      </c>
      <c r="I46" s="10">
        <v>11</v>
      </c>
      <c r="J46" s="10">
        <v>4</v>
      </c>
      <c r="K46" s="19">
        <v>11</v>
      </c>
      <c r="L46" s="19">
        <v>10</v>
      </c>
      <c r="M46" s="19">
        <v>11</v>
      </c>
      <c r="N46" s="19">
        <v>8</v>
      </c>
      <c r="O46" s="19">
        <v>10</v>
      </c>
      <c r="P46" s="19">
        <v>17</v>
      </c>
      <c r="Q46" s="19">
        <v>1884</v>
      </c>
      <c r="R46" s="19">
        <f t="shared" si="18"/>
        <v>4242</v>
      </c>
      <c r="S46" s="5">
        <v>2.7080531127996759</v>
      </c>
    </row>
    <row r="47" spans="1:21" ht="15" customHeight="1" x14ac:dyDescent="0.15">
      <c r="B47" s="62" t="s">
        <v>3</v>
      </c>
      <c r="C47" s="203" t="s">
        <v>56</v>
      </c>
      <c r="D47" s="20">
        <f>R42</f>
        <v>4242</v>
      </c>
      <c r="E47" s="12">
        <f t="shared" ref="E47:Q47" si="19">E42/$D47*100</f>
        <v>25.530410183875528</v>
      </c>
      <c r="F47" s="12">
        <f t="shared" si="19"/>
        <v>0.63649222065063649</v>
      </c>
      <c r="G47" s="12">
        <f t="shared" si="19"/>
        <v>1.0372465818010372</v>
      </c>
      <c r="H47" s="12">
        <f t="shared" si="19"/>
        <v>0.96652522395096652</v>
      </c>
      <c r="I47" s="12">
        <f t="shared" si="19"/>
        <v>1.2494106553512494</v>
      </c>
      <c r="J47" s="12">
        <f t="shared" si="19"/>
        <v>1.2258368694012258</v>
      </c>
      <c r="K47" s="4">
        <f t="shared" si="19"/>
        <v>1.7444601603017444</v>
      </c>
      <c r="L47" s="4">
        <f t="shared" si="19"/>
        <v>2.2866572371522866</v>
      </c>
      <c r="M47" s="4">
        <f t="shared" si="19"/>
        <v>2.8288543140028288</v>
      </c>
      <c r="N47" s="4">
        <f t="shared" si="19"/>
        <v>4.0311173974540306</v>
      </c>
      <c r="O47" s="4">
        <f t="shared" si="19"/>
        <v>5.6812824139556817</v>
      </c>
      <c r="P47" s="4">
        <f t="shared" si="19"/>
        <v>19.495520980669497</v>
      </c>
      <c r="Q47" s="4">
        <f t="shared" si="19"/>
        <v>33.286185761433288</v>
      </c>
      <c r="R47" s="4">
        <f t="shared" si="18"/>
        <v>100</v>
      </c>
    </row>
    <row r="48" spans="1:21" ht="15" customHeight="1" x14ac:dyDescent="0.15">
      <c r="B48" s="199"/>
      <c r="C48" s="204" t="s">
        <v>190</v>
      </c>
      <c r="D48" s="20">
        <f>R43</f>
        <v>4242</v>
      </c>
      <c r="E48" s="12">
        <f t="shared" ref="E48:Q48" si="20">E43/$D48*100</f>
        <v>45.143800094295145</v>
      </c>
      <c r="F48" s="12">
        <f t="shared" si="20"/>
        <v>1.768033946251768</v>
      </c>
      <c r="G48" s="12">
        <f t="shared" si="20"/>
        <v>1.768033946251768</v>
      </c>
      <c r="H48" s="12">
        <f t="shared" si="20"/>
        <v>1.3437057991513437</v>
      </c>
      <c r="I48" s="12">
        <f t="shared" si="20"/>
        <v>0.77793493635077793</v>
      </c>
      <c r="J48" s="12">
        <f t="shared" si="20"/>
        <v>0.84865629420084865</v>
      </c>
      <c r="K48" s="4">
        <f t="shared" si="20"/>
        <v>0.70721357850070721</v>
      </c>
      <c r="L48" s="4">
        <f t="shared" si="20"/>
        <v>0.61291843470061291</v>
      </c>
      <c r="M48" s="4">
        <f t="shared" si="20"/>
        <v>0.40075436115040075</v>
      </c>
      <c r="N48" s="4">
        <f t="shared" si="20"/>
        <v>0.58934464875058934</v>
      </c>
      <c r="O48" s="4">
        <f t="shared" si="20"/>
        <v>0.66006600660066006</v>
      </c>
      <c r="P48" s="4">
        <f t="shared" si="20"/>
        <v>1.107967939651108</v>
      </c>
      <c r="Q48" s="4">
        <f t="shared" si="20"/>
        <v>44.271570014144274</v>
      </c>
      <c r="R48" s="4">
        <f t="shared" si="18"/>
        <v>100</v>
      </c>
    </row>
    <row r="49" spans="2:19" ht="15" customHeight="1" x14ac:dyDescent="0.15">
      <c r="B49" s="199"/>
      <c r="C49" s="204" t="s">
        <v>57</v>
      </c>
      <c r="D49" s="20">
        <f>R44</f>
        <v>4242</v>
      </c>
      <c r="E49" s="12">
        <f t="shared" ref="E49:Q49" si="21">E44/$D49*100</f>
        <v>25.601131541725604</v>
      </c>
      <c r="F49" s="12">
        <f t="shared" si="21"/>
        <v>0.56577086280056577</v>
      </c>
      <c r="G49" s="12">
        <f t="shared" si="21"/>
        <v>1.3437057991513437</v>
      </c>
      <c r="H49" s="12">
        <f t="shared" si="21"/>
        <v>1.7444601603017444</v>
      </c>
      <c r="I49" s="12">
        <f t="shared" si="21"/>
        <v>1.9566242338519568</v>
      </c>
      <c r="J49" s="12">
        <f t="shared" si="21"/>
        <v>2.0037718057520038</v>
      </c>
      <c r="K49" s="4">
        <f t="shared" si="21"/>
        <v>3.0881659594530881</v>
      </c>
      <c r="L49" s="4">
        <f t="shared" si="21"/>
        <v>3.6067892503536072</v>
      </c>
      <c r="M49" s="4">
        <f t="shared" si="21"/>
        <v>3.6067892503536072</v>
      </c>
      <c r="N49" s="4">
        <f t="shared" si="21"/>
        <v>5.5634134842055634</v>
      </c>
      <c r="O49" s="4">
        <f t="shared" si="21"/>
        <v>4.1725601131541721</v>
      </c>
      <c r="P49" s="4">
        <f t="shared" si="21"/>
        <v>13.507779349363508</v>
      </c>
      <c r="Q49" s="4">
        <f t="shared" si="21"/>
        <v>33.23903818953324</v>
      </c>
      <c r="R49" s="4">
        <f t="shared" si="18"/>
        <v>100</v>
      </c>
    </row>
    <row r="50" spans="2:19" ht="15" customHeight="1" x14ac:dyDescent="0.15">
      <c r="B50" s="199"/>
      <c r="C50" s="204" t="s">
        <v>435</v>
      </c>
      <c r="D50" s="20">
        <f>R45</f>
        <v>4242</v>
      </c>
      <c r="E50" s="12">
        <f t="shared" ref="E50:Q50" si="22">E45/$D50*100</f>
        <v>50.801508722300802</v>
      </c>
      <c r="F50" s="12">
        <f t="shared" si="22"/>
        <v>0.21216407355021216</v>
      </c>
      <c r="G50" s="12">
        <f t="shared" si="22"/>
        <v>0.68363979255068363</v>
      </c>
      <c r="H50" s="12">
        <f t="shared" si="22"/>
        <v>0.63649222065063649</v>
      </c>
      <c r="I50" s="12">
        <f t="shared" si="22"/>
        <v>0.4479019330504479</v>
      </c>
      <c r="J50" s="12">
        <f t="shared" si="22"/>
        <v>0.3536067892503536</v>
      </c>
      <c r="K50" s="4">
        <f t="shared" si="22"/>
        <v>0.51862329090051862</v>
      </c>
      <c r="L50" s="4">
        <f t="shared" si="22"/>
        <v>0.33003300330033003</v>
      </c>
      <c r="M50" s="4">
        <f t="shared" si="22"/>
        <v>0.30645921735030646</v>
      </c>
      <c r="N50" s="4">
        <f t="shared" si="22"/>
        <v>0.61291843470061291</v>
      </c>
      <c r="O50" s="4">
        <f t="shared" si="22"/>
        <v>0.42432814710042432</v>
      </c>
      <c r="P50" s="4">
        <f t="shared" si="22"/>
        <v>2.3809523809523809</v>
      </c>
      <c r="Q50" s="4">
        <f t="shared" si="22"/>
        <v>42.291371994342292</v>
      </c>
      <c r="R50" s="4">
        <f t="shared" si="18"/>
        <v>100</v>
      </c>
    </row>
    <row r="51" spans="2:19" ht="15" customHeight="1" x14ac:dyDescent="0.15">
      <c r="B51" s="200"/>
      <c r="C51" s="205" t="s">
        <v>436</v>
      </c>
      <c r="D51" s="21">
        <f>R46</f>
        <v>4242</v>
      </c>
      <c r="E51" s="13">
        <f t="shared" ref="E51:Q51" si="23">E46/$D51*100</f>
        <v>53.041018387553038</v>
      </c>
      <c r="F51" s="13">
        <f t="shared" si="23"/>
        <v>0.14144271570014144</v>
      </c>
      <c r="G51" s="13">
        <f t="shared" si="23"/>
        <v>0.14144271570014144</v>
      </c>
      <c r="H51" s="13">
        <f t="shared" si="23"/>
        <v>0.33003300330033003</v>
      </c>
      <c r="I51" s="13">
        <f t="shared" si="23"/>
        <v>0.25931164545025931</v>
      </c>
      <c r="J51" s="13">
        <f t="shared" si="23"/>
        <v>9.4295143800094294E-2</v>
      </c>
      <c r="K51" s="5">
        <f t="shared" si="23"/>
        <v>0.25931164545025931</v>
      </c>
      <c r="L51" s="5">
        <f t="shared" si="23"/>
        <v>0.23573785950023576</v>
      </c>
      <c r="M51" s="5">
        <f t="shared" si="23"/>
        <v>0.25931164545025931</v>
      </c>
      <c r="N51" s="5">
        <f t="shared" si="23"/>
        <v>0.18859028760018859</v>
      </c>
      <c r="O51" s="5">
        <f t="shared" si="23"/>
        <v>0.23573785950023576</v>
      </c>
      <c r="P51" s="5">
        <f t="shared" si="23"/>
        <v>0.40075436115040075</v>
      </c>
      <c r="Q51" s="5">
        <f t="shared" si="23"/>
        <v>44.413012729844411</v>
      </c>
      <c r="R51" s="5">
        <f t="shared" si="18"/>
        <v>100</v>
      </c>
    </row>
    <row r="52" spans="2:19" ht="15" customHeight="1" x14ac:dyDescent="0.15">
      <c r="B52" s="99"/>
      <c r="C52" s="99"/>
      <c r="D52" s="57"/>
      <c r="E52" s="14"/>
      <c r="F52" s="14"/>
      <c r="G52" s="14"/>
      <c r="H52" s="14"/>
      <c r="I52" s="14"/>
      <c r="J52" s="240"/>
      <c r="K52" s="1"/>
    </row>
    <row r="53" spans="2:19" ht="22.7" x14ac:dyDescent="0.15">
      <c r="B53" s="39"/>
      <c r="C53" s="195" t="s">
        <v>255</v>
      </c>
      <c r="D53" s="29"/>
      <c r="E53" s="198" t="s">
        <v>214</v>
      </c>
      <c r="F53" s="197" t="s">
        <v>89</v>
      </c>
      <c r="G53" s="197" t="s">
        <v>437</v>
      </c>
      <c r="H53" s="197" t="s">
        <v>91</v>
      </c>
      <c r="I53" s="197" t="s">
        <v>92</v>
      </c>
      <c r="J53" s="241" t="s">
        <v>169</v>
      </c>
      <c r="K53" s="202" t="s">
        <v>170</v>
      </c>
      <c r="L53" s="202" t="s">
        <v>171</v>
      </c>
      <c r="M53" s="202" t="s">
        <v>175</v>
      </c>
      <c r="N53" s="202" t="s">
        <v>176</v>
      </c>
      <c r="O53" s="202" t="s">
        <v>177</v>
      </c>
      <c r="P53" s="146" t="s">
        <v>188</v>
      </c>
      <c r="Q53" s="202" t="s">
        <v>174</v>
      </c>
      <c r="R53" s="146" t="s">
        <v>4</v>
      </c>
      <c r="S53" s="146" t="s">
        <v>438</v>
      </c>
    </row>
    <row r="54" spans="2:19" ht="15" customHeight="1" x14ac:dyDescent="0.15">
      <c r="B54" s="62" t="s">
        <v>2</v>
      </c>
      <c r="C54" s="203" t="s">
        <v>56</v>
      </c>
      <c r="D54" s="49"/>
      <c r="E54" s="8">
        <v>605</v>
      </c>
      <c r="F54" s="8">
        <v>14</v>
      </c>
      <c r="G54" s="8">
        <v>22</v>
      </c>
      <c r="H54" s="8">
        <v>12</v>
      </c>
      <c r="I54" s="8">
        <v>25</v>
      </c>
      <c r="J54" s="8">
        <v>20</v>
      </c>
      <c r="K54" s="17">
        <v>27</v>
      </c>
      <c r="L54" s="17">
        <v>41</v>
      </c>
      <c r="M54" s="17">
        <v>54</v>
      </c>
      <c r="N54" s="17">
        <v>80</v>
      </c>
      <c r="O54" s="17">
        <v>115</v>
      </c>
      <c r="P54" s="17">
        <v>557</v>
      </c>
      <c r="Q54" s="17">
        <v>911</v>
      </c>
      <c r="R54" s="17">
        <f>SUM(E54:Q54)</f>
        <v>2483</v>
      </c>
      <c r="S54" s="3">
        <v>53.387795155721015</v>
      </c>
    </row>
    <row r="55" spans="2:19" ht="15" customHeight="1" x14ac:dyDescent="0.15">
      <c r="B55" s="199"/>
      <c r="C55" s="204" t="s">
        <v>190</v>
      </c>
      <c r="D55" s="50"/>
      <c r="E55" s="9">
        <v>1033</v>
      </c>
      <c r="F55" s="9">
        <v>25</v>
      </c>
      <c r="G55" s="9">
        <v>36</v>
      </c>
      <c r="H55" s="9">
        <v>26</v>
      </c>
      <c r="I55" s="9">
        <v>19</v>
      </c>
      <c r="J55" s="9">
        <v>19</v>
      </c>
      <c r="K55" s="18">
        <v>13</v>
      </c>
      <c r="L55" s="18">
        <v>13</v>
      </c>
      <c r="M55" s="18">
        <v>8</v>
      </c>
      <c r="N55" s="18">
        <v>17</v>
      </c>
      <c r="O55" s="18">
        <v>13</v>
      </c>
      <c r="P55" s="18">
        <v>34</v>
      </c>
      <c r="Q55" s="18">
        <v>1227</v>
      </c>
      <c r="R55" s="18">
        <f t="shared" ref="R55:R63" si="24">SUM(E55:Q55)</f>
        <v>2483</v>
      </c>
      <c r="S55" s="4">
        <v>8.7851898008052967</v>
      </c>
    </row>
    <row r="56" spans="2:19" ht="15" customHeight="1" x14ac:dyDescent="0.15">
      <c r="B56" s="199"/>
      <c r="C56" s="204" t="s">
        <v>57</v>
      </c>
      <c r="D56" s="50"/>
      <c r="E56" s="9">
        <v>625</v>
      </c>
      <c r="F56" s="9">
        <v>14</v>
      </c>
      <c r="G56" s="9">
        <v>32</v>
      </c>
      <c r="H56" s="9">
        <v>32</v>
      </c>
      <c r="I56" s="9">
        <v>29</v>
      </c>
      <c r="J56" s="9">
        <v>34</v>
      </c>
      <c r="K56" s="18">
        <v>58</v>
      </c>
      <c r="L56" s="18">
        <v>61</v>
      </c>
      <c r="M56" s="18">
        <v>62</v>
      </c>
      <c r="N56" s="18">
        <v>106</v>
      </c>
      <c r="O56" s="18">
        <v>98</v>
      </c>
      <c r="P56" s="18">
        <v>433</v>
      </c>
      <c r="Q56" s="18">
        <v>899</v>
      </c>
      <c r="R56" s="18">
        <f t="shared" si="24"/>
        <v>2483</v>
      </c>
      <c r="S56" s="4">
        <v>48.698656878153734</v>
      </c>
    </row>
    <row r="57" spans="2:19" ht="15" customHeight="1" x14ac:dyDescent="0.15">
      <c r="B57" s="199"/>
      <c r="C57" s="204" t="s">
        <v>435</v>
      </c>
      <c r="D57" s="50"/>
      <c r="E57" s="9">
        <v>1166</v>
      </c>
      <c r="F57" s="9">
        <v>4</v>
      </c>
      <c r="G57" s="9">
        <v>12</v>
      </c>
      <c r="H57" s="9">
        <v>11</v>
      </c>
      <c r="I57" s="9">
        <v>8</v>
      </c>
      <c r="J57" s="9">
        <v>4</v>
      </c>
      <c r="K57" s="18">
        <v>9</v>
      </c>
      <c r="L57" s="18">
        <v>6</v>
      </c>
      <c r="M57" s="18">
        <v>5</v>
      </c>
      <c r="N57" s="18">
        <v>11</v>
      </c>
      <c r="O57" s="18">
        <v>7</v>
      </c>
      <c r="P57" s="18">
        <v>46</v>
      </c>
      <c r="Q57" s="18">
        <v>1194</v>
      </c>
      <c r="R57" s="18">
        <f t="shared" si="24"/>
        <v>2483</v>
      </c>
      <c r="S57" s="4">
        <v>6.4872251793258187</v>
      </c>
    </row>
    <row r="58" spans="2:19" ht="15" customHeight="1" x14ac:dyDescent="0.15">
      <c r="B58" s="200"/>
      <c r="C58" s="205" t="s">
        <v>436</v>
      </c>
      <c r="D58" s="201"/>
      <c r="E58" s="10">
        <v>1223</v>
      </c>
      <c r="F58" s="10">
        <v>2</v>
      </c>
      <c r="G58" s="10">
        <v>3</v>
      </c>
      <c r="H58" s="10">
        <v>1</v>
      </c>
      <c r="I58" s="10">
        <v>1</v>
      </c>
      <c r="J58" s="10">
        <v>1</v>
      </c>
      <c r="K58" s="19">
        <v>1</v>
      </c>
      <c r="L58" s="19">
        <v>1</v>
      </c>
      <c r="M58" s="19">
        <v>1</v>
      </c>
      <c r="N58" s="19">
        <v>3</v>
      </c>
      <c r="O58" s="19">
        <v>5</v>
      </c>
      <c r="P58" s="19">
        <v>7</v>
      </c>
      <c r="Q58" s="19">
        <v>1234</v>
      </c>
      <c r="R58" s="19">
        <f t="shared" si="24"/>
        <v>2483</v>
      </c>
      <c r="S58" s="5">
        <v>1.4224531123907276</v>
      </c>
    </row>
    <row r="59" spans="2:19" ht="15" customHeight="1" x14ac:dyDescent="0.15">
      <c r="B59" s="62" t="s">
        <v>3</v>
      </c>
      <c r="C59" s="203" t="s">
        <v>56</v>
      </c>
      <c r="D59" s="20">
        <f>R54</f>
        <v>2483</v>
      </c>
      <c r="E59" s="12">
        <f t="shared" ref="E59:Q59" si="25">E54/$D59*100</f>
        <v>24.365686669351589</v>
      </c>
      <c r="F59" s="12">
        <f t="shared" si="25"/>
        <v>0.56383407168747479</v>
      </c>
      <c r="G59" s="12">
        <f t="shared" si="25"/>
        <v>0.88602496979460332</v>
      </c>
      <c r="H59" s="12">
        <f t="shared" si="25"/>
        <v>0.48328634716069269</v>
      </c>
      <c r="I59" s="12">
        <f t="shared" si="25"/>
        <v>1.0068465565847764</v>
      </c>
      <c r="J59" s="12">
        <f t="shared" si="25"/>
        <v>0.80547724526782127</v>
      </c>
      <c r="K59" s="4">
        <f t="shared" si="25"/>
        <v>1.0873942811115584</v>
      </c>
      <c r="L59" s="4">
        <f t="shared" si="25"/>
        <v>1.6512283527990335</v>
      </c>
      <c r="M59" s="4">
        <f t="shared" si="25"/>
        <v>2.1747885622231169</v>
      </c>
      <c r="N59" s="4">
        <f t="shared" si="25"/>
        <v>3.2219089810712851</v>
      </c>
      <c r="O59" s="4">
        <f t="shared" si="25"/>
        <v>4.6314941602899715</v>
      </c>
      <c r="P59" s="4">
        <f t="shared" si="25"/>
        <v>22.432541280708822</v>
      </c>
      <c r="Q59" s="4">
        <f t="shared" si="25"/>
        <v>36.689488521949251</v>
      </c>
      <c r="R59" s="4">
        <f t="shared" si="24"/>
        <v>100</v>
      </c>
    </row>
    <row r="60" spans="2:19" ht="15" customHeight="1" x14ac:dyDescent="0.15">
      <c r="B60" s="199"/>
      <c r="C60" s="204" t="s">
        <v>190</v>
      </c>
      <c r="D60" s="20">
        <f>R55</f>
        <v>2483</v>
      </c>
      <c r="E60" s="12">
        <f t="shared" ref="E60:Q60" si="26">E55/$D60*100</f>
        <v>41.602899718082966</v>
      </c>
      <c r="F60" s="12">
        <f t="shared" si="26"/>
        <v>1.0068465565847764</v>
      </c>
      <c r="G60" s="12">
        <f t="shared" si="26"/>
        <v>1.449859041482078</v>
      </c>
      <c r="H60" s="12">
        <f t="shared" si="26"/>
        <v>1.0471204188481675</v>
      </c>
      <c r="I60" s="12">
        <f t="shared" si="26"/>
        <v>0.76520338300443014</v>
      </c>
      <c r="J60" s="12">
        <f t="shared" si="26"/>
        <v>0.76520338300443014</v>
      </c>
      <c r="K60" s="4">
        <f t="shared" si="26"/>
        <v>0.52356020942408377</v>
      </c>
      <c r="L60" s="4">
        <f t="shared" si="26"/>
        <v>0.52356020942408377</v>
      </c>
      <c r="M60" s="4">
        <f t="shared" si="26"/>
        <v>0.32219089810712848</v>
      </c>
      <c r="N60" s="4">
        <f t="shared" si="26"/>
        <v>0.68465565847764798</v>
      </c>
      <c r="O60" s="4">
        <f t="shared" si="26"/>
        <v>0.52356020942408377</v>
      </c>
      <c r="P60" s="4">
        <f t="shared" si="26"/>
        <v>1.369311316955296</v>
      </c>
      <c r="Q60" s="4">
        <f t="shared" si="26"/>
        <v>49.416028997180831</v>
      </c>
      <c r="R60" s="4">
        <f t="shared" si="24"/>
        <v>100</v>
      </c>
    </row>
    <row r="61" spans="2:19" ht="15" customHeight="1" x14ac:dyDescent="0.15">
      <c r="B61" s="199"/>
      <c r="C61" s="204" t="s">
        <v>57</v>
      </c>
      <c r="D61" s="20">
        <f>R56</f>
        <v>2483</v>
      </c>
      <c r="E61" s="12">
        <f t="shared" ref="E61:Q61" si="27">E56/$D61*100</f>
        <v>25.171163914619409</v>
      </c>
      <c r="F61" s="12">
        <f t="shared" si="27"/>
        <v>0.56383407168747479</v>
      </c>
      <c r="G61" s="12">
        <f t="shared" si="27"/>
        <v>1.2887635924285139</v>
      </c>
      <c r="H61" s="12">
        <f t="shared" si="27"/>
        <v>1.2887635924285139</v>
      </c>
      <c r="I61" s="12">
        <f t="shared" si="27"/>
        <v>1.1679420056383407</v>
      </c>
      <c r="J61" s="12">
        <f t="shared" si="27"/>
        <v>1.369311316955296</v>
      </c>
      <c r="K61" s="4">
        <f t="shared" si="27"/>
        <v>2.3358840112766814</v>
      </c>
      <c r="L61" s="4">
        <f t="shared" si="27"/>
        <v>2.4567055980668546</v>
      </c>
      <c r="M61" s="4">
        <f t="shared" si="27"/>
        <v>2.4969794603302455</v>
      </c>
      <c r="N61" s="4">
        <f t="shared" si="27"/>
        <v>4.269029399919452</v>
      </c>
      <c r="O61" s="4">
        <f t="shared" si="27"/>
        <v>3.9468385018123242</v>
      </c>
      <c r="P61" s="4">
        <f t="shared" si="27"/>
        <v>17.438582360048329</v>
      </c>
      <c r="Q61" s="4">
        <f t="shared" si="27"/>
        <v>36.206202174788558</v>
      </c>
      <c r="R61" s="4">
        <f t="shared" si="24"/>
        <v>100</v>
      </c>
    </row>
    <row r="62" spans="2:19" ht="15" customHeight="1" x14ac:dyDescent="0.15">
      <c r="B62" s="199"/>
      <c r="C62" s="204" t="s">
        <v>435</v>
      </c>
      <c r="D62" s="20">
        <f>R57</f>
        <v>2483</v>
      </c>
      <c r="E62" s="12">
        <f t="shared" ref="E62:Q62" si="28">E57/$D62*100</f>
        <v>46.95932339911397</v>
      </c>
      <c r="F62" s="12">
        <f t="shared" si="28"/>
        <v>0.16109544905356424</v>
      </c>
      <c r="G62" s="12">
        <f t="shared" si="28"/>
        <v>0.48328634716069269</v>
      </c>
      <c r="H62" s="12">
        <f t="shared" si="28"/>
        <v>0.44301248489730166</v>
      </c>
      <c r="I62" s="12">
        <f t="shared" si="28"/>
        <v>0.32219089810712848</v>
      </c>
      <c r="J62" s="12">
        <f t="shared" si="28"/>
        <v>0.16109544905356424</v>
      </c>
      <c r="K62" s="4">
        <f t="shared" si="28"/>
        <v>0.3624647603705195</v>
      </c>
      <c r="L62" s="4">
        <f t="shared" si="28"/>
        <v>0.24164317358034634</v>
      </c>
      <c r="M62" s="4">
        <f t="shared" si="28"/>
        <v>0.20136931131695532</v>
      </c>
      <c r="N62" s="4">
        <f t="shared" si="28"/>
        <v>0.44301248489730166</v>
      </c>
      <c r="O62" s="4">
        <f t="shared" si="28"/>
        <v>0.2819170358437374</v>
      </c>
      <c r="P62" s="4">
        <f t="shared" si="28"/>
        <v>1.8525976641159889</v>
      </c>
      <c r="Q62" s="4">
        <f t="shared" si="28"/>
        <v>48.086991542488924</v>
      </c>
      <c r="R62" s="4">
        <f t="shared" si="24"/>
        <v>100</v>
      </c>
    </row>
    <row r="63" spans="2:19" ht="15" customHeight="1" x14ac:dyDescent="0.15">
      <c r="B63" s="200"/>
      <c r="C63" s="205" t="s">
        <v>436</v>
      </c>
      <c r="D63" s="21">
        <f>R58</f>
        <v>2483</v>
      </c>
      <c r="E63" s="13">
        <f t="shared" ref="E63:Q63" si="29">E58/$D63*100</f>
        <v>49.254933548127269</v>
      </c>
      <c r="F63" s="13">
        <f t="shared" si="29"/>
        <v>8.0547724526782119E-2</v>
      </c>
      <c r="G63" s="13">
        <f t="shared" si="29"/>
        <v>0.12082158679017317</v>
      </c>
      <c r="H63" s="13">
        <f t="shared" si="29"/>
        <v>4.027386226339106E-2</v>
      </c>
      <c r="I63" s="13">
        <f t="shared" si="29"/>
        <v>4.027386226339106E-2</v>
      </c>
      <c r="J63" s="13">
        <f t="shared" si="29"/>
        <v>4.027386226339106E-2</v>
      </c>
      <c r="K63" s="5">
        <f t="shared" si="29"/>
        <v>4.027386226339106E-2</v>
      </c>
      <c r="L63" s="5">
        <f t="shared" si="29"/>
        <v>4.027386226339106E-2</v>
      </c>
      <c r="M63" s="5">
        <f t="shared" si="29"/>
        <v>4.027386226339106E-2</v>
      </c>
      <c r="N63" s="5">
        <f t="shared" si="29"/>
        <v>0.12082158679017317</v>
      </c>
      <c r="O63" s="5">
        <f t="shared" si="29"/>
        <v>0.20136931131695532</v>
      </c>
      <c r="P63" s="5">
        <f t="shared" si="29"/>
        <v>0.2819170358437374</v>
      </c>
      <c r="Q63" s="5">
        <f t="shared" si="29"/>
        <v>49.697946033024564</v>
      </c>
      <c r="R63" s="5">
        <f t="shared" si="24"/>
        <v>100</v>
      </c>
    </row>
    <row r="64" spans="2:19" ht="15" customHeight="1" x14ac:dyDescent="0.15">
      <c r="B64" s="66"/>
      <c r="C64" s="66"/>
      <c r="D64" s="46"/>
      <c r="E64" s="14"/>
      <c r="F64" s="14"/>
      <c r="G64" s="14"/>
      <c r="H64" s="14"/>
      <c r="I64" s="14"/>
      <c r="J64" s="240"/>
      <c r="K64" s="1"/>
    </row>
    <row r="65" spans="1:21" ht="22.7" x14ac:dyDescent="0.15">
      <c r="B65" s="39"/>
      <c r="C65" s="195" t="s">
        <v>257</v>
      </c>
      <c r="D65" s="29"/>
      <c r="E65" s="198" t="s">
        <v>214</v>
      </c>
      <c r="F65" s="197" t="s">
        <v>89</v>
      </c>
      <c r="G65" s="197" t="s">
        <v>437</v>
      </c>
      <c r="H65" s="197" t="s">
        <v>91</v>
      </c>
      <c r="I65" s="197" t="s">
        <v>92</v>
      </c>
      <c r="J65" s="241" t="s">
        <v>169</v>
      </c>
      <c r="K65" s="202" t="s">
        <v>170</v>
      </c>
      <c r="L65" s="202" t="s">
        <v>171</v>
      </c>
      <c r="M65" s="202" t="s">
        <v>175</v>
      </c>
      <c r="N65" s="202" t="s">
        <v>176</v>
      </c>
      <c r="O65" s="202" t="s">
        <v>177</v>
      </c>
      <c r="P65" s="146" t="s">
        <v>188</v>
      </c>
      <c r="Q65" s="202" t="s">
        <v>174</v>
      </c>
      <c r="R65" s="146" t="s">
        <v>4</v>
      </c>
      <c r="S65" s="146" t="s">
        <v>438</v>
      </c>
    </row>
    <row r="66" spans="1:21" ht="15" customHeight="1" x14ac:dyDescent="0.15">
      <c r="B66" s="62" t="s">
        <v>2</v>
      </c>
      <c r="C66" s="203" t="s">
        <v>56</v>
      </c>
      <c r="D66" s="49"/>
      <c r="E66" s="8">
        <v>478</v>
      </c>
      <c r="F66" s="8">
        <v>13</v>
      </c>
      <c r="G66" s="8">
        <v>22</v>
      </c>
      <c r="H66" s="8">
        <v>29</v>
      </c>
      <c r="I66" s="8">
        <v>28</v>
      </c>
      <c r="J66" s="8">
        <v>32</v>
      </c>
      <c r="K66" s="17">
        <v>47</v>
      </c>
      <c r="L66" s="17">
        <v>56</v>
      </c>
      <c r="M66" s="17">
        <v>66</v>
      </c>
      <c r="N66" s="17">
        <v>91</v>
      </c>
      <c r="O66" s="17">
        <v>126</v>
      </c>
      <c r="P66" s="17">
        <v>270</v>
      </c>
      <c r="Q66" s="17">
        <v>501</v>
      </c>
      <c r="R66" s="17">
        <f>SUM(E66:Q66)</f>
        <v>1759</v>
      </c>
      <c r="S66" s="3">
        <v>48.717285654668238</v>
      </c>
    </row>
    <row r="67" spans="1:21" ht="15" customHeight="1" x14ac:dyDescent="0.15">
      <c r="B67" s="199"/>
      <c r="C67" s="204" t="s">
        <v>190</v>
      </c>
      <c r="D67" s="50"/>
      <c r="E67" s="9">
        <v>882</v>
      </c>
      <c r="F67" s="9">
        <v>50</v>
      </c>
      <c r="G67" s="9">
        <v>39</v>
      </c>
      <c r="H67" s="9">
        <v>31</v>
      </c>
      <c r="I67" s="9">
        <v>14</v>
      </c>
      <c r="J67" s="9">
        <v>17</v>
      </c>
      <c r="K67" s="18">
        <v>17</v>
      </c>
      <c r="L67" s="18">
        <v>13</v>
      </c>
      <c r="M67" s="18">
        <v>9</v>
      </c>
      <c r="N67" s="18">
        <v>8</v>
      </c>
      <c r="O67" s="18">
        <v>15</v>
      </c>
      <c r="P67" s="18">
        <v>13</v>
      </c>
      <c r="Q67" s="18">
        <v>651</v>
      </c>
      <c r="R67" s="18">
        <f t="shared" ref="R67:R75" si="30">SUM(E67:Q67)</f>
        <v>1759</v>
      </c>
      <c r="S67" s="4">
        <v>7.7522418972567104</v>
      </c>
    </row>
    <row r="68" spans="1:21" ht="15" customHeight="1" x14ac:dyDescent="0.15">
      <c r="B68" s="199"/>
      <c r="C68" s="204" t="s">
        <v>57</v>
      </c>
      <c r="D68" s="50"/>
      <c r="E68" s="9">
        <v>461</v>
      </c>
      <c r="F68" s="9">
        <v>10</v>
      </c>
      <c r="G68" s="9">
        <v>25</v>
      </c>
      <c r="H68" s="9">
        <v>42</v>
      </c>
      <c r="I68" s="9">
        <v>54</v>
      </c>
      <c r="J68" s="9">
        <v>51</v>
      </c>
      <c r="K68" s="18">
        <v>73</v>
      </c>
      <c r="L68" s="18">
        <v>92</v>
      </c>
      <c r="M68" s="18">
        <v>91</v>
      </c>
      <c r="N68" s="18">
        <v>130</v>
      </c>
      <c r="O68" s="18">
        <v>79</v>
      </c>
      <c r="P68" s="18">
        <v>140</v>
      </c>
      <c r="Q68" s="18">
        <v>511</v>
      </c>
      <c r="R68" s="18">
        <f t="shared" si="30"/>
        <v>1759</v>
      </c>
      <c r="S68" s="4">
        <v>43.677776933139178</v>
      </c>
    </row>
    <row r="69" spans="1:21" ht="15" customHeight="1" x14ac:dyDescent="0.15">
      <c r="B69" s="199"/>
      <c r="C69" s="204" t="s">
        <v>435</v>
      </c>
      <c r="D69" s="50"/>
      <c r="E69" s="9">
        <v>989</v>
      </c>
      <c r="F69" s="9">
        <v>5</v>
      </c>
      <c r="G69" s="9">
        <v>17</v>
      </c>
      <c r="H69" s="9">
        <v>16</v>
      </c>
      <c r="I69" s="9">
        <v>11</v>
      </c>
      <c r="J69" s="9">
        <v>11</v>
      </c>
      <c r="K69" s="18">
        <v>13</v>
      </c>
      <c r="L69" s="18">
        <v>8</v>
      </c>
      <c r="M69" s="18">
        <v>8</v>
      </c>
      <c r="N69" s="18">
        <v>15</v>
      </c>
      <c r="O69" s="18">
        <v>11</v>
      </c>
      <c r="P69" s="18">
        <v>55</v>
      </c>
      <c r="Q69" s="18">
        <v>600</v>
      </c>
      <c r="R69" s="18">
        <f t="shared" si="30"/>
        <v>1759</v>
      </c>
      <c r="S69" s="4">
        <v>9.5982214912680295</v>
      </c>
    </row>
    <row r="70" spans="1:21" ht="15" customHeight="1" x14ac:dyDescent="0.15">
      <c r="B70" s="200"/>
      <c r="C70" s="205" t="s">
        <v>436</v>
      </c>
      <c r="D70" s="201"/>
      <c r="E70" s="10">
        <v>1027</v>
      </c>
      <c r="F70" s="10">
        <v>4</v>
      </c>
      <c r="G70" s="10">
        <v>3</v>
      </c>
      <c r="H70" s="10">
        <v>13</v>
      </c>
      <c r="I70" s="10">
        <v>10</v>
      </c>
      <c r="J70" s="10">
        <v>3</v>
      </c>
      <c r="K70" s="19">
        <v>10</v>
      </c>
      <c r="L70" s="19">
        <v>9</v>
      </c>
      <c r="M70" s="19">
        <v>10</v>
      </c>
      <c r="N70" s="19">
        <v>5</v>
      </c>
      <c r="O70" s="19">
        <v>5</v>
      </c>
      <c r="P70" s="19">
        <v>10</v>
      </c>
      <c r="Q70" s="19">
        <v>650</v>
      </c>
      <c r="R70" s="19">
        <f t="shared" si="30"/>
        <v>1759</v>
      </c>
      <c r="S70" s="5">
        <v>4.1559470717814406</v>
      </c>
    </row>
    <row r="71" spans="1:21" ht="15" customHeight="1" x14ac:dyDescent="0.15">
      <c r="B71" s="62" t="s">
        <v>3</v>
      </c>
      <c r="C71" s="203" t="s">
        <v>56</v>
      </c>
      <c r="D71" s="20">
        <f>R66</f>
        <v>1759</v>
      </c>
      <c r="E71" s="12">
        <f t="shared" ref="E71:Q71" si="31">E66/$D71*100</f>
        <v>27.17453098351336</v>
      </c>
      <c r="F71" s="12">
        <f t="shared" si="31"/>
        <v>0.73905628197839679</v>
      </c>
      <c r="G71" s="12">
        <f t="shared" si="31"/>
        <v>1.250710631040364</v>
      </c>
      <c r="H71" s="12">
        <f t="shared" si="31"/>
        <v>1.6486640136441162</v>
      </c>
      <c r="I71" s="12">
        <f t="shared" si="31"/>
        <v>1.5918135304150087</v>
      </c>
      <c r="J71" s="12">
        <f t="shared" si="31"/>
        <v>1.8192154633314381</v>
      </c>
      <c r="K71" s="4">
        <f t="shared" si="31"/>
        <v>2.6719727117680501</v>
      </c>
      <c r="L71" s="4">
        <f t="shared" si="31"/>
        <v>3.1836270608300175</v>
      </c>
      <c r="M71" s="4">
        <f t="shared" si="31"/>
        <v>3.7521318931210912</v>
      </c>
      <c r="N71" s="4">
        <f t="shared" si="31"/>
        <v>5.1733939738487775</v>
      </c>
      <c r="O71" s="4">
        <f t="shared" si="31"/>
        <v>7.163160886867538</v>
      </c>
      <c r="P71" s="4">
        <f t="shared" si="31"/>
        <v>15.34963047185901</v>
      </c>
      <c r="Q71" s="4">
        <f t="shared" si="31"/>
        <v>28.482092097782829</v>
      </c>
      <c r="R71" s="4">
        <f t="shared" si="30"/>
        <v>99.999999999999986</v>
      </c>
    </row>
    <row r="72" spans="1:21" ht="15" customHeight="1" x14ac:dyDescent="0.15">
      <c r="B72" s="199"/>
      <c r="C72" s="204" t="s">
        <v>190</v>
      </c>
      <c r="D72" s="20">
        <f>R67</f>
        <v>1759</v>
      </c>
      <c r="E72" s="12">
        <f t="shared" ref="E72:Q72" si="32">E67/$D72*100</f>
        <v>50.142126208072767</v>
      </c>
      <c r="F72" s="12">
        <f t="shared" si="32"/>
        <v>2.8425241614553722</v>
      </c>
      <c r="G72" s="12">
        <f t="shared" si="32"/>
        <v>2.2171688459351904</v>
      </c>
      <c r="H72" s="12">
        <f t="shared" si="32"/>
        <v>1.7623649801023309</v>
      </c>
      <c r="I72" s="12">
        <f t="shared" si="32"/>
        <v>0.79590676520750436</v>
      </c>
      <c r="J72" s="12">
        <f t="shared" si="32"/>
        <v>0.96645821489482664</v>
      </c>
      <c r="K72" s="4">
        <f t="shared" si="32"/>
        <v>0.96645821489482664</v>
      </c>
      <c r="L72" s="4">
        <f t="shared" si="32"/>
        <v>0.73905628197839679</v>
      </c>
      <c r="M72" s="4">
        <f t="shared" si="32"/>
        <v>0.51165434906196705</v>
      </c>
      <c r="N72" s="4">
        <f t="shared" si="32"/>
        <v>0.45480386583285953</v>
      </c>
      <c r="O72" s="4">
        <f t="shared" si="32"/>
        <v>0.85275724843661171</v>
      </c>
      <c r="P72" s="4">
        <f t="shared" si="32"/>
        <v>0.73905628197839679</v>
      </c>
      <c r="Q72" s="4">
        <f t="shared" si="32"/>
        <v>37.00966458214895</v>
      </c>
      <c r="R72" s="4">
        <f t="shared" si="30"/>
        <v>100.00000000000001</v>
      </c>
    </row>
    <row r="73" spans="1:21" ht="15" customHeight="1" x14ac:dyDescent="0.15">
      <c r="B73" s="199"/>
      <c r="C73" s="204" t="s">
        <v>57</v>
      </c>
      <c r="D73" s="20">
        <f>R68</f>
        <v>1759</v>
      </c>
      <c r="E73" s="12">
        <f t="shared" ref="E73:Q73" si="33">E68/$D73*100</f>
        <v>26.208072768618536</v>
      </c>
      <c r="F73" s="12">
        <f t="shared" si="33"/>
        <v>0.56850483229107451</v>
      </c>
      <c r="G73" s="12">
        <f t="shared" si="33"/>
        <v>1.4212620807276861</v>
      </c>
      <c r="H73" s="12">
        <f t="shared" si="33"/>
        <v>2.3877202956225125</v>
      </c>
      <c r="I73" s="12">
        <f t="shared" si="33"/>
        <v>3.0699260943718021</v>
      </c>
      <c r="J73" s="12">
        <f t="shared" si="33"/>
        <v>2.8993746446844799</v>
      </c>
      <c r="K73" s="4">
        <f t="shared" si="33"/>
        <v>4.1500852757248436</v>
      </c>
      <c r="L73" s="4">
        <f t="shared" si="33"/>
        <v>5.2302444570778848</v>
      </c>
      <c r="M73" s="4">
        <f t="shared" si="33"/>
        <v>5.1733939738487775</v>
      </c>
      <c r="N73" s="4">
        <f t="shared" si="33"/>
        <v>7.3905628197839679</v>
      </c>
      <c r="O73" s="4">
        <f t="shared" si="33"/>
        <v>4.4911881750994889</v>
      </c>
      <c r="P73" s="4">
        <f t="shared" si="33"/>
        <v>7.959067652075043</v>
      </c>
      <c r="Q73" s="4">
        <f t="shared" si="33"/>
        <v>29.050596930073908</v>
      </c>
      <c r="R73" s="4">
        <f t="shared" si="30"/>
        <v>100</v>
      </c>
    </row>
    <row r="74" spans="1:21" ht="15" customHeight="1" x14ac:dyDescent="0.15">
      <c r="B74" s="199"/>
      <c r="C74" s="204" t="s">
        <v>435</v>
      </c>
      <c r="D74" s="20">
        <f>R69</f>
        <v>1759</v>
      </c>
      <c r="E74" s="12">
        <f t="shared" ref="E74:Q74" si="34">E69/$D74*100</f>
        <v>56.225127913587272</v>
      </c>
      <c r="F74" s="12">
        <f t="shared" si="34"/>
        <v>0.28425241614553726</v>
      </c>
      <c r="G74" s="12">
        <f t="shared" si="34"/>
        <v>0.96645821489482664</v>
      </c>
      <c r="H74" s="12">
        <f t="shared" si="34"/>
        <v>0.90960773166571907</v>
      </c>
      <c r="I74" s="12">
        <f t="shared" si="34"/>
        <v>0.62535531552018198</v>
      </c>
      <c r="J74" s="12">
        <f t="shared" si="34"/>
        <v>0.62535531552018198</v>
      </c>
      <c r="K74" s="4">
        <f t="shared" si="34"/>
        <v>0.73905628197839679</v>
      </c>
      <c r="L74" s="4">
        <f t="shared" si="34"/>
        <v>0.45480386583285953</v>
      </c>
      <c r="M74" s="4">
        <f t="shared" si="34"/>
        <v>0.45480386583285953</v>
      </c>
      <c r="N74" s="4">
        <f t="shared" si="34"/>
        <v>0.85275724843661171</v>
      </c>
      <c r="O74" s="4">
        <f t="shared" si="34"/>
        <v>0.62535531552018198</v>
      </c>
      <c r="P74" s="4">
        <f t="shared" si="34"/>
        <v>3.1267765776009093</v>
      </c>
      <c r="Q74" s="4">
        <f t="shared" si="34"/>
        <v>34.110289937464465</v>
      </c>
      <c r="R74" s="4">
        <f t="shared" si="30"/>
        <v>100</v>
      </c>
    </row>
    <row r="75" spans="1:21" ht="15" customHeight="1" x14ac:dyDescent="0.15">
      <c r="B75" s="200"/>
      <c r="C75" s="205" t="s">
        <v>436</v>
      </c>
      <c r="D75" s="21">
        <f>R70</f>
        <v>1759</v>
      </c>
      <c r="E75" s="13">
        <f t="shared" ref="E75:Q75" si="35">E70/$D75*100</f>
        <v>58.385446276293351</v>
      </c>
      <c r="F75" s="13">
        <f t="shared" si="35"/>
        <v>0.22740193291642977</v>
      </c>
      <c r="G75" s="13">
        <f t="shared" si="35"/>
        <v>0.17055144968732233</v>
      </c>
      <c r="H75" s="13">
        <f t="shared" si="35"/>
        <v>0.73905628197839679</v>
      </c>
      <c r="I75" s="13">
        <f t="shared" si="35"/>
        <v>0.56850483229107451</v>
      </c>
      <c r="J75" s="13">
        <f t="shared" si="35"/>
        <v>0.17055144968732233</v>
      </c>
      <c r="K75" s="5">
        <f t="shared" si="35"/>
        <v>0.56850483229107451</v>
      </c>
      <c r="L75" s="5">
        <f t="shared" si="35"/>
        <v>0.51165434906196705</v>
      </c>
      <c r="M75" s="5">
        <f t="shared" si="35"/>
        <v>0.56850483229107451</v>
      </c>
      <c r="N75" s="5">
        <f t="shared" si="35"/>
        <v>0.28425241614553726</v>
      </c>
      <c r="O75" s="5">
        <f t="shared" si="35"/>
        <v>0.28425241614553726</v>
      </c>
      <c r="P75" s="5">
        <f t="shared" si="35"/>
        <v>0.56850483229107451</v>
      </c>
      <c r="Q75" s="5">
        <f t="shared" si="35"/>
        <v>36.952814098919838</v>
      </c>
      <c r="R75" s="5">
        <f t="shared" si="30"/>
        <v>100</v>
      </c>
    </row>
    <row r="76" spans="1:21" ht="15" customHeight="1" x14ac:dyDescent="0.15">
      <c r="B76" s="99"/>
      <c r="C76" s="206"/>
      <c r="D76" s="55"/>
      <c r="E76" s="14"/>
      <c r="F76" s="14"/>
      <c r="G76" s="14"/>
      <c r="H76" s="14"/>
      <c r="I76" s="14"/>
      <c r="J76" s="14"/>
      <c r="K76" s="84"/>
      <c r="L76" s="84"/>
      <c r="M76" s="84"/>
      <c r="N76" s="84"/>
      <c r="O76" s="84"/>
      <c r="P76" s="84"/>
      <c r="Q76" s="84"/>
      <c r="R76" s="84"/>
    </row>
    <row r="77" spans="1:21" ht="15" customHeight="1" x14ac:dyDescent="0.15">
      <c r="A77" s="77" t="s">
        <v>801</v>
      </c>
    </row>
    <row r="78" spans="1:21" ht="15" customHeight="1" x14ac:dyDescent="0.15">
      <c r="A78" s="1" t="s">
        <v>803</v>
      </c>
      <c r="B78" s="66"/>
      <c r="C78" s="66"/>
      <c r="D78" s="46"/>
      <c r="E78" s="14"/>
      <c r="F78" s="14"/>
      <c r="G78" s="14"/>
      <c r="H78" s="14"/>
      <c r="I78" s="14"/>
      <c r="J78" s="240"/>
      <c r="K78" s="1"/>
    </row>
    <row r="79" spans="1:21" ht="22.7" x14ac:dyDescent="0.15">
      <c r="B79" s="39"/>
      <c r="C79" s="195" t="s">
        <v>4</v>
      </c>
      <c r="D79" s="29"/>
      <c r="E79" s="198" t="s">
        <v>214</v>
      </c>
      <c r="F79" s="197" t="s">
        <v>89</v>
      </c>
      <c r="G79" s="197" t="s">
        <v>437</v>
      </c>
      <c r="H79" s="197" t="s">
        <v>91</v>
      </c>
      <c r="I79" s="197" t="s">
        <v>92</v>
      </c>
      <c r="J79" s="241" t="s">
        <v>169</v>
      </c>
      <c r="K79" s="202" t="s">
        <v>170</v>
      </c>
      <c r="L79" s="202" t="s">
        <v>171</v>
      </c>
      <c r="M79" s="202" t="s">
        <v>175</v>
      </c>
      <c r="N79" s="202" t="s">
        <v>176</v>
      </c>
      <c r="O79" s="202" t="s">
        <v>177</v>
      </c>
      <c r="P79" s="146" t="s">
        <v>188</v>
      </c>
      <c r="Q79" s="202" t="s">
        <v>174</v>
      </c>
      <c r="R79" s="146" t="s">
        <v>4</v>
      </c>
      <c r="S79" s="146" t="s">
        <v>438</v>
      </c>
    </row>
    <row r="80" spans="1:21" ht="15" customHeight="1" x14ac:dyDescent="0.15">
      <c r="B80" s="62" t="s">
        <v>2</v>
      </c>
      <c r="C80" s="203" t="s">
        <v>56</v>
      </c>
      <c r="D80" s="49"/>
      <c r="E80" s="8">
        <v>196</v>
      </c>
      <c r="F80" s="8">
        <v>265</v>
      </c>
      <c r="G80" s="8">
        <v>473</v>
      </c>
      <c r="H80" s="8">
        <v>429</v>
      </c>
      <c r="I80" s="8">
        <v>248</v>
      </c>
      <c r="J80" s="8">
        <v>138</v>
      </c>
      <c r="K80" s="17">
        <v>65</v>
      </c>
      <c r="L80" s="17">
        <v>31</v>
      </c>
      <c r="M80" s="17">
        <v>18</v>
      </c>
      <c r="N80" s="17">
        <v>7</v>
      </c>
      <c r="O80" s="17">
        <v>4</v>
      </c>
      <c r="P80" s="17">
        <v>25</v>
      </c>
      <c r="Q80" s="17">
        <v>321</v>
      </c>
      <c r="R80" s="17">
        <f>SUM(E80:Q80)</f>
        <v>2220</v>
      </c>
      <c r="S80" s="3">
        <v>75.474311449330798</v>
      </c>
      <c r="U80" s="232"/>
    </row>
    <row r="81" spans="2:19" ht="15" customHeight="1" x14ac:dyDescent="0.15">
      <c r="B81" s="199"/>
      <c r="C81" s="204" t="s">
        <v>190</v>
      </c>
      <c r="D81" s="50"/>
      <c r="E81" s="9">
        <v>95</v>
      </c>
      <c r="F81" s="9">
        <v>189</v>
      </c>
      <c r="G81" s="9">
        <v>87</v>
      </c>
      <c r="H81" s="9">
        <v>43</v>
      </c>
      <c r="I81" s="9">
        <v>22</v>
      </c>
      <c r="J81" s="9">
        <v>19</v>
      </c>
      <c r="K81" s="18">
        <v>5</v>
      </c>
      <c r="L81" s="18">
        <v>5</v>
      </c>
      <c r="M81" s="18">
        <v>1</v>
      </c>
      <c r="N81" s="18">
        <v>0</v>
      </c>
      <c r="O81" s="18">
        <v>1</v>
      </c>
      <c r="P81" s="18">
        <v>5</v>
      </c>
      <c r="Q81" s="18">
        <v>102</v>
      </c>
      <c r="R81" s="18">
        <f t="shared" ref="R81:R89" si="36">SUM(E81:Q81)</f>
        <v>574</v>
      </c>
      <c r="S81" s="4">
        <v>35.945296795587481</v>
      </c>
    </row>
    <row r="82" spans="2:19" ht="15" customHeight="1" x14ac:dyDescent="0.15">
      <c r="B82" s="199"/>
      <c r="C82" s="204" t="s">
        <v>57</v>
      </c>
      <c r="D82" s="50"/>
      <c r="E82" s="9">
        <v>102</v>
      </c>
      <c r="F82" s="9">
        <v>447</v>
      </c>
      <c r="G82" s="9">
        <v>593</v>
      </c>
      <c r="H82" s="9">
        <v>336</v>
      </c>
      <c r="I82" s="9">
        <v>167</v>
      </c>
      <c r="J82" s="9">
        <v>77</v>
      </c>
      <c r="K82" s="18">
        <v>27</v>
      </c>
      <c r="L82" s="18">
        <v>11</v>
      </c>
      <c r="M82" s="18">
        <v>6</v>
      </c>
      <c r="N82" s="18">
        <v>2</v>
      </c>
      <c r="O82" s="18">
        <v>3</v>
      </c>
      <c r="P82" s="18">
        <v>13</v>
      </c>
      <c r="Q82" s="18">
        <v>340</v>
      </c>
      <c r="R82" s="18">
        <f t="shared" si="36"/>
        <v>2124</v>
      </c>
      <c r="S82" s="4">
        <v>72.508953608430375</v>
      </c>
    </row>
    <row r="83" spans="2:19" ht="15" customHeight="1" x14ac:dyDescent="0.15">
      <c r="B83" s="199"/>
      <c r="C83" s="204" t="s">
        <v>435</v>
      </c>
      <c r="D83" s="50"/>
      <c r="E83" s="9">
        <v>42</v>
      </c>
      <c r="F83" s="9">
        <v>138</v>
      </c>
      <c r="G83" s="9">
        <v>109</v>
      </c>
      <c r="H83" s="9">
        <v>38</v>
      </c>
      <c r="I83" s="9">
        <v>0</v>
      </c>
      <c r="J83" s="9">
        <v>0</v>
      </c>
      <c r="K83" s="18">
        <v>0</v>
      </c>
      <c r="L83" s="18">
        <v>0</v>
      </c>
      <c r="M83" s="18">
        <v>0</v>
      </c>
      <c r="N83" s="18">
        <v>0</v>
      </c>
      <c r="O83" s="18">
        <v>0</v>
      </c>
      <c r="P83" s="18">
        <v>3</v>
      </c>
      <c r="Q83" s="18">
        <v>64</v>
      </c>
      <c r="R83" s="18">
        <f t="shared" si="36"/>
        <v>394</v>
      </c>
      <c r="S83" s="4">
        <v>58.737596049774581</v>
      </c>
    </row>
    <row r="84" spans="2:19" ht="15" customHeight="1" x14ac:dyDescent="0.15">
      <c r="B84" s="200"/>
      <c r="C84" s="205" t="s">
        <v>436</v>
      </c>
      <c r="D84" s="201"/>
      <c r="E84" s="10">
        <v>57</v>
      </c>
      <c r="F84" s="10">
        <v>32</v>
      </c>
      <c r="G84" s="10">
        <v>24</v>
      </c>
      <c r="H84" s="10">
        <v>20</v>
      </c>
      <c r="I84" s="10">
        <v>15</v>
      </c>
      <c r="J84" s="10">
        <v>9</v>
      </c>
      <c r="K84" s="19">
        <v>5</v>
      </c>
      <c r="L84" s="19">
        <v>2</v>
      </c>
      <c r="M84" s="19">
        <v>1</v>
      </c>
      <c r="N84" s="19">
        <v>0</v>
      </c>
      <c r="O84" s="19">
        <v>0</v>
      </c>
      <c r="P84" s="19">
        <v>2</v>
      </c>
      <c r="Q84" s="19">
        <v>38</v>
      </c>
      <c r="R84" s="19">
        <f t="shared" si="36"/>
        <v>205</v>
      </c>
      <c r="S84" s="5">
        <v>39.203340734620454</v>
      </c>
    </row>
    <row r="85" spans="2:19" ht="15" customHeight="1" x14ac:dyDescent="0.15">
      <c r="B85" s="62" t="s">
        <v>3</v>
      </c>
      <c r="C85" s="203" t="s">
        <v>56</v>
      </c>
      <c r="D85" s="20">
        <f>R80</f>
        <v>2220</v>
      </c>
      <c r="E85" s="12">
        <f t="shared" ref="E85:Q85" si="37">E80/$D85*100</f>
        <v>8.8288288288288292</v>
      </c>
      <c r="F85" s="12">
        <f t="shared" si="37"/>
        <v>11.936936936936938</v>
      </c>
      <c r="G85" s="12">
        <f t="shared" si="37"/>
        <v>21.306306306306304</v>
      </c>
      <c r="H85" s="12">
        <f t="shared" si="37"/>
        <v>19.324324324324323</v>
      </c>
      <c r="I85" s="12">
        <f t="shared" si="37"/>
        <v>11.171171171171171</v>
      </c>
      <c r="J85" s="12">
        <f t="shared" si="37"/>
        <v>6.2162162162162167</v>
      </c>
      <c r="K85" s="4">
        <f t="shared" si="37"/>
        <v>2.9279279279279278</v>
      </c>
      <c r="L85" s="4">
        <f t="shared" si="37"/>
        <v>1.3963963963963963</v>
      </c>
      <c r="M85" s="4">
        <f t="shared" si="37"/>
        <v>0.81081081081081086</v>
      </c>
      <c r="N85" s="4">
        <f t="shared" si="37"/>
        <v>0.31531531531531531</v>
      </c>
      <c r="O85" s="4">
        <f t="shared" si="37"/>
        <v>0.18018018018018017</v>
      </c>
      <c r="P85" s="4">
        <f t="shared" si="37"/>
        <v>1.1261261261261262</v>
      </c>
      <c r="Q85" s="4">
        <f t="shared" si="37"/>
        <v>14.45945945945946</v>
      </c>
      <c r="R85" s="4">
        <f t="shared" si="36"/>
        <v>100</v>
      </c>
    </row>
    <row r="86" spans="2:19" ht="15" customHeight="1" x14ac:dyDescent="0.15">
      <c r="B86" s="199"/>
      <c r="C86" s="204" t="s">
        <v>190</v>
      </c>
      <c r="D86" s="20">
        <f>R81</f>
        <v>574</v>
      </c>
      <c r="E86" s="12">
        <f t="shared" ref="E86:Q86" si="38">E81/$D86*100</f>
        <v>16.550522648083625</v>
      </c>
      <c r="F86" s="12">
        <f t="shared" si="38"/>
        <v>32.926829268292686</v>
      </c>
      <c r="G86" s="12">
        <f t="shared" si="38"/>
        <v>15.156794425087108</v>
      </c>
      <c r="H86" s="12">
        <f t="shared" si="38"/>
        <v>7.4912891986062711</v>
      </c>
      <c r="I86" s="12">
        <f t="shared" si="38"/>
        <v>3.8327526132404177</v>
      </c>
      <c r="J86" s="12">
        <f t="shared" si="38"/>
        <v>3.3101045296167246</v>
      </c>
      <c r="K86" s="4">
        <f t="shared" si="38"/>
        <v>0.87108013937282225</v>
      </c>
      <c r="L86" s="4">
        <f t="shared" si="38"/>
        <v>0.87108013937282225</v>
      </c>
      <c r="M86" s="4">
        <f t="shared" si="38"/>
        <v>0.17421602787456447</v>
      </c>
      <c r="N86" s="4">
        <f t="shared" si="38"/>
        <v>0</v>
      </c>
      <c r="O86" s="4">
        <f t="shared" si="38"/>
        <v>0.17421602787456447</v>
      </c>
      <c r="P86" s="4">
        <f t="shared" si="38"/>
        <v>0.87108013937282225</v>
      </c>
      <c r="Q86" s="4">
        <f t="shared" si="38"/>
        <v>17.770034843205575</v>
      </c>
      <c r="R86" s="4">
        <f t="shared" si="36"/>
        <v>100</v>
      </c>
    </row>
    <row r="87" spans="2:19" ht="15" customHeight="1" x14ac:dyDescent="0.15">
      <c r="B87" s="199"/>
      <c r="C87" s="204" t="s">
        <v>57</v>
      </c>
      <c r="D87" s="20">
        <f>R82</f>
        <v>2124</v>
      </c>
      <c r="E87" s="12">
        <f t="shared" ref="E87:Q87" si="39">E82/$D87*100</f>
        <v>4.8022598870056497</v>
      </c>
      <c r="F87" s="12">
        <f t="shared" si="39"/>
        <v>21.045197740112993</v>
      </c>
      <c r="G87" s="12">
        <f t="shared" si="39"/>
        <v>27.919020715630889</v>
      </c>
      <c r="H87" s="12">
        <f t="shared" si="39"/>
        <v>15.819209039548024</v>
      </c>
      <c r="I87" s="12">
        <f t="shared" si="39"/>
        <v>7.8625235404896427</v>
      </c>
      <c r="J87" s="12">
        <f t="shared" si="39"/>
        <v>3.6252354048964217</v>
      </c>
      <c r="K87" s="4">
        <f t="shared" si="39"/>
        <v>1.2711864406779663</v>
      </c>
      <c r="L87" s="4">
        <f t="shared" si="39"/>
        <v>0.51789077212806034</v>
      </c>
      <c r="M87" s="4">
        <f t="shared" si="39"/>
        <v>0.2824858757062147</v>
      </c>
      <c r="N87" s="4">
        <f t="shared" si="39"/>
        <v>9.4161958568738227E-2</v>
      </c>
      <c r="O87" s="4">
        <f t="shared" si="39"/>
        <v>0.14124293785310735</v>
      </c>
      <c r="P87" s="4">
        <f t="shared" si="39"/>
        <v>0.61205273069679844</v>
      </c>
      <c r="Q87" s="4">
        <f t="shared" si="39"/>
        <v>16.007532956685498</v>
      </c>
      <c r="R87" s="4">
        <f t="shared" si="36"/>
        <v>100</v>
      </c>
    </row>
    <row r="88" spans="2:19" ht="15" customHeight="1" x14ac:dyDescent="0.15">
      <c r="B88" s="199"/>
      <c r="C88" s="204" t="s">
        <v>435</v>
      </c>
      <c r="D88" s="20">
        <f>R83</f>
        <v>394</v>
      </c>
      <c r="E88" s="12">
        <f t="shared" ref="E88:Q88" si="40">E83/$D88*100</f>
        <v>10.659898477157361</v>
      </c>
      <c r="F88" s="12">
        <f t="shared" si="40"/>
        <v>35.025380710659896</v>
      </c>
      <c r="G88" s="12">
        <f t="shared" si="40"/>
        <v>27.664974619289339</v>
      </c>
      <c r="H88" s="12">
        <f t="shared" si="40"/>
        <v>9.6446700507614214</v>
      </c>
      <c r="I88" s="12">
        <f t="shared" si="40"/>
        <v>0</v>
      </c>
      <c r="J88" s="12">
        <f t="shared" si="40"/>
        <v>0</v>
      </c>
      <c r="K88" s="4">
        <f t="shared" si="40"/>
        <v>0</v>
      </c>
      <c r="L88" s="4">
        <f t="shared" si="40"/>
        <v>0</v>
      </c>
      <c r="M88" s="4">
        <f t="shared" si="40"/>
        <v>0</v>
      </c>
      <c r="N88" s="4">
        <f t="shared" si="40"/>
        <v>0</v>
      </c>
      <c r="O88" s="4">
        <f t="shared" si="40"/>
        <v>0</v>
      </c>
      <c r="P88" s="4">
        <f t="shared" si="40"/>
        <v>0.76142131979695438</v>
      </c>
      <c r="Q88" s="4">
        <f t="shared" si="40"/>
        <v>16.243654822335024</v>
      </c>
      <c r="R88" s="4">
        <f t="shared" si="36"/>
        <v>100</v>
      </c>
    </row>
    <row r="89" spans="2:19" ht="15" customHeight="1" x14ac:dyDescent="0.15">
      <c r="B89" s="200"/>
      <c r="C89" s="205" t="s">
        <v>436</v>
      </c>
      <c r="D89" s="21">
        <f>R84</f>
        <v>205</v>
      </c>
      <c r="E89" s="13">
        <f t="shared" ref="E89:Q89" si="41">E84/$D89*100</f>
        <v>27.804878048780491</v>
      </c>
      <c r="F89" s="13">
        <f t="shared" si="41"/>
        <v>15.609756097560975</v>
      </c>
      <c r="G89" s="13">
        <f t="shared" si="41"/>
        <v>11.707317073170733</v>
      </c>
      <c r="H89" s="13">
        <f t="shared" si="41"/>
        <v>9.7560975609756095</v>
      </c>
      <c r="I89" s="13">
        <f t="shared" si="41"/>
        <v>7.3170731707317067</v>
      </c>
      <c r="J89" s="13">
        <f t="shared" si="41"/>
        <v>4.3902439024390238</v>
      </c>
      <c r="K89" s="5">
        <f t="shared" si="41"/>
        <v>2.4390243902439024</v>
      </c>
      <c r="L89" s="5">
        <f t="shared" si="41"/>
        <v>0.97560975609756095</v>
      </c>
      <c r="M89" s="5">
        <f t="shared" si="41"/>
        <v>0.48780487804878048</v>
      </c>
      <c r="N89" s="5">
        <f t="shared" si="41"/>
        <v>0</v>
      </c>
      <c r="O89" s="5">
        <f t="shared" si="41"/>
        <v>0</v>
      </c>
      <c r="P89" s="5">
        <f t="shared" si="41"/>
        <v>0.97560975609756095</v>
      </c>
      <c r="Q89" s="5">
        <f t="shared" si="41"/>
        <v>18.536585365853657</v>
      </c>
      <c r="R89" s="5">
        <f t="shared" si="36"/>
        <v>99.999999999999986</v>
      </c>
    </row>
    <row r="90" spans="2:19" ht="15" customHeight="1" x14ac:dyDescent="0.15">
      <c r="B90" s="99"/>
      <c r="C90" s="99"/>
      <c r="D90" s="57"/>
      <c r="E90" s="14"/>
      <c r="F90" s="14"/>
      <c r="G90" s="14"/>
      <c r="H90" s="14"/>
      <c r="I90" s="14"/>
      <c r="J90" s="240"/>
      <c r="K90" s="1"/>
    </row>
    <row r="91" spans="2:19" ht="22.7" x14ac:dyDescent="0.15">
      <c r="B91" s="39"/>
      <c r="C91" s="195" t="s">
        <v>255</v>
      </c>
      <c r="D91" s="29"/>
      <c r="E91" s="198" t="s">
        <v>214</v>
      </c>
      <c r="F91" s="197" t="s">
        <v>89</v>
      </c>
      <c r="G91" s="197" t="s">
        <v>437</v>
      </c>
      <c r="H91" s="197" t="s">
        <v>91</v>
      </c>
      <c r="I91" s="197" t="s">
        <v>92</v>
      </c>
      <c r="J91" s="241" t="s">
        <v>169</v>
      </c>
      <c r="K91" s="202" t="s">
        <v>170</v>
      </c>
      <c r="L91" s="202" t="s">
        <v>171</v>
      </c>
      <c r="M91" s="202" t="s">
        <v>175</v>
      </c>
      <c r="N91" s="202" t="s">
        <v>176</v>
      </c>
      <c r="O91" s="202" t="s">
        <v>177</v>
      </c>
      <c r="P91" s="146" t="s">
        <v>188</v>
      </c>
      <c r="Q91" s="202" t="s">
        <v>174</v>
      </c>
      <c r="R91" s="146" t="s">
        <v>4</v>
      </c>
      <c r="S91" s="146" t="s">
        <v>438</v>
      </c>
    </row>
    <row r="92" spans="2:19" ht="15" customHeight="1" x14ac:dyDescent="0.15">
      <c r="B92" s="62" t="s">
        <v>2</v>
      </c>
      <c r="C92" s="203" t="s">
        <v>56</v>
      </c>
      <c r="D92" s="49"/>
      <c r="E92" s="8">
        <v>94</v>
      </c>
      <c r="F92" s="8">
        <v>140</v>
      </c>
      <c r="G92" s="8">
        <v>247</v>
      </c>
      <c r="H92" s="8">
        <v>226</v>
      </c>
      <c r="I92" s="8">
        <v>124</v>
      </c>
      <c r="J92" s="8">
        <v>91</v>
      </c>
      <c r="K92" s="17">
        <v>45</v>
      </c>
      <c r="L92" s="17">
        <v>15</v>
      </c>
      <c r="M92" s="17">
        <v>14</v>
      </c>
      <c r="N92" s="17">
        <v>5</v>
      </c>
      <c r="O92" s="17">
        <v>4</v>
      </c>
      <c r="P92" s="17">
        <v>16</v>
      </c>
      <c r="Q92" s="17">
        <v>197</v>
      </c>
      <c r="R92" s="17">
        <f>SUM(E92:Q92)</f>
        <v>1218</v>
      </c>
      <c r="S92" s="3">
        <v>79.443434662408947</v>
      </c>
    </row>
    <row r="93" spans="2:19" ht="15" customHeight="1" x14ac:dyDescent="0.15">
      <c r="B93" s="199"/>
      <c r="C93" s="204" t="s">
        <v>190</v>
      </c>
      <c r="D93" s="50"/>
      <c r="E93" s="9">
        <v>52</v>
      </c>
      <c r="F93" s="9">
        <v>81</v>
      </c>
      <c r="G93" s="9">
        <v>42</v>
      </c>
      <c r="H93" s="9">
        <v>23</v>
      </c>
      <c r="I93" s="9">
        <v>13</v>
      </c>
      <c r="J93" s="9">
        <v>10</v>
      </c>
      <c r="K93" s="18">
        <v>2</v>
      </c>
      <c r="L93" s="18">
        <v>4</v>
      </c>
      <c r="M93" s="18">
        <v>0</v>
      </c>
      <c r="N93" s="18">
        <v>0</v>
      </c>
      <c r="O93" s="18">
        <v>1</v>
      </c>
      <c r="P93" s="18">
        <v>3</v>
      </c>
      <c r="Q93" s="18">
        <v>61</v>
      </c>
      <c r="R93" s="18">
        <f t="shared" ref="R93:R101" si="42">SUM(E93:Q93)</f>
        <v>292</v>
      </c>
      <c r="S93" s="4">
        <v>39.218313849631379</v>
      </c>
    </row>
    <row r="94" spans="2:19" ht="15" customHeight="1" x14ac:dyDescent="0.15">
      <c r="B94" s="199"/>
      <c r="C94" s="204" t="s">
        <v>57</v>
      </c>
      <c r="D94" s="50"/>
      <c r="E94" s="9">
        <v>61</v>
      </c>
      <c r="F94" s="9">
        <v>253</v>
      </c>
      <c r="G94" s="9">
        <v>311</v>
      </c>
      <c r="H94" s="9">
        <v>155</v>
      </c>
      <c r="I94" s="9">
        <v>112</v>
      </c>
      <c r="J94" s="9">
        <v>52</v>
      </c>
      <c r="K94" s="18">
        <v>18</v>
      </c>
      <c r="L94" s="18">
        <v>8</v>
      </c>
      <c r="M94" s="18">
        <v>4</v>
      </c>
      <c r="N94" s="18">
        <v>1</v>
      </c>
      <c r="O94" s="18">
        <v>2</v>
      </c>
      <c r="P94" s="18">
        <v>7</v>
      </c>
      <c r="Q94" s="18">
        <v>212</v>
      </c>
      <c r="R94" s="18">
        <f t="shared" si="42"/>
        <v>1196</v>
      </c>
      <c r="S94" s="4">
        <v>76.693431055452862</v>
      </c>
    </row>
    <row r="95" spans="2:19" ht="15" customHeight="1" x14ac:dyDescent="0.15">
      <c r="B95" s="199"/>
      <c r="C95" s="204" t="s">
        <v>435</v>
      </c>
      <c r="D95" s="50"/>
      <c r="E95" s="9">
        <v>25</v>
      </c>
      <c r="F95" s="9">
        <v>61</v>
      </c>
      <c r="G95" s="9">
        <v>38</v>
      </c>
      <c r="H95" s="9">
        <v>12</v>
      </c>
      <c r="I95" s="9">
        <v>0</v>
      </c>
      <c r="J95" s="9">
        <v>0</v>
      </c>
      <c r="K95" s="18">
        <v>0</v>
      </c>
      <c r="L95" s="18">
        <v>0</v>
      </c>
      <c r="M95" s="18">
        <v>0</v>
      </c>
      <c r="N95" s="18">
        <v>0</v>
      </c>
      <c r="O95" s="18">
        <v>0</v>
      </c>
      <c r="P95" s="18">
        <v>2</v>
      </c>
      <c r="Q95" s="18">
        <v>38</v>
      </c>
      <c r="R95" s="18">
        <f t="shared" si="42"/>
        <v>176</v>
      </c>
      <c r="S95" s="4">
        <v>57.920666561839482</v>
      </c>
    </row>
    <row r="96" spans="2:19" ht="15" customHeight="1" x14ac:dyDescent="0.15">
      <c r="B96" s="200"/>
      <c r="C96" s="205" t="s">
        <v>436</v>
      </c>
      <c r="D96" s="201"/>
      <c r="E96" s="10">
        <v>12</v>
      </c>
      <c r="F96" s="10">
        <v>8</v>
      </c>
      <c r="G96" s="10">
        <v>4</v>
      </c>
      <c r="H96" s="10">
        <v>4</v>
      </c>
      <c r="I96" s="10">
        <v>5</v>
      </c>
      <c r="J96" s="10">
        <v>1</v>
      </c>
      <c r="K96" s="19">
        <v>2</v>
      </c>
      <c r="L96" s="19">
        <v>0</v>
      </c>
      <c r="M96" s="19">
        <v>0</v>
      </c>
      <c r="N96" s="19">
        <v>0</v>
      </c>
      <c r="O96" s="19">
        <v>0</v>
      </c>
      <c r="P96" s="19">
        <v>1</v>
      </c>
      <c r="Q96" s="19">
        <v>14</v>
      </c>
      <c r="R96" s="19">
        <f t="shared" si="42"/>
        <v>51</v>
      </c>
      <c r="S96" s="5">
        <v>45.217887149333855</v>
      </c>
    </row>
    <row r="97" spans="2:19" ht="15" customHeight="1" x14ac:dyDescent="0.15">
      <c r="B97" s="62" t="s">
        <v>3</v>
      </c>
      <c r="C97" s="203" t="s">
        <v>56</v>
      </c>
      <c r="D97" s="20">
        <f>R92</f>
        <v>1218</v>
      </c>
      <c r="E97" s="12">
        <f t="shared" ref="E97:Q97" si="43">E92/$D97*100</f>
        <v>7.7175697865353037</v>
      </c>
      <c r="F97" s="12">
        <f t="shared" si="43"/>
        <v>11.494252873563218</v>
      </c>
      <c r="G97" s="12">
        <f t="shared" si="43"/>
        <v>20.279146141215108</v>
      </c>
      <c r="H97" s="12">
        <f t="shared" si="43"/>
        <v>18.555008210180624</v>
      </c>
      <c r="I97" s="12">
        <f t="shared" si="43"/>
        <v>10.180623973727423</v>
      </c>
      <c r="J97" s="12">
        <f t="shared" si="43"/>
        <v>7.4712643678160928</v>
      </c>
      <c r="K97" s="4">
        <f t="shared" si="43"/>
        <v>3.6945812807881775</v>
      </c>
      <c r="L97" s="4">
        <f t="shared" si="43"/>
        <v>1.2315270935960592</v>
      </c>
      <c r="M97" s="4">
        <f t="shared" si="43"/>
        <v>1.1494252873563218</v>
      </c>
      <c r="N97" s="4">
        <f t="shared" si="43"/>
        <v>0.41050903119868637</v>
      </c>
      <c r="O97" s="4">
        <f t="shared" si="43"/>
        <v>0.32840722495894908</v>
      </c>
      <c r="P97" s="4">
        <f t="shared" si="43"/>
        <v>1.3136288998357963</v>
      </c>
      <c r="Q97" s="4">
        <f t="shared" si="43"/>
        <v>16.174055829228244</v>
      </c>
      <c r="R97" s="4">
        <f t="shared" si="42"/>
        <v>100</v>
      </c>
    </row>
    <row r="98" spans="2:19" ht="15" customHeight="1" x14ac:dyDescent="0.15">
      <c r="B98" s="199"/>
      <c r="C98" s="204" t="s">
        <v>190</v>
      </c>
      <c r="D98" s="20">
        <f>R93</f>
        <v>292</v>
      </c>
      <c r="E98" s="12">
        <f t="shared" ref="E98:Q98" si="44">E93/$D98*100</f>
        <v>17.80821917808219</v>
      </c>
      <c r="F98" s="12">
        <f t="shared" si="44"/>
        <v>27.739726027397261</v>
      </c>
      <c r="G98" s="12">
        <f t="shared" si="44"/>
        <v>14.383561643835616</v>
      </c>
      <c r="H98" s="12">
        <f t="shared" si="44"/>
        <v>7.8767123287671232</v>
      </c>
      <c r="I98" s="12">
        <f t="shared" si="44"/>
        <v>4.4520547945205475</v>
      </c>
      <c r="J98" s="12">
        <f t="shared" si="44"/>
        <v>3.4246575342465753</v>
      </c>
      <c r="K98" s="4">
        <f t="shared" si="44"/>
        <v>0.68493150684931503</v>
      </c>
      <c r="L98" s="4">
        <f t="shared" si="44"/>
        <v>1.3698630136986301</v>
      </c>
      <c r="M98" s="4">
        <f t="shared" si="44"/>
        <v>0</v>
      </c>
      <c r="N98" s="4">
        <f t="shared" si="44"/>
        <v>0</v>
      </c>
      <c r="O98" s="4">
        <f t="shared" si="44"/>
        <v>0.34246575342465752</v>
      </c>
      <c r="P98" s="4">
        <f t="shared" si="44"/>
        <v>1.0273972602739725</v>
      </c>
      <c r="Q98" s="4">
        <f t="shared" si="44"/>
        <v>20.890410958904109</v>
      </c>
      <c r="R98" s="4">
        <f t="shared" si="42"/>
        <v>100.00000000000001</v>
      </c>
    </row>
    <row r="99" spans="2:19" ht="15" customHeight="1" x14ac:dyDescent="0.15">
      <c r="B99" s="199"/>
      <c r="C99" s="204" t="s">
        <v>57</v>
      </c>
      <c r="D99" s="20">
        <f>R94</f>
        <v>1196</v>
      </c>
      <c r="E99" s="12">
        <f t="shared" ref="E99:Q99" si="45">E94/$D99*100</f>
        <v>5.1003344481605355</v>
      </c>
      <c r="F99" s="12">
        <f t="shared" si="45"/>
        <v>21.153846153846153</v>
      </c>
      <c r="G99" s="12">
        <f t="shared" si="45"/>
        <v>26.00334448160535</v>
      </c>
      <c r="H99" s="12">
        <f t="shared" si="45"/>
        <v>12.959866220735785</v>
      </c>
      <c r="I99" s="12">
        <f t="shared" si="45"/>
        <v>9.3645484949832767</v>
      </c>
      <c r="J99" s="12">
        <f t="shared" si="45"/>
        <v>4.3478260869565215</v>
      </c>
      <c r="K99" s="4">
        <f t="shared" si="45"/>
        <v>1.5050167224080269</v>
      </c>
      <c r="L99" s="4">
        <f t="shared" si="45"/>
        <v>0.66889632107023411</v>
      </c>
      <c r="M99" s="4">
        <f t="shared" si="45"/>
        <v>0.33444816053511706</v>
      </c>
      <c r="N99" s="4">
        <f t="shared" si="45"/>
        <v>8.3612040133779264E-2</v>
      </c>
      <c r="O99" s="4">
        <f t="shared" si="45"/>
        <v>0.16722408026755853</v>
      </c>
      <c r="P99" s="4">
        <f t="shared" si="45"/>
        <v>0.58528428093645479</v>
      </c>
      <c r="Q99" s="4">
        <f t="shared" si="45"/>
        <v>17.725752508361204</v>
      </c>
      <c r="R99" s="4">
        <f t="shared" si="42"/>
        <v>100</v>
      </c>
    </row>
    <row r="100" spans="2:19" ht="15" customHeight="1" x14ac:dyDescent="0.15">
      <c r="B100" s="199"/>
      <c r="C100" s="204" t="s">
        <v>435</v>
      </c>
      <c r="D100" s="20">
        <f>R95</f>
        <v>176</v>
      </c>
      <c r="E100" s="12">
        <f t="shared" ref="E100:Q100" si="46">E95/$D100*100</f>
        <v>14.204545454545455</v>
      </c>
      <c r="F100" s="12">
        <f t="shared" si="46"/>
        <v>34.659090909090914</v>
      </c>
      <c r="G100" s="12">
        <f t="shared" si="46"/>
        <v>21.59090909090909</v>
      </c>
      <c r="H100" s="12">
        <f t="shared" si="46"/>
        <v>6.8181818181818175</v>
      </c>
      <c r="I100" s="12">
        <f t="shared" si="46"/>
        <v>0</v>
      </c>
      <c r="J100" s="12">
        <f t="shared" si="46"/>
        <v>0</v>
      </c>
      <c r="K100" s="4">
        <f t="shared" si="46"/>
        <v>0</v>
      </c>
      <c r="L100" s="4">
        <f t="shared" si="46"/>
        <v>0</v>
      </c>
      <c r="M100" s="4">
        <f t="shared" si="46"/>
        <v>0</v>
      </c>
      <c r="N100" s="4">
        <f t="shared" si="46"/>
        <v>0</v>
      </c>
      <c r="O100" s="4">
        <f t="shared" si="46"/>
        <v>0</v>
      </c>
      <c r="P100" s="4">
        <f t="shared" si="46"/>
        <v>1.1363636363636365</v>
      </c>
      <c r="Q100" s="4">
        <f t="shared" si="46"/>
        <v>21.59090909090909</v>
      </c>
      <c r="R100" s="4">
        <f t="shared" si="42"/>
        <v>100</v>
      </c>
    </row>
    <row r="101" spans="2:19" ht="15" customHeight="1" x14ac:dyDescent="0.15">
      <c r="B101" s="200"/>
      <c r="C101" s="205" t="s">
        <v>436</v>
      </c>
      <c r="D101" s="21">
        <f>R96</f>
        <v>51</v>
      </c>
      <c r="E101" s="13">
        <f t="shared" ref="E101:Q101" si="47">E96/$D101*100</f>
        <v>23.52941176470588</v>
      </c>
      <c r="F101" s="13">
        <f t="shared" si="47"/>
        <v>15.686274509803921</v>
      </c>
      <c r="G101" s="13">
        <f t="shared" si="47"/>
        <v>7.8431372549019605</v>
      </c>
      <c r="H101" s="13">
        <f t="shared" si="47"/>
        <v>7.8431372549019605</v>
      </c>
      <c r="I101" s="13">
        <f t="shared" si="47"/>
        <v>9.8039215686274517</v>
      </c>
      <c r="J101" s="13">
        <f t="shared" si="47"/>
        <v>1.9607843137254901</v>
      </c>
      <c r="K101" s="5">
        <f t="shared" si="47"/>
        <v>3.9215686274509802</v>
      </c>
      <c r="L101" s="5">
        <f t="shared" si="47"/>
        <v>0</v>
      </c>
      <c r="M101" s="5">
        <f t="shared" si="47"/>
        <v>0</v>
      </c>
      <c r="N101" s="5">
        <f t="shared" si="47"/>
        <v>0</v>
      </c>
      <c r="O101" s="5">
        <f t="shared" si="47"/>
        <v>0</v>
      </c>
      <c r="P101" s="5">
        <f t="shared" si="47"/>
        <v>1.9607843137254901</v>
      </c>
      <c r="Q101" s="5">
        <f t="shared" si="47"/>
        <v>27.450980392156865</v>
      </c>
      <c r="R101" s="5">
        <f t="shared" si="42"/>
        <v>99.999999999999986</v>
      </c>
    </row>
    <row r="102" spans="2:19" ht="15" customHeight="1" x14ac:dyDescent="0.15">
      <c r="B102" s="66"/>
      <c r="C102" s="66"/>
      <c r="D102" s="46"/>
      <c r="E102" s="14"/>
      <c r="F102" s="14"/>
      <c r="G102" s="14"/>
      <c r="H102" s="14"/>
      <c r="I102" s="14"/>
      <c r="J102" s="240"/>
      <c r="K102" s="1"/>
    </row>
    <row r="103" spans="2:19" ht="22.7" x14ac:dyDescent="0.15">
      <c r="B103" s="39"/>
      <c r="C103" s="195" t="s">
        <v>257</v>
      </c>
      <c r="D103" s="29"/>
      <c r="E103" s="198" t="s">
        <v>214</v>
      </c>
      <c r="F103" s="197" t="s">
        <v>89</v>
      </c>
      <c r="G103" s="197" t="s">
        <v>437</v>
      </c>
      <c r="H103" s="197" t="s">
        <v>91</v>
      </c>
      <c r="I103" s="197" t="s">
        <v>92</v>
      </c>
      <c r="J103" s="241" t="s">
        <v>169</v>
      </c>
      <c r="K103" s="202" t="s">
        <v>170</v>
      </c>
      <c r="L103" s="202" t="s">
        <v>171</v>
      </c>
      <c r="M103" s="202" t="s">
        <v>175</v>
      </c>
      <c r="N103" s="202" t="s">
        <v>176</v>
      </c>
      <c r="O103" s="202" t="s">
        <v>177</v>
      </c>
      <c r="P103" s="146" t="s">
        <v>188</v>
      </c>
      <c r="Q103" s="202" t="s">
        <v>174</v>
      </c>
      <c r="R103" s="146" t="s">
        <v>4</v>
      </c>
      <c r="S103" s="146" t="s">
        <v>438</v>
      </c>
    </row>
    <row r="104" spans="2:19" ht="15" customHeight="1" x14ac:dyDescent="0.15">
      <c r="B104" s="62" t="s">
        <v>2</v>
      </c>
      <c r="C104" s="203" t="s">
        <v>56</v>
      </c>
      <c r="D104" s="49"/>
      <c r="E104" s="8">
        <v>102</v>
      </c>
      <c r="F104" s="8">
        <v>125</v>
      </c>
      <c r="G104" s="8">
        <v>226</v>
      </c>
      <c r="H104" s="8">
        <v>203</v>
      </c>
      <c r="I104" s="8">
        <v>124</v>
      </c>
      <c r="J104" s="8">
        <v>47</v>
      </c>
      <c r="K104" s="17">
        <v>20</v>
      </c>
      <c r="L104" s="17">
        <v>16</v>
      </c>
      <c r="M104" s="17">
        <v>4</v>
      </c>
      <c r="N104" s="17">
        <v>2</v>
      </c>
      <c r="O104" s="17">
        <v>0</v>
      </c>
      <c r="P104" s="17">
        <v>9</v>
      </c>
      <c r="Q104" s="17">
        <v>124</v>
      </c>
      <c r="R104" s="17">
        <f>SUM(E104:Q104)</f>
        <v>1002</v>
      </c>
      <c r="S104" s="3">
        <v>70.740764506326599</v>
      </c>
    </row>
    <row r="105" spans="2:19" ht="15" customHeight="1" x14ac:dyDescent="0.15">
      <c r="B105" s="199"/>
      <c r="C105" s="204" t="s">
        <v>190</v>
      </c>
      <c r="D105" s="50"/>
      <c r="E105" s="9">
        <v>43</v>
      </c>
      <c r="F105" s="9">
        <v>108</v>
      </c>
      <c r="G105" s="9">
        <v>45</v>
      </c>
      <c r="H105" s="9">
        <v>20</v>
      </c>
      <c r="I105" s="9">
        <v>9</v>
      </c>
      <c r="J105" s="9">
        <v>9</v>
      </c>
      <c r="K105" s="18">
        <v>3</v>
      </c>
      <c r="L105" s="18">
        <v>1</v>
      </c>
      <c r="M105" s="18">
        <v>1</v>
      </c>
      <c r="N105" s="18">
        <v>0</v>
      </c>
      <c r="O105" s="18">
        <v>0</v>
      </c>
      <c r="P105" s="18">
        <v>2</v>
      </c>
      <c r="Q105" s="18">
        <v>41</v>
      </c>
      <c r="R105" s="18">
        <f t="shared" ref="R105:R113" si="48">SUM(E105:Q105)</f>
        <v>282</v>
      </c>
      <c r="S105" s="4">
        <v>32.730726474651405</v>
      </c>
    </row>
    <row r="106" spans="2:19" ht="15" customHeight="1" x14ac:dyDescent="0.15">
      <c r="B106" s="199"/>
      <c r="C106" s="204" t="s">
        <v>57</v>
      </c>
      <c r="D106" s="50"/>
      <c r="E106" s="9">
        <v>41</v>
      </c>
      <c r="F106" s="9">
        <v>194</v>
      </c>
      <c r="G106" s="9">
        <v>282</v>
      </c>
      <c r="H106" s="9">
        <v>181</v>
      </c>
      <c r="I106" s="9">
        <v>55</v>
      </c>
      <c r="J106" s="9">
        <v>25</v>
      </c>
      <c r="K106" s="18">
        <v>9</v>
      </c>
      <c r="L106" s="18">
        <v>3</v>
      </c>
      <c r="M106" s="18">
        <v>2</v>
      </c>
      <c r="N106" s="18">
        <v>1</v>
      </c>
      <c r="O106" s="18">
        <v>1</v>
      </c>
      <c r="P106" s="18">
        <v>6</v>
      </c>
      <c r="Q106" s="18">
        <v>128</v>
      </c>
      <c r="R106" s="18">
        <f t="shared" si="48"/>
        <v>928</v>
      </c>
      <c r="S106" s="4">
        <v>67.350833043015911</v>
      </c>
    </row>
    <row r="107" spans="2:19" ht="15" customHeight="1" x14ac:dyDescent="0.15">
      <c r="B107" s="199"/>
      <c r="C107" s="204" t="s">
        <v>435</v>
      </c>
      <c r="D107" s="50"/>
      <c r="E107" s="9">
        <v>17</v>
      </c>
      <c r="F107" s="9">
        <v>77</v>
      </c>
      <c r="G107" s="9">
        <v>71</v>
      </c>
      <c r="H107" s="9">
        <v>26</v>
      </c>
      <c r="I107" s="9">
        <v>0</v>
      </c>
      <c r="J107" s="9">
        <v>0</v>
      </c>
      <c r="K107" s="18">
        <v>0</v>
      </c>
      <c r="L107" s="18">
        <v>0</v>
      </c>
      <c r="M107" s="18">
        <v>0</v>
      </c>
      <c r="N107" s="18">
        <v>0</v>
      </c>
      <c r="O107" s="18">
        <v>0</v>
      </c>
      <c r="P107" s="18">
        <v>1</v>
      </c>
      <c r="Q107" s="18">
        <v>26</v>
      </c>
      <c r="R107" s="18">
        <f t="shared" si="48"/>
        <v>218</v>
      </c>
      <c r="S107" s="4">
        <v>59.340024498978138</v>
      </c>
    </row>
    <row r="108" spans="2:19" ht="15" customHeight="1" x14ac:dyDescent="0.15">
      <c r="B108" s="200"/>
      <c r="C108" s="205" t="s">
        <v>436</v>
      </c>
      <c r="D108" s="201"/>
      <c r="E108" s="10">
        <v>45</v>
      </c>
      <c r="F108" s="10">
        <v>24</v>
      </c>
      <c r="G108" s="10">
        <v>20</v>
      </c>
      <c r="H108" s="10">
        <v>16</v>
      </c>
      <c r="I108" s="10">
        <v>10</v>
      </c>
      <c r="J108" s="10">
        <v>8</v>
      </c>
      <c r="K108" s="19">
        <v>3</v>
      </c>
      <c r="L108" s="19">
        <v>2</v>
      </c>
      <c r="M108" s="19">
        <v>1</v>
      </c>
      <c r="N108" s="19">
        <v>0</v>
      </c>
      <c r="O108" s="19">
        <v>0</v>
      </c>
      <c r="P108" s="19">
        <v>1</v>
      </c>
      <c r="Q108" s="19">
        <v>24</v>
      </c>
      <c r="R108" s="19">
        <f t="shared" si="48"/>
        <v>154</v>
      </c>
      <c r="S108" s="5">
        <v>37.368394370809582</v>
      </c>
    </row>
    <row r="109" spans="2:19" ht="15" customHeight="1" x14ac:dyDescent="0.15">
      <c r="B109" s="62" t="s">
        <v>3</v>
      </c>
      <c r="C109" s="203" t="s">
        <v>56</v>
      </c>
      <c r="D109" s="20">
        <f>R104</f>
        <v>1002</v>
      </c>
      <c r="E109" s="12">
        <f t="shared" ref="E109:Q109" si="49">E104/$D109*100</f>
        <v>10.179640718562874</v>
      </c>
      <c r="F109" s="12">
        <f t="shared" si="49"/>
        <v>12.4750499001996</v>
      </c>
      <c r="G109" s="12">
        <f t="shared" si="49"/>
        <v>22.554890219560878</v>
      </c>
      <c r="H109" s="12">
        <f t="shared" si="49"/>
        <v>20.25948103792415</v>
      </c>
      <c r="I109" s="12">
        <f t="shared" si="49"/>
        <v>12.375249500998004</v>
      </c>
      <c r="J109" s="12">
        <f t="shared" si="49"/>
        <v>4.6906187624750499</v>
      </c>
      <c r="K109" s="4">
        <f t="shared" si="49"/>
        <v>1.996007984031936</v>
      </c>
      <c r="L109" s="4">
        <f t="shared" si="49"/>
        <v>1.5968063872255487</v>
      </c>
      <c r="M109" s="4">
        <f t="shared" si="49"/>
        <v>0.39920159680638717</v>
      </c>
      <c r="N109" s="4">
        <f t="shared" si="49"/>
        <v>0.19960079840319359</v>
      </c>
      <c r="O109" s="4">
        <f t="shared" si="49"/>
        <v>0</v>
      </c>
      <c r="P109" s="4">
        <f t="shared" si="49"/>
        <v>0.89820359281437123</v>
      </c>
      <c r="Q109" s="4">
        <f t="shared" si="49"/>
        <v>12.375249500998004</v>
      </c>
      <c r="R109" s="4">
        <f t="shared" si="48"/>
        <v>100.00000000000001</v>
      </c>
    </row>
    <row r="110" spans="2:19" ht="15" customHeight="1" x14ac:dyDescent="0.15">
      <c r="B110" s="199"/>
      <c r="C110" s="204" t="s">
        <v>190</v>
      </c>
      <c r="D110" s="20">
        <f>R105</f>
        <v>282</v>
      </c>
      <c r="E110" s="12">
        <f t="shared" ref="E110:Q110" si="50">E105/$D110*100</f>
        <v>15.24822695035461</v>
      </c>
      <c r="F110" s="12">
        <f t="shared" si="50"/>
        <v>38.297872340425535</v>
      </c>
      <c r="G110" s="12">
        <f t="shared" si="50"/>
        <v>15.957446808510639</v>
      </c>
      <c r="H110" s="12">
        <f t="shared" si="50"/>
        <v>7.0921985815602842</v>
      </c>
      <c r="I110" s="12">
        <f t="shared" si="50"/>
        <v>3.1914893617021276</v>
      </c>
      <c r="J110" s="12">
        <f t="shared" si="50"/>
        <v>3.1914893617021276</v>
      </c>
      <c r="K110" s="4">
        <f t="shared" si="50"/>
        <v>1.0638297872340425</v>
      </c>
      <c r="L110" s="4">
        <f t="shared" si="50"/>
        <v>0.3546099290780142</v>
      </c>
      <c r="M110" s="4">
        <f t="shared" si="50"/>
        <v>0.3546099290780142</v>
      </c>
      <c r="N110" s="4">
        <f t="shared" si="50"/>
        <v>0</v>
      </c>
      <c r="O110" s="4">
        <f t="shared" si="50"/>
        <v>0</v>
      </c>
      <c r="P110" s="4">
        <f t="shared" si="50"/>
        <v>0.70921985815602839</v>
      </c>
      <c r="Q110" s="4">
        <f t="shared" si="50"/>
        <v>14.539007092198581</v>
      </c>
      <c r="R110" s="4">
        <f t="shared" si="48"/>
        <v>100</v>
      </c>
    </row>
    <row r="111" spans="2:19" ht="15" customHeight="1" x14ac:dyDescent="0.15">
      <c r="B111" s="199"/>
      <c r="C111" s="204" t="s">
        <v>57</v>
      </c>
      <c r="D111" s="20">
        <f>R106</f>
        <v>928</v>
      </c>
      <c r="E111" s="12">
        <f t="shared" ref="E111:Q111" si="51">E106/$D111*100</f>
        <v>4.4181034482758621</v>
      </c>
      <c r="F111" s="12">
        <f t="shared" si="51"/>
        <v>20.905172413793103</v>
      </c>
      <c r="G111" s="12">
        <f t="shared" si="51"/>
        <v>30.387931034482758</v>
      </c>
      <c r="H111" s="12">
        <f t="shared" si="51"/>
        <v>19.504310344827587</v>
      </c>
      <c r="I111" s="12">
        <f t="shared" si="51"/>
        <v>5.9267241379310347</v>
      </c>
      <c r="J111" s="12">
        <f t="shared" si="51"/>
        <v>2.693965517241379</v>
      </c>
      <c r="K111" s="4">
        <f t="shared" si="51"/>
        <v>0.96982758620689657</v>
      </c>
      <c r="L111" s="4">
        <f t="shared" si="51"/>
        <v>0.32327586206896552</v>
      </c>
      <c r="M111" s="4">
        <f t="shared" si="51"/>
        <v>0.21551724137931033</v>
      </c>
      <c r="N111" s="4">
        <f t="shared" si="51"/>
        <v>0.10775862068965517</v>
      </c>
      <c r="O111" s="4">
        <f t="shared" si="51"/>
        <v>0.10775862068965517</v>
      </c>
      <c r="P111" s="4">
        <f t="shared" si="51"/>
        <v>0.64655172413793105</v>
      </c>
      <c r="Q111" s="4">
        <f t="shared" si="51"/>
        <v>13.793103448275861</v>
      </c>
      <c r="R111" s="4">
        <f t="shared" si="48"/>
        <v>99.999999999999986</v>
      </c>
    </row>
    <row r="112" spans="2:19" ht="15" customHeight="1" x14ac:dyDescent="0.15">
      <c r="B112" s="199"/>
      <c r="C112" s="204" t="s">
        <v>435</v>
      </c>
      <c r="D112" s="20">
        <f>R107</f>
        <v>218</v>
      </c>
      <c r="E112" s="12">
        <f t="shared" ref="E112:Q112" si="52">E107/$D112*100</f>
        <v>7.7981651376146797</v>
      </c>
      <c r="F112" s="12">
        <f t="shared" si="52"/>
        <v>35.321100917431195</v>
      </c>
      <c r="G112" s="12">
        <f t="shared" si="52"/>
        <v>32.568807339449542</v>
      </c>
      <c r="H112" s="12">
        <f t="shared" si="52"/>
        <v>11.926605504587156</v>
      </c>
      <c r="I112" s="12">
        <f t="shared" si="52"/>
        <v>0</v>
      </c>
      <c r="J112" s="12">
        <f t="shared" si="52"/>
        <v>0</v>
      </c>
      <c r="K112" s="4">
        <f t="shared" si="52"/>
        <v>0</v>
      </c>
      <c r="L112" s="4">
        <f t="shared" si="52"/>
        <v>0</v>
      </c>
      <c r="M112" s="4">
        <f t="shared" si="52"/>
        <v>0</v>
      </c>
      <c r="N112" s="4">
        <f t="shared" si="52"/>
        <v>0</v>
      </c>
      <c r="O112" s="4">
        <f t="shared" si="52"/>
        <v>0</v>
      </c>
      <c r="P112" s="4">
        <f t="shared" si="52"/>
        <v>0.45871559633027525</v>
      </c>
      <c r="Q112" s="4">
        <f t="shared" si="52"/>
        <v>11.926605504587156</v>
      </c>
      <c r="R112" s="4">
        <f t="shared" si="48"/>
        <v>100.00000000000001</v>
      </c>
    </row>
    <row r="113" spans="1:19" ht="15" customHeight="1" x14ac:dyDescent="0.15">
      <c r="B113" s="200"/>
      <c r="C113" s="205" t="s">
        <v>436</v>
      </c>
      <c r="D113" s="21">
        <f>R108</f>
        <v>154</v>
      </c>
      <c r="E113" s="13">
        <f t="shared" ref="E113:Q113" si="53">E108/$D113*100</f>
        <v>29.220779220779221</v>
      </c>
      <c r="F113" s="13">
        <f t="shared" si="53"/>
        <v>15.584415584415584</v>
      </c>
      <c r="G113" s="13">
        <f t="shared" si="53"/>
        <v>12.987012987012985</v>
      </c>
      <c r="H113" s="13">
        <f t="shared" si="53"/>
        <v>10.38961038961039</v>
      </c>
      <c r="I113" s="13">
        <f t="shared" si="53"/>
        <v>6.4935064935064926</v>
      </c>
      <c r="J113" s="13">
        <f t="shared" si="53"/>
        <v>5.1948051948051948</v>
      </c>
      <c r="K113" s="5">
        <f t="shared" si="53"/>
        <v>1.948051948051948</v>
      </c>
      <c r="L113" s="5">
        <f t="shared" si="53"/>
        <v>1.2987012987012987</v>
      </c>
      <c r="M113" s="5">
        <f t="shared" si="53"/>
        <v>0.64935064935064934</v>
      </c>
      <c r="N113" s="5">
        <f t="shared" si="53"/>
        <v>0</v>
      </c>
      <c r="O113" s="5">
        <f t="shared" si="53"/>
        <v>0</v>
      </c>
      <c r="P113" s="5">
        <f t="shared" si="53"/>
        <v>0.64935064935064934</v>
      </c>
      <c r="Q113" s="5">
        <f t="shared" si="53"/>
        <v>15.584415584415584</v>
      </c>
      <c r="R113" s="5">
        <f t="shared" si="48"/>
        <v>100.00000000000001</v>
      </c>
    </row>
    <row r="114" spans="1:19" ht="15" customHeight="1" x14ac:dyDescent="0.15">
      <c r="B114" s="99"/>
      <c r="C114" s="206"/>
      <c r="D114" s="55"/>
      <c r="E114" s="14"/>
      <c r="F114" s="14"/>
      <c r="G114" s="14"/>
      <c r="H114" s="14"/>
      <c r="I114" s="14"/>
      <c r="J114" s="14"/>
      <c r="K114" s="84"/>
      <c r="L114" s="84"/>
      <c r="M114" s="84"/>
      <c r="N114" s="84"/>
      <c r="O114" s="84"/>
      <c r="P114" s="84"/>
      <c r="Q114" s="84"/>
      <c r="R114" s="84"/>
    </row>
    <row r="115" spans="1:19" ht="15" customHeight="1" x14ac:dyDescent="0.15">
      <c r="A115" s="77" t="s">
        <v>909</v>
      </c>
    </row>
    <row r="116" spans="1:19" ht="15" customHeight="1" x14ac:dyDescent="0.15">
      <c r="A116" s="1" t="s">
        <v>804</v>
      </c>
      <c r="B116" s="66"/>
      <c r="C116" s="66"/>
      <c r="D116" s="46"/>
      <c r="E116" s="14"/>
      <c r="F116" s="14"/>
      <c r="G116" s="14"/>
      <c r="H116" s="14"/>
      <c r="I116" s="14"/>
      <c r="J116" s="240"/>
      <c r="K116" s="1"/>
    </row>
    <row r="117" spans="1:19" ht="22.7" x14ac:dyDescent="0.15">
      <c r="B117" s="39"/>
      <c r="C117" s="195" t="s">
        <v>4</v>
      </c>
      <c r="D117" s="29"/>
      <c r="E117" s="198" t="s">
        <v>214</v>
      </c>
      <c r="F117" s="197" t="s">
        <v>89</v>
      </c>
      <c r="G117" s="197" t="s">
        <v>437</v>
      </c>
      <c r="H117" s="197" t="s">
        <v>91</v>
      </c>
      <c r="I117" s="197" t="s">
        <v>92</v>
      </c>
      <c r="J117" s="241" t="s">
        <v>169</v>
      </c>
      <c r="K117" s="202" t="s">
        <v>170</v>
      </c>
      <c r="L117" s="202" t="s">
        <v>171</v>
      </c>
      <c r="M117" s="202" t="s">
        <v>175</v>
      </c>
      <c r="N117" s="202" t="s">
        <v>176</v>
      </c>
      <c r="O117" s="202" t="s">
        <v>177</v>
      </c>
      <c r="P117" s="146" t="s">
        <v>188</v>
      </c>
      <c r="Q117" s="202" t="s">
        <v>174</v>
      </c>
      <c r="R117" s="146" t="s">
        <v>4</v>
      </c>
      <c r="S117" s="146" t="s">
        <v>438</v>
      </c>
    </row>
    <row r="118" spans="1:19" ht="15" customHeight="1" x14ac:dyDescent="0.15">
      <c r="B118" s="62" t="s">
        <v>2</v>
      </c>
      <c r="C118" s="203" t="s">
        <v>56</v>
      </c>
      <c r="D118" s="49"/>
      <c r="E118" s="8">
        <v>1528</v>
      </c>
      <c r="F118" s="8">
        <v>197</v>
      </c>
      <c r="G118" s="8">
        <v>107</v>
      </c>
      <c r="H118" s="8">
        <v>65</v>
      </c>
      <c r="I118" s="8">
        <v>61</v>
      </c>
      <c r="J118" s="8">
        <v>47</v>
      </c>
      <c r="K118" s="17">
        <v>35</v>
      </c>
      <c r="L118" s="17">
        <v>39</v>
      </c>
      <c r="M118" s="17">
        <v>35</v>
      </c>
      <c r="N118" s="17">
        <v>60</v>
      </c>
      <c r="O118" s="17">
        <v>66</v>
      </c>
      <c r="P118" s="17">
        <v>348</v>
      </c>
      <c r="Q118" s="17">
        <v>1654</v>
      </c>
      <c r="R118" s="17">
        <f>SUM(E118:Q118)</f>
        <v>4242</v>
      </c>
      <c r="S118" s="3">
        <v>23.688644512070862</v>
      </c>
    </row>
    <row r="119" spans="1:19" ht="15" customHeight="1" x14ac:dyDescent="0.15">
      <c r="B119" s="199"/>
      <c r="C119" s="204" t="s">
        <v>190</v>
      </c>
      <c r="D119" s="50"/>
      <c r="E119" s="9">
        <v>1652</v>
      </c>
      <c r="F119" s="9">
        <v>315</v>
      </c>
      <c r="G119" s="9">
        <v>203</v>
      </c>
      <c r="H119" s="9">
        <v>105</v>
      </c>
      <c r="I119" s="9">
        <v>45</v>
      </c>
      <c r="J119" s="9">
        <v>39</v>
      </c>
      <c r="K119" s="18">
        <v>29</v>
      </c>
      <c r="L119" s="18">
        <v>12</v>
      </c>
      <c r="M119" s="18">
        <v>15</v>
      </c>
      <c r="N119" s="18">
        <v>19</v>
      </c>
      <c r="O119" s="18">
        <v>17</v>
      </c>
      <c r="P119" s="18">
        <v>34</v>
      </c>
      <c r="Q119" s="18">
        <v>1757</v>
      </c>
      <c r="R119" s="18">
        <f t="shared" ref="R119:R127" si="54">SUM(E119:Q119)</f>
        <v>4242</v>
      </c>
      <c r="S119" s="4">
        <v>8.1480065177297352</v>
      </c>
    </row>
    <row r="120" spans="1:19" ht="15" customHeight="1" x14ac:dyDescent="0.15">
      <c r="B120" s="199"/>
      <c r="C120" s="204" t="s">
        <v>57</v>
      </c>
      <c r="D120" s="50"/>
      <c r="E120" s="9">
        <v>1264</v>
      </c>
      <c r="F120" s="9">
        <v>293</v>
      </c>
      <c r="G120" s="9">
        <v>345</v>
      </c>
      <c r="H120" s="9">
        <v>235</v>
      </c>
      <c r="I120" s="9">
        <v>131</v>
      </c>
      <c r="J120" s="9">
        <v>101</v>
      </c>
      <c r="K120" s="18">
        <v>73</v>
      </c>
      <c r="L120" s="18">
        <v>59</v>
      </c>
      <c r="M120" s="18">
        <v>41</v>
      </c>
      <c r="N120" s="18">
        <v>32</v>
      </c>
      <c r="O120" s="18">
        <v>28</v>
      </c>
      <c r="P120" s="18">
        <v>95</v>
      </c>
      <c r="Q120" s="18">
        <v>1545</v>
      </c>
      <c r="R120" s="18">
        <f t="shared" si="54"/>
        <v>4242</v>
      </c>
      <c r="S120" s="4">
        <v>17.336395122313952</v>
      </c>
    </row>
    <row r="121" spans="1:19" ht="15" customHeight="1" x14ac:dyDescent="0.15">
      <c r="B121" s="199"/>
      <c r="C121" s="204" t="s">
        <v>435</v>
      </c>
      <c r="D121" s="50"/>
      <c r="E121" s="9">
        <v>2285</v>
      </c>
      <c r="F121" s="9">
        <v>39</v>
      </c>
      <c r="G121" s="9">
        <v>20</v>
      </c>
      <c r="H121" s="9">
        <v>8</v>
      </c>
      <c r="I121" s="9">
        <v>1</v>
      </c>
      <c r="J121" s="9">
        <v>2</v>
      </c>
      <c r="K121" s="18">
        <v>1</v>
      </c>
      <c r="L121" s="18">
        <v>2</v>
      </c>
      <c r="M121" s="18">
        <v>3</v>
      </c>
      <c r="N121" s="18">
        <v>4</v>
      </c>
      <c r="O121" s="18">
        <v>2</v>
      </c>
      <c r="P121" s="18">
        <v>6</v>
      </c>
      <c r="Q121" s="18">
        <v>1869</v>
      </c>
      <c r="R121" s="18">
        <f t="shared" si="54"/>
        <v>4242</v>
      </c>
      <c r="S121" s="4">
        <v>0.97153101465915404</v>
      </c>
    </row>
    <row r="122" spans="1:19" ht="15" customHeight="1" x14ac:dyDescent="0.15">
      <c r="B122" s="200"/>
      <c r="C122" s="205" t="s">
        <v>436</v>
      </c>
      <c r="D122" s="201"/>
      <c r="E122" s="10">
        <v>2256</v>
      </c>
      <c r="F122" s="10">
        <v>17</v>
      </c>
      <c r="G122" s="10">
        <v>6</v>
      </c>
      <c r="H122" s="10">
        <v>0</v>
      </c>
      <c r="I122" s="10">
        <v>2</v>
      </c>
      <c r="J122" s="10">
        <v>4</v>
      </c>
      <c r="K122" s="19">
        <v>10</v>
      </c>
      <c r="L122" s="19">
        <v>14</v>
      </c>
      <c r="M122" s="19">
        <v>17</v>
      </c>
      <c r="N122" s="19">
        <v>9</v>
      </c>
      <c r="O122" s="19">
        <v>4</v>
      </c>
      <c r="P122" s="19">
        <v>4</v>
      </c>
      <c r="Q122" s="19">
        <v>1899</v>
      </c>
      <c r="R122" s="19">
        <f t="shared" si="54"/>
        <v>4242</v>
      </c>
      <c r="S122" s="5">
        <v>1.994619472370611</v>
      </c>
    </row>
    <row r="123" spans="1:19" ht="15" customHeight="1" x14ac:dyDescent="0.15">
      <c r="B123" s="62" t="s">
        <v>3</v>
      </c>
      <c r="C123" s="203" t="s">
        <v>56</v>
      </c>
      <c r="D123" s="20">
        <f>D47</f>
        <v>4242</v>
      </c>
      <c r="E123" s="12">
        <f t="shared" ref="E123:Q123" si="55">E118/$D123*100</f>
        <v>36.020744931636024</v>
      </c>
      <c r="F123" s="12">
        <f t="shared" si="55"/>
        <v>4.6440358321546444</v>
      </c>
      <c r="G123" s="12">
        <f t="shared" si="55"/>
        <v>2.5223950966525224</v>
      </c>
      <c r="H123" s="12">
        <f t="shared" si="55"/>
        <v>1.5322960867515323</v>
      </c>
      <c r="I123" s="12">
        <f t="shared" si="55"/>
        <v>1.438000942951438</v>
      </c>
      <c r="J123" s="12">
        <f t="shared" si="55"/>
        <v>1.107967939651108</v>
      </c>
      <c r="K123" s="4">
        <f t="shared" si="55"/>
        <v>0.82508250825082496</v>
      </c>
      <c r="L123" s="4">
        <f t="shared" si="55"/>
        <v>0.91937765205091937</v>
      </c>
      <c r="M123" s="4">
        <f t="shared" si="55"/>
        <v>0.82508250825082496</v>
      </c>
      <c r="N123" s="4">
        <f t="shared" si="55"/>
        <v>1.4144271570014144</v>
      </c>
      <c r="O123" s="4">
        <f t="shared" si="55"/>
        <v>1.5558698727015559</v>
      </c>
      <c r="P123" s="4">
        <f t="shared" si="55"/>
        <v>8.2036775106082036</v>
      </c>
      <c r="Q123" s="4">
        <f t="shared" si="55"/>
        <v>38.991041961338993</v>
      </c>
      <c r="R123" s="4">
        <f t="shared" si="54"/>
        <v>100</v>
      </c>
    </row>
    <row r="124" spans="1:19" ht="15" customHeight="1" x14ac:dyDescent="0.15">
      <c r="B124" s="199"/>
      <c r="C124" s="204" t="s">
        <v>190</v>
      </c>
      <c r="D124" s="20">
        <f>D48</f>
        <v>4242</v>
      </c>
      <c r="E124" s="12">
        <f t="shared" ref="E124:Q124" si="56">E119/$D124*100</f>
        <v>38.943894389438945</v>
      </c>
      <c r="F124" s="12">
        <f t="shared" si="56"/>
        <v>7.4257425742574252</v>
      </c>
      <c r="G124" s="12">
        <f t="shared" si="56"/>
        <v>4.7854785478547859</v>
      </c>
      <c r="H124" s="12">
        <f t="shared" si="56"/>
        <v>2.4752475247524752</v>
      </c>
      <c r="I124" s="12">
        <f t="shared" si="56"/>
        <v>1.0608203677510608</v>
      </c>
      <c r="J124" s="12">
        <f t="shared" si="56"/>
        <v>0.91937765205091937</v>
      </c>
      <c r="K124" s="4">
        <f t="shared" si="56"/>
        <v>0.68363979255068363</v>
      </c>
      <c r="L124" s="4">
        <f t="shared" si="56"/>
        <v>0.28288543140028288</v>
      </c>
      <c r="M124" s="4">
        <f t="shared" si="56"/>
        <v>0.3536067892503536</v>
      </c>
      <c r="N124" s="4">
        <f t="shared" si="56"/>
        <v>0.4479019330504479</v>
      </c>
      <c r="O124" s="4">
        <f t="shared" si="56"/>
        <v>0.40075436115040075</v>
      </c>
      <c r="P124" s="4">
        <f t="shared" si="56"/>
        <v>0.8015087223008015</v>
      </c>
      <c r="Q124" s="4">
        <f t="shared" si="56"/>
        <v>41.419141914191421</v>
      </c>
      <c r="R124" s="4">
        <f t="shared" si="54"/>
        <v>100</v>
      </c>
    </row>
    <row r="125" spans="1:19" ht="15" customHeight="1" x14ac:dyDescent="0.15">
      <c r="B125" s="199"/>
      <c r="C125" s="204" t="s">
        <v>57</v>
      </c>
      <c r="D125" s="20">
        <f>D49</f>
        <v>4242</v>
      </c>
      <c r="E125" s="12">
        <f t="shared" ref="E125:Q125" si="57">E120/$D125*100</f>
        <v>29.797265440829797</v>
      </c>
      <c r="F125" s="12">
        <f t="shared" si="57"/>
        <v>6.9071192833569066</v>
      </c>
      <c r="G125" s="12">
        <f t="shared" si="57"/>
        <v>8.1329561527581333</v>
      </c>
      <c r="H125" s="12">
        <f t="shared" si="57"/>
        <v>5.5398396982555402</v>
      </c>
      <c r="I125" s="12">
        <f t="shared" si="57"/>
        <v>3.0881659594530881</v>
      </c>
      <c r="J125" s="12">
        <f t="shared" si="57"/>
        <v>2.3809523809523809</v>
      </c>
      <c r="K125" s="4">
        <f t="shared" si="57"/>
        <v>1.7208863743517206</v>
      </c>
      <c r="L125" s="4">
        <f t="shared" si="57"/>
        <v>1.3908533710513908</v>
      </c>
      <c r="M125" s="4">
        <f t="shared" si="57"/>
        <v>0.96652522395096652</v>
      </c>
      <c r="N125" s="4">
        <f t="shared" si="57"/>
        <v>0.75436115040075435</v>
      </c>
      <c r="O125" s="4">
        <f t="shared" si="57"/>
        <v>0.66006600660066006</v>
      </c>
      <c r="P125" s="4">
        <f t="shared" si="57"/>
        <v>2.2395096652522395</v>
      </c>
      <c r="Q125" s="4">
        <f t="shared" si="57"/>
        <v>36.421499292786422</v>
      </c>
      <c r="R125" s="4">
        <f t="shared" si="54"/>
        <v>100</v>
      </c>
    </row>
    <row r="126" spans="1:19" ht="15" customHeight="1" x14ac:dyDescent="0.15">
      <c r="B126" s="199"/>
      <c r="C126" s="204" t="s">
        <v>435</v>
      </c>
      <c r="D126" s="20">
        <f>D50</f>
        <v>4242</v>
      </c>
      <c r="E126" s="12">
        <f t="shared" ref="E126:Q126" si="58">E121/$D126*100</f>
        <v>53.866100895803868</v>
      </c>
      <c r="F126" s="12">
        <f t="shared" si="58"/>
        <v>0.91937765205091937</v>
      </c>
      <c r="G126" s="12">
        <f t="shared" si="58"/>
        <v>0.47147571900047153</v>
      </c>
      <c r="H126" s="12">
        <f t="shared" si="58"/>
        <v>0.18859028760018859</v>
      </c>
      <c r="I126" s="12">
        <f t="shared" si="58"/>
        <v>2.3573785950023574E-2</v>
      </c>
      <c r="J126" s="12">
        <f t="shared" si="58"/>
        <v>4.7147571900047147E-2</v>
      </c>
      <c r="K126" s="4">
        <f t="shared" si="58"/>
        <v>2.3573785950023574E-2</v>
      </c>
      <c r="L126" s="4">
        <f t="shared" si="58"/>
        <v>4.7147571900047147E-2</v>
      </c>
      <c r="M126" s="4">
        <f t="shared" si="58"/>
        <v>7.0721357850070721E-2</v>
      </c>
      <c r="N126" s="4">
        <f t="shared" si="58"/>
        <v>9.4295143800094294E-2</v>
      </c>
      <c r="O126" s="4">
        <f t="shared" si="58"/>
        <v>4.7147571900047147E-2</v>
      </c>
      <c r="P126" s="4">
        <f t="shared" si="58"/>
        <v>0.14144271570014144</v>
      </c>
      <c r="Q126" s="4">
        <f t="shared" si="58"/>
        <v>44.059405940594061</v>
      </c>
      <c r="R126" s="4">
        <f t="shared" si="54"/>
        <v>100</v>
      </c>
    </row>
    <row r="127" spans="1:19" ht="15" customHeight="1" x14ac:dyDescent="0.15">
      <c r="B127" s="200"/>
      <c r="C127" s="205" t="s">
        <v>436</v>
      </c>
      <c r="D127" s="21">
        <f>D51</f>
        <v>4242</v>
      </c>
      <c r="E127" s="13">
        <f t="shared" ref="E127:Q127" si="59">E122/$D127*100</f>
        <v>53.182461103253189</v>
      </c>
      <c r="F127" s="13">
        <f t="shared" si="59"/>
        <v>0.40075436115040075</v>
      </c>
      <c r="G127" s="13">
        <f t="shared" si="59"/>
        <v>0.14144271570014144</v>
      </c>
      <c r="H127" s="13">
        <f t="shared" si="59"/>
        <v>0</v>
      </c>
      <c r="I127" s="13">
        <f t="shared" si="59"/>
        <v>4.7147571900047147E-2</v>
      </c>
      <c r="J127" s="13">
        <f t="shared" si="59"/>
        <v>9.4295143800094294E-2</v>
      </c>
      <c r="K127" s="5">
        <f t="shared" si="59"/>
        <v>0.23573785950023576</v>
      </c>
      <c r="L127" s="5">
        <f t="shared" si="59"/>
        <v>0.33003300330033003</v>
      </c>
      <c r="M127" s="5">
        <f t="shared" si="59"/>
        <v>0.40075436115040075</v>
      </c>
      <c r="N127" s="5">
        <f t="shared" si="59"/>
        <v>0.21216407355021216</v>
      </c>
      <c r="O127" s="5">
        <f t="shared" si="59"/>
        <v>9.4295143800094294E-2</v>
      </c>
      <c r="P127" s="5">
        <f t="shared" si="59"/>
        <v>9.4295143800094294E-2</v>
      </c>
      <c r="Q127" s="5">
        <f t="shared" si="59"/>
        <v>44.766619519094768</v>
      </c>
      <c r="R127" s="5">
        <f t="shared" si="54"/>
        <v>100</v>
      </c>
    </row>
    <row r="128" spans="1:19" ht="15" customHeight="1" x14ac:dyDescent="0.15">
      <c r="B128" s="99"/>
      <c r="C128" s="99"/>
      <c r="D128" s="57"/>
      <c r="E128" s="14"/>
      <c r="F128" s="14"/>
      <c r="G128" s="14"/>
      <c r="H128" s="14"/>
      <c r="I128" s="14"/>
      <c r="J128" s="240"/>
      <c r="K128" s="1"/>
    </row>
    <row r="129" spans="2:19" ht="22.7" x14ac:dyDescent="0.15">
      <c r="B129" s="39"/>
      <c r="C129" s="195" t="s">
        <v>255</v>
      </c>
      <c r="D129" s="29"/>
      <c r="E129" s="198" t="s">
        <v>214</v>
      </c>
      <c r="F129" s="197" t="s">
        <v>89</v>
      </c>
      <c r="G129" s="197" t="s">
        <v>437</v>
      </c>
      <c r="H129" s="197" t="s">
        <v>91</v>
      </c>
      <c r="I129" s="197" t="s">
        <v>92</v>
      </c>
      <c r="J129" s="241" t="s">
        <v>169</v>
      </c>
      <c r="K129" s="202" t="s">
        <v>170</v>
      </c>
      <c r="L129" s="202" t="s">
        <v>171</v>
      </c>
      <c r="M129" s="202" t="s">
        <v>175</v>
      </c>
      <c r="N129" s="202" t="s">
        <v>176</v>
      </c>
      <c r="O129" s="202" t="s">
        <v>177</v>
      </c>
      <c r="P129" s="146" t="s">
        <v>188</v>
      </c>
      <c r="Q129" s="202" t="s">
        <v>174</v>
      </c>
      <c r="R129" s="146" t="s">
        <v>4</v>
      </c>
      <c r="S129" s="146" t="s">
        <v>438</v>
      </c>
    </row>
    <row r="130" spans="2:19" ht="15" customHeight="1" x14ac:dyDescent="0.15">
      <c r="B130" s="62" t="s">
        <v>2</v>
      </c>
      <c r="C130" s="203" t="s">
        <v>56</v>
      </c>
      <c r="D130" s="49"/>
      <c r="E130" s="8">
        <v>836</v>
      </c>
      <c r="F130" s="8">
        <v>84</v>
      </c>
      <c r="G130" s="8">
        <v>40</v>
      </c>
      <c r="H130" s="8">
        <v>20</v>
      </c>
      <c r="I130" s="8">
        <v>20</v>
      </c>
      <c r="J130" s="8">
        <v>18</v>
      </c>
      <c r="K130" s="17">
        <v>18</v>
      </c>
      <c r="L130" s="17">
        <v>24</v>
      </c>
      <c r="M130" s="17">
        <v>20</v>
      </c>
      <c r="N130" s="17">
        <v>29</v>
      </c>
      <c r="O130" s="17">
        <v>48</v>
      </c>
      <c r="P130" s="17">
        <v>260</v>
      </c>
      <c r="Q130" s="17">
        <v>1066</v>
      </c>
      <c r="R130" s="17">
        <f>SUM(E130:Q130)</f>
        <v>2483</v>
      </c>
      <c r="S130" s="3">
        <v>28.214739380380127</v>
      </c>
    </row>
    <row r="131" spans="2:19" ht="15" customHeight="1" x14ac:dyDescent="0.15">
      <c r="B131" s="199"/>
      <c r="C131" s="204" t="s">
        <v>190</v>
      </c>
      <c r="D131" s="50"/>
      <c r="E131" s="9">
        <v>926</v>
      </c>
      <c r="F131" s="9">
        <v>143</v>
      </c>
      <c r="G131" s="9">
        <v>87</v>
      </c>
      <c r="H131" s="9">
        <v>46</v>
      </c>
      <c r="I131" s="9">
        <v>24</v>
      </c>
      <c r="J131" s="9">
        <v>20</v>
      </c>
      <c r="K131" s="18">
        <v>19</v>
      </c>
      <c r="L131" s="18">
        <v>4</v>
      </c>
      <c r="M131" s="18">
        <v>10</v>
      </c>
      <c r="N131" s="18">
        <v>13</v>
      </c>
      <c r="O131" s="18">
        <v>14</v>
      </c>
      <c r="P131" s="18">
        <v>26</v>
      </c>
      <c r="Q131" s="18">
        <v>1151</v>
      </c>
      <c r="R131" s="18">
        <f t="shared" ref="R131:R139" si="60">SUM(E131:Q131)</f>
        <v>2483</v>
      </c>
      <c r="S131" s="4">
        <v>8.8134846213735507</v>
      </c>
    </row>
    <row r="132" spans="2:19" ht="15" customHeight="1" x14ac:dyDescent="0.15">
      <c r="B132" s="199"/>
      <c r="C132" s="204" t="s">
        <v>57</v>
      </c>
      <c r="D132" s="50"/>
      <c r="E132" s="9">
        <v>727</v>
      </c>
      <c r="F132" s="9">
        <v>131</v>
      </c>
      <c r="G132" s="9">
        <v>165</v>
      </c>
      <c r="H132" s="9">
        <v>103</v>
      </c>
      <c r="I132" s="9">
        <v>74</v>
      </c>
      <c r="J132" s="9">
        <v>55</v>
      </c>
      <c r="K132" s="18">
        <v>44</v>
      </c>
      <c r="L132" s="18">
        <v>40</v>
      </c>
      <c r="M132" s="18">
        <v>27</v>
      </c>
      <c r="N132" s="18">
        <v>22</v>
      </c>
      <c r="O132" s="18">
        <v>16</v>
      </c>
      <c r="P132" s="18">
        <v>78</v>
      </c>
      <c r="Q132" s="18">
        <v>1001</v>
      </c>
      <c r="R132" s="18">
        <f t="shared" si="60"/>
        <v>2483</v>
      </c>
      <c r="S132" s="4">
        <v>19.293073385722536</v>
      </c>
    </row>
    <row r="133" spans="2:19" ht="15" customHeight="1" x14ac:dyDescent="0.15">
      <c r="B133" s="199"/>
      <c r="C133" s="204" t="s">
        <v>435</v>
      </c>
      <c r="D133" s="50"/>
      <c r="E133" s="9">
        <v>1219</v>
      </c>
      <c r="F133" s="9">
        <v>11</v>
      </c>
      <c r="G133" s="9">
        <v>8</v>
      </c>
      <c r="H133" s="9">
        <v>4</v>
      </c>
      <c r="I133" s="9">
        <v>0</v>
      </c>
      <c r="J133" s="9">
        <v>2</v>
      </c>
      <c r="K133" s="18">
        <v>0</v>
      </c>
      <c r="L133" s="18">
        <v>1</v>
      </c>
      <c r="M133" s="18">
        <v>0</v>
      </c>
      <c r="N133" s="18">
        <v>2</v>
      </c>
      <c r="O133" s="18">
        <v>1</v>
      </c>
      <c r="P133" s="18">
        <v>5</v>
      </c>
      <c r="Q133" s="18">
        <v>1230</v>
      </c>
      <c r="R133" s="18">
        <f t="shared" si="60"/>
        <v>2483</v>
      </c>
      <c r="S133" s="4">
        <v>0.92909392469623808</v>
      </c>
    </row>
    <row r="134" spans="2:19" ht="15" customHeight="1" x14ac:dyDescent="0.15">
      <c r="B134" s="200"/>
      <c r="C134" s="205" t="s">
        <v>436</v>
      </c>
      <c r="D134" s="201"/>
      <c r="E134" s="10">
        <v>1228</v>
      </c>
      <c r="F134" s="10">
        <v>8</v>
      </c>
      <c r="G134" s="10">
        <v>1</v>
      </c>
      <c r="H134" s="10">
        <v>0</v>
      </c>
      <c r="I134" s="10">
        <v>0</v>
      </c>
      <c r="J134" s="10">
        <v>2</v>
      </c>
      <c r="K134" s="19">
        <v>2</v>
      </c>
      <c r="L134" s="19">
        <v>1</v>
      </c>
      <c r="M134" s="19">
        <v>1</v>
      </c>
      <c r="N134" s="19">
        <v>3</v>
      </c>
      <c r="O134" s="19">
        <v>1</v>
      </c>
      <c r="P134" s="19">
        <v>0</v>
      </c>
      <c r="Q134" s="19">
        <v>1236</v>
      </c>
      <c r="R134" s="19">
        <f t="shared" si="60"/>
        <v>2483</v>
      </c>
      <c r="S134" s="5">
        <v>0.58528116861997215</v>
      </c>
    </row>
    <row r="135" spans="2:19" ht="15" customHeight="1" x14ac:dyDescent="0.15">
      <c r="B135" s="62" t="s">
        <v>3</v>
      </c>
      <c r="C135" s="203" t="s">
        <v>56</v>
      </c>
      <c r="D135" s="20">
        <f>D59</f>
        <v>2483</v>
      </c>
      <c r="E135" s="12">
        <f t="shared" ref="E135:Q135" si="61">E130/$D135*100</f>
        <v>33.668948852194923</v>
      </c>
      <c r="F135" s="12">
        <f t="shared" si="61"/>
        <v>3.3830044301248487</v>
      </c>
      <c r="G135" s="12">
        <f t="shared" si="61"/>
        <v>1.6109544905356425</v>
      </c>
      <c r="H135" s="12">
        <f t="shared" si="61"/>
        <v>0.80547724526782127</v>
      </c>
      <c r="I135" s="12">
        <f t="shared" si="61"/>
        <v>0.80547724526782127</v>
      </c>
      <c r="J135" s="12">
        <f t="shared" si="61"/>
        <v>0.724929520741039</v>
      </c>
      <c r="K135" s="4">
        <f t="shared" si="61"/>
        <v>0.724929520741039</v>
      </c>
      <c r="L135" s="4">
        <f t="shared" si="61"/>
        <v>0.96657269432138537</v>
      </c>
      <c r="M135" s="4">
        <f t="shared" si="61"/>
        <v>0.80547724526782127</v>
      </c>
      <c r="N135" s="4">
        <f t="shared" si="61"/>
        <v>1.1679420056383407</v>
      </c>
      <c r="O135" s="4">
        <f t="shared" si="61"/>
        <v>1.9331453886427707</v>
      </c>
      <c r="P135" s="4">
        <f t="shared" si="61"/>
        <v>10.471204188481675</v>
      </c>
      <c r="Q135" s="4">
        <f t="shared" si="61"/>
        <v>42.931937172774873</v>
      </c>
      <c r="R135" s="4">
        <f t="shared" si="60"/>
        <v>100</v>
      </c>
    </row>
    <row r="136" spans="2:19" ht="15" customHeight="1" x14ac:dyDescent="0.15">
      <c r="B136" s="199"/>
      <c r="C136" s="204" t="s">
        <v>190</v>
      </c>
      <c r="D136" s="20">
        <f>D60</f>
        <v>2483</v>
      </c>
      <c r="E136" s="12">
        <f t="shared" ref="E136:Q136" si="62">E131/$D136*100</f>
        <v>37.293596455900122</v>
      </c>
      <c r="F136" s="12">
        <f t="shared" si="62"/>
        <v>5.7591623036649215</v>
      </c>
      <c r="G136" s="12">
        <f t="shared" si="62"/>
        <v>3.5038260169150224</v>
      </c>
      <c r="H136" s="12">
        <f t="shared" si="62"/>
        <v>1.8525976641159889</v>
      </c>
      <c r="I136" s="12">
        <f t="shared" si="62"/>
        <v>0.96657269432138537</v>
      </c>
      <c r="J136" s="12">
        <f t="shared" si="62"/>
        <v>0.80547724526782127</v>
      </c>
      <c r="K136" s="4">
        <f t="shared" si="62"/>
        <v>0.76520338300443014</v>
      </c>
      <c r="L136" s="4">
        <f t="shared" si="62"/>
        <v>0.16109544905356424</v>
      </c>
      <c r="M136" s="4">
        <f t="shared" si="62"/>
        <v>0.40273862263391064</v>
      </c>
      <c r="N136" s="4">
        <f t="shared" si="62"/>
        <v>0.52356020942408377</v>
      </c>
      <c r="O136" s="4">
        <f t="shared" si="62"/>
        <v>0.56383407168747479</v>
      </c>
      <c r="P136" s="4">
        <f t="shared" si="62"/>
        <v>1.0471204188481675</v>
      </c>
      <c r="Q136" s="4">
        <f t="shared" si="62"/>
        <v>46.355215465163106</v>
      </c>
      <c r="R136" s="4">
        <f t="shared" si="60"/>
        <v>100</v>
      </c>
    </row>
    <row r="137" spans="2:19" ht="15" customHeight="1" x14ac:dyDescent="0.15">
      <c r="B137" s="199"/>
      <c r="C137" s="204" t="s">
        <v>57</v>
      </c>
      <c r="D137" s="20">
        <f>D61</f>
        <v>2483</v>
      </c>
      <c r="E137" s="12">
        <f t="shared" ref="E137:Q137" si="63">E132/$D137*100</f>
        <v>29.279097865485298</v>
      </c>
      <c r="F137" s="12">
        <f t="shared" si="63"/>
        <v>5.2758759565042288</v>
      </c>
      <c r="G137" s="12">
        <f t="shared" si="63"/>
        <v>6.6451872734595243</v>
      </c>
      <c r="H137" s="12">
        <f t="shared" si="63"/>
        <v>4.1482078131292788</v>
      </c>
      <c r="I137" s="12">
        <f t="shared" si="63"/>
        <v>2.9802658074909383</v>
      </c>
      <c r="J137" s="12">
        <f t="shared" si="63"/>
        <v>2.2150624244865083</v>
      </c>
      <c r="K137" s="4">
        <f t="shared" si="63"/>
        <v>1.7720499395892066</v>
      </c>
      <c r="L137" s="4">
        <f t="shared" si="63"/>
        <v>1.6109544905356425</v>
      </c>
      <c r="M137" s="4">
        <f t="shared" si="63"/>
        <v>1.0873942811115584</v>
      </c>
      <c r="N137" s="4">
        <f t="shared" si="63"/>
        <v>0.88602496979460332</v>
      </c>
      <c r="O137" s="4">
        <f t="shared" si="63"/>
        <v>0.64438179621425695</v>
      </c>
      <c r="P137" s="4">
        <f t="shared" si="63"/>
        <v>3.1413612565445024</v>
      </c>
      <c r="Q137" s="4">
        <f t="shared" si="63"/>
        <v>40.31413612565445</v>
      </c>
      <c r="R137" s="4">
        <f t="shared" si="60"/>
        <v>100</v>
      </c>
    </row>
    <row r="138" spans="2:19" ht="15" customHeight="1" x14ac:dyDescent="0.15">
      <c r="B138" s="199"/>
      <c r="C138" s="204" t="s">
        <v>435</v>
      </c>
      <c r="D138" s="20">
        <f>D62</f>
        <v>2483</v>
      </c>
      <c r="E138" s="12">
        <f t="shared" ref="E138:Q138" si="64">E133/$D138*100</f>
        <v>49.0938380990737</v>
      </c>
      <c r="F138" s="12">
        <f t="shared" si="64"/>
        <v>0.44301248489730166</v>
      </c>
      <c r="G138" s="12">
        <f t="shared" si="64"/>
        <v>0.32219089810712848</v>
      </c>
      <c r="H138" s="12">
        <f t="shared" si="64"/>
        <v>0.16109544905356424</v>
      </c>
      <c r="I138" s="12">
        <f t="shared" si="64"/>
        <v>0</v>
      </c>
      <c r="J138" s="12">
        <f t="shared" si="64"/>
        <v>8.0547724526782119E-2</v>
      </c>
      <c r="K138" s="4">
        <f t="shared" si="64"/>
        <v>0</v>
      </c>
      <c r="L138" s="4">
        <f t="shared" si="64"/>
        <v>4.027386226339106E-2</v>
      </c>
      <c r="M138" s="4">
        <f t="shared" si="64"/>
        <v>0</v>
      </c>
      <c r="N138" s="4">
        <f t="shared" si="64"/>
        <v>8.0547724526782119E-2</v>
      </c>
      <c r="O138" s="4">
        <f t="shared" si="64"/>
        <v>4.027386226339106E-2</v>
      </c>
      <c r="P138" s="4">
        <f t="shared" si="64"/>
        <v>0.20136931131695532</v>
      </c>
      <c r="Q138" s="4">
        <f t="shared" si="64"/>
        <v>49.536850583971002</v>
      </c>
      <c r="R138" s="4">
        <f t="shared" si="60"/>
        <v>100</v>
      </c>
    </row>
    <row r="139" spans="2:19" ht="15" customHeight="1" x14ac:dyDescent="0.15">
      <c r="B139" s="200"/>
      <c r="C139" s="205" t="s">
        <v>436</v>
      </c>
      <c r="D139" s="21">
        <f>D63</f>
        <v>2483</v>
      </c>
      <c r="E139" s="13">
        <f t="shared" ref="E139:Q139" si="65">E134/$D139*100</f>
        <v>49.456302859444222</v>
      </c>
      <c r="F139" s="13">
        <f t="shared" si="65"/>
        <v>0.32219089810712848</v>
      </c>
      <c r="G139" s="13">
        <f t="shared" si="65"/>
        <v>4.027386226339106E-2</v>
      </c>
      <c r="H139" s="13">
        <f t="shared" si="65"/>
        <v>0</v>
      </c>
      <c r="I139" s="13">
        <f t="shared" si="65"/>
        <v>0</v>
      </c>
      <c r="J139" s="13">
        <f t="shared" si="65"/>
        <v>8.0547724526782119E-2</v>
      </c>
      <c r="K139" s="5">
        <f t="shared" si="65"/>
        <v>8.0547724526782119E-2</v>
      </c>
      <c r="L139" s="5">
        <f t="shared" si="65"/>
        <v>4.027386226339106E-2</v>
      </c>
      <c r="M139" s="5">
        <f t="shared" si="65"/>
        <v>4.027386226339106E-2</v>
      </c>
      <c r="N139" s="5">
        <f t="shared" si="65"/>
        <v>0.12082158679017317</v>
      </c>
      <c r="O139" s="5">
        <f t="shared" si="65"/>
        <v>4.027386226339106E-2</v>
      </c>
      <c r="P139" s="5">
        <f t="shared" si="65"/>
        <v>0</v>
      </c>
      <c r="Q139" s="5">
        <f t="shared" si="65"/>
        <v>49.778493757551352</v>
      </c>
      <c r="R139" s="5">
        <f t="shared" si="60"/>
        <v>100</v>
      </c>
    </row>
    <row r="140" spans="2:19" ht="15" customHeight="1" x14ac:dyDescent="0.15">
      <c r="B140" s="66"/>
      <c r="C140" s="66"/>
      <c r="D140" s="46"/>
      <c r="E140" s="14"/>
      <c r="F140" s="14"/>
      <c r="G140" s="14"/>
      <c r="H140" s="14"/>
      <c r="I140" s="14"/>
      <c r="J140" s="240"/>
      <c r="K140" s="1"/>
    </row>
    <row r="141" spans="2:19" ht="22.7" x14ac:dyDescent="0.15">
      <c r="B141" s="39"/>
      <c r="C141" s="195" t="s">
        <v>257</v>
      </c>
      <c r="D141" s="29"/>
      <c r="E141" s="198" t="s">
        <v>214</v>
      </c>
      <c r="F141" s="197" t="s">
        <v>89</v>
      </c>
      <c r="G141" s="197" t="s">
        <v>437</v>
      </c>
      <c r="H141" s="197" t="s">
        <v>91</v>
      </c>
      <c r="I141" s="197" t="s">
        <v>92</v>
      </c>
      <c r="J141" s="241" t="s">
        <v>169</v>
      </c>
      <c r="K141" s="202" t="s">
        <v>170</v>
      </c>
      <c r="L141" s="202" t="s">
        <v>171</v>
      </c>
      <c r="M141" s="202" t="s">
        <v>175</v>
      </c>
      <c r="N141" s="202" t="s">
        <v>176</v>
      </c>
      <c r="O141" s="202" t="s">
        <v>177</v>
      </c>
      <c r="P141" s="146" t="s">
        <v>188</v>
      </c>
      <c r="Q141" s="202" t="s">
        <v>174</v>
      </c>
      <c r="R141" s="146" t="s">
        <v>4</v>
      </c>
      <c r="S141" s="146" t="s">
        <v>438</v>
      </c>
    </row>
    <row r="142" spans="2:19" ht="15" customHeight="1" x14ac:dyDescent="0.15">
      <c r="B142" s="62" t="s">
        <v>2</v>
      </c>
      <c r="C142" s="203" t="s">
        <v>56</v>
      </c>
      <c r="D142" s="49"/>
      <c r="E142" s="8">
        <v>692</v>
      </c>
      <c r="F142" s="8">
        <v>113</v>
      </c>
      <c r="G142" s="8">
        <v>67</v>
      </c>
      <c r="H142" s="8">
        <v>45</v>
      </c>
      <c r="I142" s="8">
        <v>41</v>
      </c>
      <c r="J142" s="8">
        <v>29</v>
      </c>
      <c r="K142" s="17">
        <v>17</v>
      </c>
      <c r="L142" s="17">
        <v>15</v>
      </c>
      <c r="M142" s="17">
        <v>15</v>
      </c>
      <c r="N142" s="17">
        <v>31</v>
      </c>
      <c r="O142" s="17">
        <v>18</v>
      </c>
      <c r="P142" s="17">
        <v>88</v>
      </c>
      <c r="Q142" s="17">
        <v>588</v>
      </c>
      <c r="R142" s="17">
        <f>SUM(E142:Q142)</f>
        <v>1759</v>
      </c>
      <c r="S142" s="3">
        <v>18.211721857592444</v>
      </c>
    </row>
    <row r="143" spans="2:19" ht="15" customHeight="1" x14ac:dyDescent="0.15">
      <c r="B143" s="199"/>
      <c r="C143" s="204" t="s">
        <v>190</v>
      </c>
      <c r="D143" s="50"/>
      <c r="E143" s="9">
        <v>726</v>
      </c>
      <c r="F143" s="9">
        <v>172</v>
      </c>
      <c r="G143" s="9">
        <v>116</v>
      </c>
      <c r="H143" s="9">
        <v>59</v>
      </c>
      <c r="I143" s="9">
        <v>21</v>
      </c>
      <c r="J143" s="9">
        <v>19</v>
      </c>
      <c r="K143" s="18">
        <v>10</v>
      </c>
      <c r="L143" s="18">
        <v>8</v>
      </c>
      <c r="M143" s="18">
        <v>5</v>
      </c>
      <c r="N143" s="18">
        <v>6</v>
      </c>
      <c r="O143" s="18">
        <v>3</v>
      </c>
      <c r="P143" s="18">
        <v>8</v>
      </c>
      <c r="Q143" s="18">
        <v>606</v>
      </c>
      <c r="R143" s="18">
        <f t="shared" ref="R143:R151" si="66">SUM(E143:Q143)</f>
        <v>1759</v>
      </c>
      <c r="S143" s="4">
        <v>7.3792148143007834</v>
      </c>
    </row>
    <row r="144" spans="2:19" ht="15" customHeight="1" x14ac:dyDescent="0.15">
      <c r="B144" s="199"/>
      <c r="C144" s="204" t="s">
        <v>57</v>
      </c>
      <c r="D144" s="50"/>
      <c r="E144" s="9">
        <v>537</v>
      </c>
      <c r="F144" s="9">
        <v>162</v>
      </c>
      <c r="G144" s="9">
        <v>180</v>
      </c>
      <c r="H144" s="9">
        <v>132</v>
      </c>
      <c r="I144" s="9">
        <v>57</v>
      </c>
      <c r="J144" s="9">
        <v>46</v>
      </c>
      <c r="K144" s="18">
        <v>29</v>
      </c>
      <c r="L144" s="18">
        <v>19</v>
      </c>
      <c r="M144" s="18">
        <v>14</v>
      </c>
      <c r="N144" s="18">
        <v>10</v>
      </c>
      <c r="O144" s="18">
        <v>12</v>
      </c>
      <c r="P144" s="18">
        <v>17</v>
      </c>
      <c r="Q144" s="18">
        <v>544</v>
      </c>
      <c r="R144" s="18">
        <f t="shared" si="66"/>
        <v>1759</v>
      </c>
      <c r="S144" s="4">
        <v>14.949730771390923</v>
      </c>
    </row>
    <row r="145" spans="2:19" ht="15" customHeight="1" x14ac:dyDescent="0.15">
      <c r="B145" s="199"/>
      <c r="C145" s="204" t="s">
        <v>435</v>
      </c>
      <c r="D145" s="50"/>
      <c r="E145" s="9">
        <v>1066</v>
      </c>
      <c r="F145" s="9">
        <v>28</v>
      </c>
      <c r="G145" s="9">
        <v>12</v>
      </c>
      <c r="H145" s="9">
        <v>4</v>
      </c>
      <c r="I145" s="9">
        <v>1</v>
      </c>
      <c r="J145" s="9">
        <v>0</v>
      </c>
      <c r="K145" s="18">
        <v>1</v>
      </c>
      <c r="L145" s="18">
        <v>1</v>
      </c>
      <c r="M145" s="18">
        <v>3</v>
      </c>
      <c r="N145" s="18">
        <v>2</v>
      </c>
      <c r="O145" s="18">
        <v>1</v>
      </c>
      <c r="P145" s="18">
        <v>1</v>
      </c>
      <c r="Q145" s="18">
        <v>639</v>
      </c>
      <c r="R145" s="18">
        <f t="shared" si="66"/>
        <v>1759</v>
      </c>
      <c r="S145" s="4">
        <v>1.0190075090551667</v>
      </c>
    </row>
    <row r="146" spans="2:19" ht="15" customHeight="1" x14ac:dyDescent="0.15">
      <c r="B146" s="200"/>
      <c r="C146" s="205" t="s">
        <v>436</v>
      </c>
      <c r="D146" s="201"/>
      <c r="E146" s="10">
        <v>1028</v>
      </c>
      <c r="F146" s="10">
        <v>9</v>
      </c>
      <c r="G146" s="10">
        <v>5</v>
      </c>
      <c r="H146" s="10">
        <v>0</v>
      </c>
      <c r="I146" s="10">
        <v>2</v>
      </c>
      <c r="J146" s="10">
        <v>2</v>
      </c>
      <c r="K146" s="19">
        <v>8</v>
      </c>
      <c r="L146" s="19">
        <v>13</v>
      </c>
      <c r="M146" s="19">
        <v>16</v>
      </c>
      <c r="N146" s="19">
        <v>6</v>
      </c>
      <c r="O146" s="19">
        <v>3</v>
      </c>
      <c r="P146" s="19">
        <v>4</v>
      </c>
      <c r="Q146" s="19">
        <v>663</v>
      </c>
      <c r="R146" s="19">
        <f t="shared" si="66"/>
        <v>1759</v>
      </c>
      <c r="S146" s="5">
        <v>3.5981275606708349</v>
      </c>
    </row>
    <row r="147" spans="2:19" ht="15" customHeight="1" x14ac:dyDescent="0.15">
      <c r="B147" s="62" t="s">
        <v>3</v>
      </c>
      <c r="C147" s="203" t="s">
        <v>56</v>
      </c>
      <c r="D147" s="20">
        <f>D71</f>
        <v>1759</v>
      </c>
      <c r="E147" s="12">
        <f t="shared" ref="E147:Q147" si="67">E142/$D147*100</f>
        <v>39.340534394542352</v>
      </c>
      <c r="F147" s="12">
        <f t="shared" si="67"/>
        <v>6.4241046048891413</v>
      </c>
      <c r="G147" s="12">
        <f t="shared" si="67"/>
        <v>3.8089823763501993</v>
      </c>
      <c r="H147" s="12">
        <f t="shared" si="67"/>
        <v>2.5582717453098351</v>
      </c>
      <c r="I147" s="12">
        <f t="shared" si="67"/>
        <v>2.3308698123934053</v>
      </c>
      <c r="J147" s="12">
        <f t="shared" si="67"/>
        <v>1.6486640136441162</v>
      </c>
      <c r="K147" s="4">
        <f t="shared" si="67"/>
        <v>0.96645821489482664</v>
      </c>
      <c r="L147" s="4">
        <f t="shared" si="67"/>
        <v>0.85275724843661171</v>
      </c>
      <c r="M147" s="4">
        <f t="shared" si="67"/>
        <v>0.85275724843661171</v>
      </c>
      <c r="N147" s="4">
        <f t="shared" si="67"/>
        <v>1.7623649801023309</v>
      </c>
      <c r="O147" s="4">
        <f t="shared" si="67"/>
        <v>1.0233086981239341</v>
      </c>
      <c r="P147" s="4">
        <f t="shared" si="67"/>
        <v>5.0028425241614558</v>
      </c>
      <c r="Q147" s="4">
        <f t="shared" si="67"/>
        <v>33.428084138715178</v>
      </c>
      <c r="R147" s="4">
        <f t="shared" si="66"/>
        <v>100</v>
      </c>
    </row>
    <row r="148" spans="2:19" ht="15" customHeight="1" x14ac:dyDescent="0.15">
      <c r="B148" s="199"/>
      <c r="C148" s="204" t="s">
        <v>190</v>
      </c>
      <c r="D148" s="20">
        <f>D72</f>
        <v>1759</v>
      </c>
      <c r="E148" s="12">
        <f t="shared" ref="E148:Q148" si="68">E143/$D148*100</f>
        <v>41.273450824332009</v>
      </c>
      <c r="F148" s="12">
        <f t="shared" si="68"/>
        <v>9.7782831154064809</v>
      </c>
      <c r="G148" s="12">
        <f t="shared" si="68"/>
        <v>6.5946560545764648</v>
      </c>
      <c r="H148" s="12">
        <f t="shared" si="68"/>
        <v>3.3541785105173396</v>
      </c>
      <c r="I148" s="12">
        <f t="shared" si="68"/>
        <v>1.1938601478112563</v>
      </c>
      <c r="J148" s="12">
        <f t="shared" si="68"/>
        <v>1.0801591813530413</v>
      </c>
      <c r="K148" s="4">
        <f t="shared" si="68"/>
        <v>0.56850483229107451</v>
      </c>
      <c r="L148" s="4">
        <f t="shared" si="68"/>
        <v>0.45480386583285953</v>
      </c>
      <c r="M148" s="4">
        <f t="shared" si="68"/>
        <v>0.28425241614553726</v>
      </c>
      <c r="N148" s="4">
        <f t="shared" si="68"/>
        <v>0.34110289937464466</v>
      </c>
      <c r="O148" s="4">
        <f t="shared" si="68"/>
        <v>0.17055144968732233</v>
      </c>
      <c r="P148" s="4">
        <f t="shared" si="68"/>
        <v>0.45480386583285953</v>
      </c>
      <c r="Q148" s="4">
        <f t="shared" si="68"/>
        <v>34.451392836839112</v>
      </c>
      <c r="R148" s="4">
        <f t="shared" si="66"/>
        <v>100</v>
      </c>
    </row>
    <row r="149" spans="2:19" ht="15" customHeight="1" x14ac:dyDescent="0.15">
      <c r="B149" s="199"/>
      <c r="C149" s="204" t="s">
        <v>57</v>
      </c>
      <c r="D149" s="20">
        <f>D73</f>
        <v>1759</v>
      </c>
      <c r="E149" s="12">
        <f t="shared" ref="E149:Q149" si="69">E144/$D149*100</f>
        <v>30.528709494030696</v>
      </c>
      <c r="F149" s="12">
        <f t="shared" si="69"/>
        <v>9.2097782831154067</v>
      </c>
      <c r="G149" s="12">
        <f t="shared" si="69"/>
        <v>10.233086981239341</v>
      </c>
      <c r="H149" s="12">
        <f t="shared" si="69"/>
        <v>7.5042637862421824</v>
      </c>
      <c r="I149" s="12">
        <f t="shared" si="69"/>
        <v>3.2404775440591247</v>
      </c>
      <c r="J149" s="12">
        <f t="shared" si="69"/>
        <v>2.6151222285389424</v>
      </c>
      <c r="K149" s="4">
        <f t="shared" si="69"/>
        <v>1.6486640136441162</v>
      </c>
      <c r="L149" s="4">
        <f t="shared" si="69"/>
        <v>1.0801591813530413</v>
      </c>
      <c r="M149" s="4">
        <f t="shared" si="69"/>
        <v>0.79590676520750436</v>
      </c>
      <c r="N149" s="4">
        <f t="shared" si="69"/>
        <v>0.56850483229107451</v>
      </c>
      <c r="O149" s="4">
        <f t="shared" si="69"/>
        <v>0.68220579874928933</v>
      </c>
      <c r="P149" s="4">
        <f t="shared" si="69"/>
        <v>0.96645821489482664</v>
      </c>
      <c r="Q149" s="4">
        <f t="shared" si="69"/>
        <v>30.926662876634452</v>
      </c>
      <c r="R149" s="4">
        <f t="shared" si="66"/>
        <v>100</v>
      </c>
    </row>
    <row r="150" spans="2:19" ht="15" customHeight="1" x14ac:dyDescent="0.15">
      <c r="B150" s="199"/>
      <c r="C150" s="204" t="s">
        <v>435</v>
      </c>
      <c r="D150" s="20">
        <f>D74</f>
        <v>1759</v>
      </c>
      <c r="E150" s="12">
        <f t="shared" ref="E150:Q150" si="70">E145/$D150*100</f>
        <v>60.602615122228542</v>
      </c>
      <c r="F150" s="12">
        <f t="shared" si="70"/>
        <v>1.5918135304150087</v>
      </c>
      <c r="G150" s="12">
        <f t="shared" si="70"/>
        <v>0.68220579874928933</v>
      </c>
      <c r="H150" s="12">
        <f t="shared" si="70"/>
        <v>0.22740193291642977</v>
      </c>
      <c r="I150" s="12">
        <f t="shared" si="70"/>
        <v>5.6850483229107442E-2</v>
      </c>
      <c r="J150" s="12">
        <f t="shared" si="70"/>
        <v>0</v>
      </c>
      <c r="K150" s="4">
        <f t="shared" si="70"/>
        <v>5.6850483229107442E-2</v>
      </c>
      <c r="L150" s="4">
        <f t="shared" si="70"/>
        <v>5.6850483229107442E-2</v>
      </c>
      <c r="M150" s="4">
        <f t="shared" si="70"/>
        <v>0.17055144968732233</v>
      </c>
      <c r="N150" s="4">
        <f t="shared" si="70"/>
        <v>0.11370096645821488</v>
      </c>
      <c r="O150" s="4">
        <f t="shared" si="70"/>
        <v>5.6850483229107442E-2</v>
      </c>
      <c r="P150" s="4">
        <f t="shared" si="70"/>
        <v>5.6850483229107442E-2</v>
      </c>
      <c r="Q150" s="4">
        <f t="shared" si="70"/>
        <v>36.327458783399656</v>
      </c>
      <c r="R150" s="4">
        <f t="shared" si="66"/>
        <v>100</v>
      </c>
    </row>
    <row r="151" spans="2:19" ht="15" customHeight="1" x14ac:dyDescent="0.15">
      <c r="B151" s="200"/>
      <c r="C151" s="205" t="s">
        <v>436</v>
      </c>
      <c r="D151" s="21">
        <f>D75</f>
        <v>1759</v>
      </c>
      <c r="E151" s="13">
        <f t="shared" ref="E151:Q151" si="71">E146/$D151*100</f>
        <v>58.442296759522463</v>
      </c>
      <c r="F151" s="13">
        <f t="shared" si="71"/>
        <v>0.51165434906196705</v>
      </c>
      <c r="G151" s="13">
        <f t="shared" si="71"/>
        <v>0.28425241614553726</v>
      </c>
      <c r="H151" s="13">
        <f t="shared" si="71"/>
        <v>0</v>
      </c>
      <c r="I151" s="13">
        <f t="shared" si="71"/>
        <v>0.11370096645821488</v>
      </c>
      <c r="J151" s="13">
        <f t="shared" si="71"/>
        <v>0.11370096645821488</v>
      </c>
      <c r="K151" s="5">
        <f t="shared" si="71"/>
        <v>0.45480386583285953</v>
      </c>
      <c r="L151" s="5">
        <f t="shared" si="71"/>
        <v>0.73905628197839679</v>
      </c>
      <c r="M151" s="5">
        <f t="shared" si="71"/>
        <v>0.90960773166571907</v>
      </c>
      <c r="N151" s="5">
        <f t="shared" si="71"/>
        <v>0.34110289937464466</v>
      </c>
      <c r="O151" s="5">
        <f t="shared" si="71"/>
        <v>0.17055144968732233</v>
      </c>
      <c r="P151" s="5">
        <f t="shared" si="71"/>
        <v>0.22740193291642977</v>
      </c>
      <c r="Q151" s="5">
        <f t="shared" si="71"/>
        <v>37.691870380898237</v>
      </c>
      <c r="R151" s="5">
        <f t="shared" si="66"/>
        <v>100.00000000000001</v>
      </c>
    </row>
    <row r="152" spans="2:19" ht="15" customHeight="1" x14ac:dyDescent="0.15">
      <c r="B152" s="99"/>
      <c r="C152" s="206"/>
      <c r="D152" s="55"/>
      <c r="E152" s="14"/>
      <c r="F152" s="14"/>
      <c r="G152" s="14"/>
      <c r="H152" s="14"/>
      <c r="I152" s="14"/>
      <c r="J152" s="14"/>
      <c r="K152" s="84"/>
      <c r="L152" s="84"/>
      <c r="M152" s="84"/>
      <c r="N152" s="84"/>
      <c r="O152" s="84"/>
      <c r="P152" s="84"/>
      <c r="Q152" s="84"/>
      <c r="R152" s="84"/>
    </row>
  </sheetData>
  <phoneticPr fontId="1"/>
  <pageMargins left="0.39370078740157483" right="0.39370078740157483" top="0.62992125984251968" bottom="0.27559055118110237" header="0.23622047244094491" footer="0.15748031496062992"/>
  <pageSetup paperSize="9" scale="83" orientation="landscape" r:id="rId1"/>
  <headerFooter scaleWithDoc="0" alignWithMargins="0">
    <oddHeader>&amp;C【平成29年度　厚生労働省　老人保健事業推進費等補助金事業】
高齢者向け住まいに関するアンケート調査&amp;R&amp;A</oddHeader>
    <oddFooter>&amp;R&amp;P/&amp;N</oddFooter>
  </headerFooter>
  <rowBreaks count="3" manualBreakCount="3">
    <brk id="38" max="18" man="1"/>
    <brk id="76" max="18" man="1"/>
    <brk id="114"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9"/>
  <sheetViews>
    <sheetView showGridLines="0" view="pageBreakPreview" zoomScale="50" zoomScaleNormal="100" zoomScaleSheetLayoutView="50" workbookViewId="0"/>
  </sheetViews>
  <sheetFormatPr defaultColWidth="9.125" defaultRowHeight="15" customHeight="1" x14ac:dyDescent="0.15"/>
  <cols>
    <col min="1" max="1" width="0.875" style="1" customWidth="1"/>
    <col min="2" max="2" width="8.5" style="1" customWidth="1"/>
    <col min="3" max="4" width="9.5" style="1" customWidth="1"/>
    <col min="5" max="5" width="9" style="1" customWidth="1"/>
    <col min="6" max="11" width="9" style="7" customWidth="1"/>
    <col min="12" max="19" width="9" style="1" customWidth="1"/>
    <col min="20" max="16384" width="9.125" style="1"/>
  </cols>
  <sheetData>
    <row r="1" spans="1:15" ht="15" customHeight="1" x14ac:dyDescent="0.15">
      <c r="A1" s="162" t="s">
        <v>822</v>
      </c>
    </row>
    <row r="2" spans="1:15" ht="15" customHeight="1" x14ac:dyDescent="0.15">
      <c r="A2" s="1" t="s">
        <v>800</v>
      </c>
      <c r="B2" s="22"/>
      <c r="G2" s="1"/>
      <c r="H2" s="1"/>
      <c r="I2" s="1"/>
      <c r="J2" s="1"/>
      <c r="K2" s="1"/>
    </row>
    <row r="3" spans="1:15" ht="15" customHeight="1" x14ac:dyDescent="0.15">
      <c r="B3" s="68"/>
      <c r="C3" s="33"/>
      <c r="D3" s="33"/>
      <c r="E3" s="83"/>
      <c r="F3" s="88" t="s">
        <v>2</v>
      </c>
      <c r="G3" s="91"/>
      <c r="H3" s="115"/>
      <c r="I3" s="88" t="s">
        <v>3</v>
      </c>
      <c r="J3" s="89"/>
      <c r="K3" s="1"/>
    </row>
    <row r="4" spans="1:15" ht="20" x14ac:dyDescent="0.15">
      <c r="B4" s="81"/>
      <c r="C4" s="7"/>
      <c r="D4" s="7"/>
      <c r="E4" s="102" t="s">
        <v>4</v>
      </c>
      <c r="F4" s="102" t="s">
        <v>254</v>
      </c>
      <c r="G4" s="102" t="s">
        <v>256</v>
      </c>
      <c r="H4" s="112" t="s">
        <v>4</v>
      </c>
      <c r="I4" s="102" t="s">
        <v>254</v>
      </c>
      <c r="J4" s="102" t="s">
        <v>256</v>
      </c>
      <c r="K4" s="1"/>
    </row>
    <row r="5" spans="1:15" ht="15" customHeight="1" x14ac:dyDescent="0.15">
      <c r="B5" s="35"/>
      <c r="C5" s="93"/>
      <c r="D5" s="36"/>
      <c r="E5" s="37"/>
      <c r="F5" s="37"/>
      <c r="G5" s="37"/>
      <c r="H5" s="116">
        <f>E$9</f>
        <v>1631</v>
      </c>
      <c r="I5" s="2">
        <f t="shared" ref="I5:J5" si="0">F$9</f>
        <v>1501</v>
      </c>
      <c r="J5" s="2">
        <f t="shared" si="0"/>
        <v>130</v>
      </c>
      <c r="K5" s="95"/>
      <c r="L5" s="95"/>
      <c r="M5" s="95"/>
      <c r="N5" s="95"/>
      <c r="O5" s="95"/>
    </row>
    <row r="6" spans="1:15" ht="15" customHeight="1" x14ac:dyDescent="0.15">
      <c r="B6" s="34" t="s">
        <v>121</v>
      </c>
      <c r="C6" s="307"/>
      <c r="D6" s="7"/>
      <c r="E6" s="18">
        <v>457</v>
      </c>
      <c r="F6" s="18">
        <v>400</v>
      </c>
      <c r="G6" s="18">
        <v>57</v>
      </c>
      <c r="H6" s="118">
        <f>E6/H$5*100</f>
        <v>28.019619865113427</v>
      </c>
      <c r="I6" s="4">
        <f t="shared" ref="I6:J8" si="1">F6/I$5*100</f>
        <v>26.648900732844773</v>
      </c>
      <c r="J6" s="4">
        <f t="shared" si="1"/>
        <v>43.846153846153847</v>
      </c>
      <c r="K6" s="84"/>
      <c r="L6" s="84"/>
      <c r="M6" s="84"/>
      <c r="N6" s="84"/>
      <c r="O6" s="84"/>
    </row>
    <row r="7" spans="1:15" ht="15" customHeight="1" x14ac:dyDescent="0.15">
      <c r="B7" s="34" t="s">
        <v>122</v>
      </c>
      <c r="C7" s="307"/>
      <c r="D7" s="7"/>
      <c r="E7" s="18">
        <v>1129</v>
      </c>
      <c r="F7" s="18">
        <v>1061</v>
      </c>
      <c r="G7" s="18">
        <v>68</v>
      </c>
      <c r="H7" s="118">
        <f t="shared" ref="H7:H8" si="2">E7/H$5*100</f>
        <v>69.22133660331086</v>
      </c>
      <c r="I7" s="4">
        <f t="shared" si="1"/>
        <v>70.686209193870752</v>
      </c>
      <c r="J7" s="4">
        <f t="shared" si="1"/>
        <v>52.307692307692314</v>
      </c>
      <c r="K7" s="84"/>
      <c r="L7" s="84"/>
      <c r="M7" s="84"/>
      <c r="N7" s="84"/>
      <c r="O7" s="84"/>
    </row>
    <row r="8" spans="1:15" ht="15" customHeight="1" x14ac:dyDescent="0.15">
      <c r="B8" s="35" t="s">
        <v>0</v>
      </c>
      <c r="C8" s="93"/>
      <c r="D8" s="36"/>
      <c r="E8" s="19">
        <v>45</v>
      </c>
      <c r="F8" s="19">
        <v>40</v>
      </c>
      <c r="G8" s="19">
        <v>5</v>
      </c>
      <c r="H8" s="129">
        <f t="shared" si="2"/>
        <v>2.7590435315757205</v>
      </c>
      <c r="I8" s="5">
        <f t="shared" si="1"/>
        <v>2.6648900732844769</v>
      </c>
      <c r="J8" s="5">
        <f t="shared" si="1"/>
        <v>3.8461538461538463</v>
      </c>
      <c r="K8" s="23"/>
      <c r="L8" s="23"/>
      <c r="M8" s="23"/>
      <c r="N8" s="23"/>
      <c r="O8" s="23"/>
    </row>
    <row r="9" spans="1:15" ht="15" customHeight="1" x14ac:dyDescent="0.15">
      <c r="B9" s="39" t="s">
        <v>1</v>
      </c>
      <c r="C9" s="82"/>
      <c r="D9" s="28"/>
      <c r="E9" s="40">
        <f>SUM(E6:E8)</f>
        <v>1631</v>
      </c>
      <c r="F9" s="40">
        <f>SUM(F6:F8)</f>
        <v>1501</v>
      </c>
      <c r="G9" s="40">
        <f>SUM(G6:G8)</f>
        <v>130</v>
      </c>
      <c r="H9" s="119">
        <f>IF(SUM(H6:H8)&gt;100,"－",SUM(H6:H8))</f>
        <v>100</v>
      </c>
      <c r="I9" s="6">
        <f>IF(SUM(I6:I8)&gt;100,"－",SUM(I6:I8))</f>
        <v>100</v>
      </c>
      <c r="J9" s="6">
        <f>IF(SUM(J6:J8)&gt;100,"－",SUM(J6:J8))</f>
        <v>100</v>
      </c>
      <c r="K9" s="23"/>
      <c r="L9" s="23"/>
      <c r="M9" s="23"/>
      <c r="N9" s="23"/>
      <c r="O9" s="23"/>
    </row>
    <row r="10" spans="1:15" ht="15" customHeight="1" x14ac:dyDescent="0.15">
      <c r="B10" s="66"/>
      <c r="C10" s="46"/>
      <c r="D10" s="46"/>
      <c r="E10" s="46"/>
      <c r="F10" s="46"/>
      <c r="G10" s="97"/>
      <c r="H10" s="47"/>
      <c r="I10" s="1"/>
      <c r="J10" s="1"/>
      <c r="K10" s="1"/>
    </row>
    <row r="11" spans="1:15" ht="15" customHeight="1" x14ac:dyDescent="0.15">
      <c r="A11" s="1" t="s">
        <v>620</v>
      </c>
      <c r="B11" s="22"/>
      <c r="G11" s="1"/>
      <c r="H11" s="1"/>
      <c r="I11" s="1"/>
      <c r="J11" s="1"/>
      <c r="K11" s="1"/>
    </row>
    <row r="12" spans="1:15" ht="15" customHeight="1" x14ac:dyDescent="0.15">
      <c r="B12" s="68"/>
      <c r="C12" s="33"/>
      <c r="D12" s="33"/>
      <c r="E12" s="83"/>
      <c r="F12" s="88" t="s">
        <v>2</v>
      </c>
      <c r="G12" s="91"/>
      <c r="H12" s="115"/>
      <c r="I12" s="88" t="s">
        <v>3</v>
      </c>
      <c r="J12" s="89"/>
      <c r="K12" s="1"/>
    </row>
    <row r="13" spans="1:15" ht="20" x14ac:dyDescent="0.15">
      <c r="B13" s="81"/>
      <c r="C13" s="7"/>
      <c r="D13" s="7"/>
      <c r="E13" s="102" t="s">
        <v>4</v>
      </c>
      <c r="F13" s="102" t="s">
        <v>254</v>
      </c>
      <c r="G13" s="102" t="s">
        <v>256</v>
      </c>
      <c r="H13" s="112" t="s">
        <v>4</v>
      </c>
      <c r="I13" s="102" t="s">
        <v>254</v>
      </c>
      <c r="J13" s="102" t="s">
        <v>256</v>
      </c>
      <c r="K13" s="1"/>
    </row>
    <row r="14" spans="1:15" ht="15" customHeight="1" x14ac:dyDescent="0.15">
      <c r="B14" s="35"/>
      <c r="C14" s="93"/>
      <c r="D14" s="36"/>
      <c r="E14" s="37"/>
      <c r="F14" s="37"/>
      <c r="G14" s="37"/>
      <c r="H14" s="116">
        <f>E$9</f>
        <v>1631</v>
      </c>
      <c r="I14" s="2">
        <f t="shared" ref="I14:J14" si="3">F$9</f>
        <v>1501</v>
      </c>
      <c r="J14" s="2">
        <f t="shared" si="3"/>
        <v>130</v>
      </c>
      <c r="K14" s="95"/>
      <c r="L14" s="95"/>
      <c r="M14" s="95"/>
      <c r="N14" s="95"/>
      <c r="O14" s="95"/>
    </row>
    <row r="15" spans="1:15" ht="15" customHeight="1" x14ac:dyDescent="0.15">
      <c r="B15" s="34" t="s">
        <v>121</v>
      </c>
      <c r="C15" s="307"/>
      <c r="D15" s="7"/>
      <c r="E15" s="18">
        <v>1193</v>
      </c>
      <c r="F15" s="18">
        <v>1102</v>
      </c>
      <c r="G15" s="18">
        <v>91</v>
      </c>
      <c r="H15" s="118">
        <f t="shared" ref="H15:J17" si="4">E15/H$5*100</f>
        <v>73.145309625996319</v>
      </c>
      <c r="I15" s="4">
        <f t="shared" si="4"/>
        <v>73.417721518987349</v>
      </c>
      <c r="J15" s="4">
        <f t="shared" si="4"/>
        <v>70</v>
      </c>
      <c r="K15" s="84"/>
      <c r="L15" s="84"/>
      <c r="M15" s="84"/>
      <c r="N15" s="84"/>
      <c r="O15" s="84"/>
    </row>
    <row r="16" spans="1:15" ht="15" customHeight="1" x14ac:dyDescent="0.15">
      <c r="B16" s="34" t="s">
        <v>122</v>
      </c>
      <c r="C16" s="307"/>
      <c r="D16" s="7"/>
      <c r="E16" s="18">
        <v>390</v>
      </c>
      <c r="F16" s="18">
        <v>356</v>
      </c>
      <c r="G16" s="18">
        <v>34</v>
      </c>
      <c r="H16" s="118">
        <f t="shared" si="4"/>
        <v>23.91171060698958</v>
      </c>
      <c r="I16" s="4">
        <f t="shared" si="4"/>
        <v>23.717521652231845</v>
      </c>
      <c r="J16" s="4">
        <f t="shared" si="4"/>
        <v>26.153846153846157</v>
      </c>
      <c r="K16" s="84"/>
      <c r="L16" s="84"/>
      <c r="M16" s="84"/>
      <c r="N16" s="84"/>
      <c r="O16" s="84"/>
    </row>
    <row r="17" spans="1:15" ht="15" customHeight="1" x14ac:dyDescent="0.15">
      <c r="B17" s="35" t="s">
        <v>0</v>
      </c>
      <c r="C17" s="93"/>
      <c r="D17" s="36"/>
      <c r="E17" s="19">
        <v>48</v>
      </c>
      <c r="F17" s="19">
        <v>43</v>
      </c>
      <c r="G17" s="19">
        <v>5</v>
      </c>
      <c r="H17" s="129">
        <f t="shared" si="4"/>
        <v>2.9429797670141018</v>
      </c>
      <c r="I17" s="5">
        <f t="shared" si="4"/>
        <v>2.8647568287808127</v>
      </c>
      <c r="J17" s="5">
        <f t="shared" si="4"/>
        <v>3.8461538461538463</v>
      </c>
      <c r="K17" s="23"/>
      <c r="L17" s="23"/>
      <c r="M17" s="23"/>
      <c r="N17" s="23"/>
      <c r="O17" s="23"/>
    </row>
    <row r="18" spans="1:15" ht="15" customHeight="1" x14ac:dyDescent="0.15">
      <c r="B18" s="39" t="s">
        <v>1</v>
      </c>
      <c r="C18" s="82"/>
      <c r="D18" s="28"/>
      <c r="E18" s="40">
        <f>SUM(E15:E17)</f>
        <v>1631</v>
      </c>
      <c r="F18" s="40">
        <f>SUM(F15:F17)</f>
        <v>1501</v>
      </c>
      <c r="G18" s="40">
        <f>SUM(G15:G17)</f>
        <v>130</v>
      </c>
      <c r="H18" s="119">
        <f>IF(SUM(H15:H17)&gt;100,"－",SUM(H15:H17))</f>
        <v>100.00000000000001</v>
      </c>
      <c r="I18" s="6">
        <f>IF(SUM(I15:I17)&gt;100,"－",SUM(I15:I17))</f>
        <v>100.00000000000001</v>
      </c>
      <c r="J18" s="6">
        <f>IF(SUM(J15:J17)&gt;100,"－",SUM(J15:J17))</f>
        <v>100</v>
      </c>
      <c r="K18" s="23"/>
      <c r="L18" s="23"/>
      <c r="M18" s="23"/>
      <c r="N18" s="23"/>
      <c r="O18" s="23"/>
    </row>
    <row r="19" spans="1:15" ht="15" customHeight="1" x14ac:dyDescent="0.15">
      <c r="B19" s="66"/>
      <c r="C19" s="46"/>
      <c r="D19" s="46"/>
      <c r="E19" s="46"/>
      <c r="F19" s="46"/>
      <c r="G19" s="97"/>
      <c r="H19" s="47"/>
      <c r="I19" s="1"/>
      <c r="J19" s="1"/>
      <c r="K19" s="1"/>
    </row>
    <row r="20" spans="1:15" ht="15" customHeight="1" x14ac:dyDescent="0.15">
      <c r="A20" s="44" t="s">
        <v>616</v>
      </c>
      <c r="F20" s="1"/>
      <c r="J20" s="1"/>
      <c r="K20" s="1"/>
    </row>
    <row r="21" spans="1:15" ht="15" customHeight="1" x14ac:dyDescent="0.15">
      <c r="A21" s="1" t="s">
        <v>621</v>
      </c>
      <c r="B21" s="22"/>
      <c r="C21" s="7"/>
      <c r="D21" s="7"/>
      <c r="E21" s="7"/>
      <c r="I21" s="1"/>
      <c r="J21" s="1"/>
      <c r="K21" s="1"/>
    </row>
    <row r="22" spans="1:15" ht="15" customHeight="1" x14ac:dyDescent="0.15">
      <c r="B22" s="68"/>
      <c r="C22" s="33"/>
      <c r="D22" s="33"/>
      <c r="E22" s="83"/>
      <c r="F22" s="88" t="s">
        <v>2</v>
      </c>
      <c r="G22" s="91"/>
      <c r="H22" s="115"/>
      <c r="I22" s="88" t="s">
        <v>3</v>
      </c>
      <c r="J22" s="89"/>
      <c r="K22" s="1"/>
    </row>
    <row r="23" spans="1:15" ht="20" x14ac:dyDescent="0.15">
      <c r="B23" s="81"/>
      <c r="C23" s="7"/>
      <c r="D23" s="7"/>
      <c r="E23" s="102" t="s">
        <v>4</v>
      </c>
      <c r="F23" s="102" t="s">
        <v>254</v>
      </c>
      <c r="G23" s="102" t="s">
        <v>256</v>
      </c>
      <c r="H23" s="112" t="s">
        <v>4</v>
      </c>
      <c r="I23" s="102" t="s">
        <v>254</v>
      </c>
      <c r="J23" s="102" t="s">
        <v>256</v>
      </c>
      <c r="K23" s="1"/>
    </row>
    <row r="24" spans="1:15" ht="15" customHeight="1" x14ac:dyDescent="0.15">
      <c r="B24" s="35"/>
      <c r="C24" s="93"/>
      <c r="D24" s="36"/>
      <c r="E24" s="37"/>
      <c r="F24" s="37"/>
      <c r="G24" s="37"/>
      <c r="H24" s="116">
        <f>E16</f>
        <v>390</v>
      </c>
      <c r="I24" s="2">
        <f>F16</f>
        <v>356</v>
      </c>
      <c r="J24" s="2">
        <f>G16</f>
        <v>34</v>
      </c>
      <c r="K24" s="95"/>
      <c r="L24" s="95"/>
      <c r="M24" s="95"/>
      <c r="N24" s="95"/>
      <c r="O24" s="95"/>
    </row>
    <row r="25" spans="1:15" ht="15" customHeight="1" x14ac:dyDescent="0.15">
      <c r="B25" s="34" t="s">
        <v>123</v>
      </c>
      <c r="C25" s="307"/>
      <c r="D25" s="7"/>
      <c r="E25" s="18">
        <v>18</v>
      </c>
      <c r="F25" s="18">
        <v>17</v>
      </c>
      <c r="G25" s="18">
        <v>1</v>
      </c>
      <c r="H25" s="118">
        <f t="shared" ref="H25:J34" si="5">E25/H$24*100</f>
        <v>4.6153846153846159</v>
      </c>
      <c r="I25" s="4">
        <f t="shared" si="5"/>
        <v>4.7752808988764039</v>
      </c>
      <c r="J25" s="4">
        <f t="shared" si="5"/>
        <v>2.9411764705882351</v>
      </c>
      <c r="K25" s="84"/>
      <c r="L25" s="84"/>
      <c r="M25" s="84"/>
      <c r="N25" s="84"/>
      <c r="O25" s="84"/>
    </row>
    <row r="26" spans="1:15" ht="15" customHeight="1" x14ac:dyDescent="0.15">
      <c r="B26" s="34" t="s">
        <v>124</v>
      </c>
      <c r="C26" s="307"/>
      <c r="D26" s="7"/>
      <c r="E26" s="18">
        <v>18</v>
      </c>
      <c r="F26" s="18">
        <v>15</v>
      </c>
      <c r="G26" s="18">
        <v>3</v>
      </c>
      <c r="H26" s="118">
        <f t="shared" si="5"/>
        <v>4.6153846153846159</v>
      </c>
      <c r="I26" s="4">
        <f t="shared" si="5"/>
        <v>4.213483146067416</v>
      </c>
      <c r="J26" s="4">
        <f t="shared" si="5"/>
        <v>8.8235294117647065</v>
      </c>
      <c r="K26" s="84"/>
      <c r="L26" s="84"/>
      <c r="M26" s="84"/>
      <c r="N26" s="84"/>
      <c r="O26" s="84"/>
    </row>
    <row r="27" spans="1:15" ht="15" customHeight="1" x14ac:dyDescent="0.15">
      <c r="B27" s="34" t="s">
        <v>125</v>
      </c>
      <c r="C27" s="307"/>
      <c r="D27" s="7"/>
      <c r="E27" s="18">
        <v>51</v>
      </c>
      <c r="F27" s="18">
        <v>49</v>
      </c>
      <c r="G27" s="18">
        <v>2</v>
      </c>
      <c r="H27" s="118">
        <f t="shared" si="5"/>
        <v>13.076923076923078</v>
      </c>
      <c r="I27" s="4">
        <f t="shared" si="5"/>
        <v>13.764044943820226</v>
      </c>
      <c r="J27" s="4">
        <f t="shared" si="5"/>
        <v>5.8823529411764701</v>
      </c>
      <c r="K27" s="84"/>
      <c r="L27" s="84"/>
      <c r="M27" s="84"/>
      <c r="N27" s="84"/>
      <c r="O27" s="84"/>
    </row>
    <row r="28" spans="1:15" ht="15" customHeight="1" x14ac:dyDescent="0.15">
      <c r="B28" s="34" t="s">
        <v>126</v>
      </c>
      <c r="C28" s="307"/>
      <c r="D28" s="7"/>
      <c r="E28" s="18">
        <v>43</v>
      </c>
      <c r="F28" s="18">
        <v>40</v>
      </c>
      <c r="G28" s="18">
        <v>3</v>
      </c>
      <c r="H28" s="118">
        <f t="shared" si="5"/>
        <v>11.025641025641026</v>
      </c>
      <c r="I28" s="4">
        <f t="shared" si="5"/>
        <v>11.235955056179774</v>
      </c>
      <c r="J28" s="4">
        <f t="shared" si="5"/>
        <v>8.8235294117647065</v>
      </c>
      <c r="K28" s="84"/>
      <c r="L28" s="84"/>
      <c r="M28" s="84"/>
      <c r="N28" s="84"/>
      <c r="O28" s="84"/>
    </row>
    <row r="29" spans="1:15" ht="15" customHeight="1" x14ac:dyDescent="0.15">
      <c r="B29" s="34" t="s">
        <v>127</v>
      </c>
      <c r="C29" s="307"/>
      <c r="D29" s="7"/>
      <c r="E29" s="18">
        <v>67</v>
      </c>
      <c r="F29" s="18">
        <v>61</v>
      </c>
      <c r="G29" s="18">
        <v>6</v>
      </c>
      <c r="H29" s="118">
        <f t="shared" si="5"/>
        <v>17.179487179487179</v>
      </c>
      <c r="I29" s="4">
        <f t="shared" si="5"/>
        <v>17.134831460674157</v>
      </c>
      <c r="J29" s="4">
        <f t="shared" si="5"/>
        <v>17.647058823529413</v>
      </c>
      <c r="K29" s="84"/>
      <c r="L29" s="84"/>
      <c r="M29" s="84"/>
      <c r="N29" s="84"/>
      <c r="O29" s="84"/>
    </row>
    <row r="30" spans="1:15" ht="15" customHeight="1" x14ac:dyDescent="0.15">
      <c r="B30" s="34" t="s">
        <v>128</v>
      </c>
      <c r="C30" s="307"/>
      <c r="D30" s="7"/>
      <c r="E30" s="18">
        <v>52</v>
      </c>
      <c r="F30" s="18">
        <v>46</v>
      </c>
      <c r="G30" s="18">
        <v>6</v>
      </c>
      <c r="H30" s="118">
        <f t="shared" si="5"/>
        <v>13.333333333333334</v>
      </c>
      <c r="I30" s="4">
        <f t="shared" si="5"/>
        <v>12.921348314606742</v>
      </c>
      <c r="J30" s="4">
        <f t="shared" si="5"/>
        <v>17.647058823529413</v>
      </c>
      <c r="K30" s="84"/>
      <c r="L30" s="84"/>
      <c r="M30" s="84"/>
      <c r="N30" s="84"/>
      <c r="O30" s="84"/>
    </row>
    <row r="31" spans="1:15" ht="15" customHeight="1" x14ac:dyDescent="0.15">
      <c r="B31" s="34" t="s">
        <v>129</v>
      </c>
      <c r="C31" s="307"/>
      <c r="D31" s="7"/>
      <c r="E31" s="18">
        <v>30</v>
      </c>
      <c r="F31" s="18">
        <v>28</v>
      </c>
      <c r="G31" s="18">
        <v>2</v>
      </c>
      <c r="H31" s="118">
        <f t="shared" si="5"/>
        <v>7.6923076923076925</v>
      </c>
      <c r="I31" s="4">
        <f t="shared" si="5"/>
        <v>7.8651685393258424</v>
      </c>
      <c r="J31" s="4">
        <f t="shared" si="5"/>
        <v>5.8823529411764701</v>
      </c>
      <c r="K31" s="84"/>
      <c r="L31" s="84"/>
      <c r="M31" s="84"/>
      <c r="N31" s="84"/>
      <c r="O31" s="84"/>
    </row>
    <row r="32" spans="1:15" ht="15" customHeight="1" x14ac:dyDescent="0.15">
      <c r="B32" s="34" t="s">
        <v>243</v>
      </c>
      <c r="C32" s="307"/>
      <c r="D32" s="7"/>
      <c r="E32" s="18">
        <v>19</v>
      </c>
      <c r="F32" s="18">
        <v>18</v>
      </c>
      <c r="G32" s="18">
        <v>1</v>
      </c>
      <c r="H32" s="118">
        <f t="shared" si="5"/>
        <v>4.8717948717948723</v>
      </c>
      <c r="I32" s="4">
        <f t="shared" si="5"/>
        <v>5.0561797752808983</v>
      </c>
      <c r="J32" s="4">
        <f t="shared" si="5"/>
        <v>2.9411764705882351</v>
      </c>
      <c r="K32" s="84"/>
      <c r="L32" s="84"/>
      <c r="M32" s="84"/>
      <c r="N32" s="84"/>
      <c r="O32" s="84"/>
    </row>
    <row r="33" spans="2:15" ht="15" customHeight="1" x14ac:dyDescent="0.15">
      <c r="B33" s="34" t="s">
        <v>130</v>
      </c>
      <c r="C33" s="307"/>
      <c r="D33" s="7"/>
      <c r="E33" s="18">
        <v>38</v>
      </c>
      <c r="F33" s="18">
        <v>35</v>
      </c>
      <c r="G33" s="18">
        <v>3</v>
      </c>
      <c r="H33" s="118">
        <f t="shared" si="5"/>
        <v>9.7435897435897445</v>
      </c>
      <c r="I33" s="4">
        <f t="shared" si="5"/>
        <v>9.8314606741573041</v>
      </c>
      <c r="J33" s="4">
        <f t="shared" si="5"/>
        <v>8.8235294117647065</v>
      </c>
      <c r="K33" s="84"/>
      <c r="L33" s="84"/>
      <c r="M33" s="84"/>
      <c r="N33" s="84"/>
      <c r="O33" s="84"/>
    </row>
    <row r="34" spans="2:15" ht="15" customHeight="1" x14ac:dyDescent="0.15">
      <c r="B34" s="35" t="s">
        <v>0</v>
      </c>
      <c r="C34" s="93"/>
      <c r="D34" s="36"/>
      <c r="E34" s="19">
        <v>54</v>
      </c>
      <c r="F34" s="19">
        <v>47</v>
      </c>
      <c r="G34" s="19">
        <v>7</v>
      </c>
      <c r="H34" s="129">
        <f t="shared" si="5"/>
        <v>13.846153846153847</v>
      </c>
      <c r="I34" s="5">
        <f t="shared" si="5"/>
        <v>13.202247191011235</v>
      </c>
      <c r="J34" s="5">
        <f t="shared" si="5"/>
        <v>20.588235294117645</v>
      </c>
      <c r="K34" s="23"/>
      <c r="L34" s="23"/>
      <c r="M34" s="23"/>
      <c r="N34" s="23"/>
      <c r="O34" s="23"/>
    </row>
    <row r="35" spans="2:15" ht="15" customHeight="1" x14ac:dyDescent="0.15">
      <c r="B35" s="39" t="s">
        <v>1</v>
      </c>
      <c r="C35" s="82"/>
      <c r="D35" s="28"/>
      <c r="E35" s="40">
        <f>SUM(E25:E34)</f>
        <v>390</v>
      </c>
      <c r="F35" s="40">
        <f>SUM(F25:F34)</f>
        <v>356</v>
      </c>
      <c r="G35" s="40">
        <f>SUM(G25:G34)</f>
        <v>34</v>
      </c>
      <c r="H35" s="119">
        <f>IF(SUM(H25:H34)&gt;100,"－",SUM(H25:H34))</f>
        <v>100</v>
      </c>
      <c r="I35" s="6">
        <f>IF(SUM(I25:I34)&gt;100,"－",SUM(I25:I34))</f>
        <v>99.999999999999986</v>
      </c>
      <c r="J35" s="6">
        <f>IF(SUM(J25:J34)&gt;100,"－",SUM(J25:J34))</f>
        <v>100</v>
      </c>
      <c r="K35" s="23"/>
      <c r="L35" s="23"/>
      <c r="M35" s="23"/>
      <c r="N35" s="23"/>
      <c r="O35" s="23"/>
    </row>
    <row r="36" spans="2:15" ht="15" customHeight="1" x14ac:dyDescent="0.15">
      <c r="B36" s="39" t="s">
        <v>109</v>
      </c>
      <c r="C36" s="82"/>
      <c r="D36" s="29"/>
      <c r="E36" s="42">
        <v>48.258928571428569</v>
      </c>
      <c r="F36" s="75">
        <v>48.362459546925564</v>
      </c>
      <c r="G36" s="75">
        <v>47.074074074074076</v>
      </c>
      <c r="H36" s="23"/>
      <c r="I36" s="23"/>
      <c r="J36" s="23"/>
      <c r="K36" s="23"/>
      <c r="L36" s="23"/>
      <c r="M36" s="23"/>
      <c r="N36" s="23"/>
      <c r="O36" s="23"/>
    </row>
    <row r="37" spans="2:15" ht="15" customHeight="1" x14ac:dyDescent="0.15">
      <c r="B37" s="39" t="s">
        <v>110</v>
      </c>
      <c r="C37" s="82"/>
      <c r="D37" s="29"/>
      <c r="E37" s="227">
        <v>300</v>
      </c>
      <c r="F37" s="48">
        <v>300</v>
      </c>
      <c r="G37" s="48">
        <v>97</v>
      </c>
      <c r="H37" s="23"/>
      <c r="I37" s="23"/>
      <c r="J37" s="23"/>
      <c r="K37" s="23"/>
      <c r="L37" s="23"/>
      <c r="M37" s="23"/>
      <c r="N37" s="23"/>
      <c r="O37" s="23"/>
    </row>
    <row r="38" spans="2:15" ht="15" customHeight="1" x14ac:dyDescent="0.15">
      <c r="B38" s="90" t="s">
        <v>166</v>
      </c>
      <c r="C38" s="7"/>
      <c r="D38" s="7"/>
      <c r="E38" s="7"/>
      <c r="I38" s="1"/>
      <c r="J38" s="1"/>
      <c r="K38" s="1"/>
    </row>
    <row r="39" spans="2:15" ht="15" customHeight="1" x14ac:dyDescent="0.15">
      <c r="B39" s="68"/>
      <c r="C39" s="33"/>
      <c r="D39" s="33"/>
      <c r="E39" s="83"/>
      <c r="F39" s="88" t="s">
        <v>2</v>
      </c>
      <c r="G39" s="91"/>
      <c r="H39" s="115"/>
      <c r="I39" s="88" t="s">
        <v>3</v>
      </c>
      <c r="J39" s="89"/>
      <c r="K39" s="1"/>
    </row>
    <row r="40" spans="2:15" ht="20" x14ac:dyDescent="0.15">
      <c r="B40" s="81"/>
      <c r="C40" s="7"/>
      <c r="D40" s="7"/>
      <c r="E40" s="102" t="s">
        <v>4</v>
      </c>
      <c r="F40" s="102" t="s">
        <v>254</v>
      </c>
      <c r="G40" s="102" t="s">
        <v>256</v>
      </c>
      <c r="H40" s="112" t="s">
        <v>4</v>
      </c>
      <c r="I40" s="102" t="s">
        <v>254</v>
      </c>
      <c r="J40" s="102" t="s">
        <v>256</v>
      </c>
      <c r="K40" s="1"/>
    </row>
    <row r="41" spans="2:15" ht="15" customHeight="1" x14ac:dyDescent="0.15">
      <c r="B41" s="35"/>
      <c r="C41" s="93"/>
      <c r="D41" s="36"/>
      <c r="E41" s="37"/>
      <c r="F41" s="37"/>
      <c r="G41" s="37"/>
      <c r="H41" s="116">
        <f>E16</f>
        <v>390</v>
      </c>
      <c r="I41" s="2">
        <f>F16</f>
        <v>356</v>
      </c>
      <c r="J41" s="2">
        <f>G16</f>
        <v>34</v>
      </c>
      <c r="K41" s="95"/>
      <c r="L41" s="95"/>
      <c r="M41" s="95"/>
      <c r="N41" s="95"/>
      <c r="O41" s="95"/>
    </row>
    <row r="42" spans="2:15" ht="15" customHeight="1" x14ac:dyDescent="0.15">
      <c r="B42" s="34" t="s">
        <v>123</v>
      </c>
      <c r="C42" s="307"/>
      <c r="D42" s="7"/>
      <c r="E42" s="18">
        <v>26</v>
      </c>
      <c r="F42" s="18">
        <v>25</v>
      </c>
      <c r="G42" s="18">
        <v>1</v>
      </c>
      <c r="H42" s="118">
        <f t="shared" ref="H42:J48" si="6">E42/H$24*100</f>
        <v>6.666666666666667</v>
      </c>
      <c r="I42" s="4">
        <f t="shared" si="6"/>
        <v>7.02247191011236</v>
      </c>
      <c r="J42" s="4">
        <f t="shared" si="6"/>
        <v>2.9411764705882351</v>
      </c>
      <c r="K42" s="84"/>
      <c r="L42" s="84"/>
      <c r="M42" s="84"/>
      <c r="N42" s="84"/>
      <c r="O42" s="84"/>
    </row>
    <row r="43" spans="2:15" ht="15" customHeight="1" x14ac:dyDescent="0.15">
      <c r="B43" s="34" t="s">
        <v>124</v>
      </c>
      <c r="C43" s="307"/>
      <c r="D43" s="7"/>
      <c r="E43" s="18">
        <v>30</v>
      </c>
      <c r="F43" s="18">
        <v>29</v>
      </c>
      <c r="G43" s="18">
        <v>1</v>
      </c>
      <c r="H43" s="118">
        <f t="shared" si="6"/>
        <v>7.6923076923076925</v>
      </c>
      <c r="I43" s="4">
        <f t="shared" si="6"/>
        <v>8.1460674157303377</v>
      </c>
      <c r="J43" s="4">
        <f t="shared" si="6"/>
        <v>2.9411764705882351</v>
      </c>
      <c r="K43" s="84"/>
      <c r="L43" s="84"/>
      <c r="M43" s="84"/>
      <c r="N43" s="84"/>
      <c r="O43" s="84"/>
    </row>
    <row r="44" spans="2:15" ht="15" customHeight="1" x14ac:dyDescent="0.15">
      <c r="B44" s="34" t="s">
        <v>125</v>
      </c>
      <c r="C44" s="307"/>
      <c r="D44" s="7"/>
      <c r="E44" s="18">
        <v>38</v>
      </c>
      <c r="F44" s="18">
        <v>37</v>
      </c>
      <c r="G44" s="18">
        <v>1</v>
      </c>
      <c r="H44" s="118">
        <f t="shared" si="6"/>
        <v>9.7435897435897445</v>
      </c>
      <c r="I44" s="4">
        <f t="shared" si="6"/>
        <v>10.393258426966293</v>
      </c>
      <c r="J44" s="4">
        <f t="shared" si="6"/>
        <v>2.9411764705882351</v>
      </c>
      <c r="K44" s="84"/>
      <c r="L44" s="84"/>
      <c r="M44" s="84"/>
      <c r="N44" s="84"/>
      <c r="O44" s="84"/>
    </row>
    <row r="45" spans="2:15" ht="15" customHeight="1" x14ac:dyDescent="0.15">
      <c r="B45" s="34" t="s">
        <v>126</v>
      </c>
      <c r="C45" s="307"/>
      <c r="D45" s="7"/>
      <c r="E45" s="18">
        <v>61</v>
      </c>
      <c r="F45" s="18">
        <v>59</v>
      </c>
      <c r="G45" s="18">
        <v>2</v>
      </c>
      <c r="H45" s="118">
        <f t="shared" si="6"/>
        <v>15.641025641025641</v>
      </c>
      <c r="I45" s="4">
        <f t="shared" si="6"/>
        <v>16.573033707865168</v>
      </c>
      <c r="J45" s="4">
        <f t="shared" si="6"/>
        <v>5.8823529411764701</v>
      </c>
      <c r="K45" s="84"/>
      <c r="L45" s="84"/>
      <c r="M45" s="84"/>
      <c r="N45" s="84"/>
      <c r="O45" s="84"/>
    </row>
    <row r="46" spans="2:15" ht="15" customHeight="1" x14ac:dyDescent="0.15">
      <c r="B46" s="34" t="s">
        <v>127</v>
      </c>
      <c r="C46" s="307"/>
      <c r="D46" s="7"/>
      <c r="E46" s="18">
        <v>123</v>
      </c>
      <c r="F46" s="18">
        <v>108</v>
      </c>
      <c r="G46" s="18">
        <v>15</v>
      </c>
      <c r="H46" s="118">
        <f t="shared" si="6"/>
        <v>31.538461538461537</v>
      </c>
      <c r="I46" s="4">
        <f t="shared" si="6"/>
        <v>30.337078651685395</v>
      </c>
      <c r="J46" s="4">
        <f t="shared" si="6"/>
        <v>44.117647058823529</v>
      </c>
      <c r="K46" s="84"/>
      <c r="L46" s="84"/>
      <c r="M46" s="84"/>
      <c r="N46" s="84"/>
      <c r="O46" s="84"/>
    </row>
    <row r="47" spans="2:15" ht="15" customHeight="1" x14ac:dyDescent="0.15">
      <c r="B47" s="34" t="s">
        <v>244</v>
      </c>
      <c r="C47" s="307"/>
      <c r="D47" s="7"/>
      <c r="E47" s="18">
        <v>58</v>
      </c>
      <c r="F47" s="18">
        <v>51</v>
      </c>
      <c r="G47" s="18">
        <v>7</v>
      </c>
      <c r="H47" s="118">
        <f t="shared" si="6"/>
        <v>14.871794871794872</v>
      </c>
      <c r="I47" s="4">
        <f t="shared" si="6"/>
        <v>14.325842696629213</v>
      </c>
      <c r="J47" s="4">
        <f t="shared" si="6"/>
        <v>20.588235294117645</v>
      </c>
      <c r="K47" s="84"/>
      <c r="L47" s="84"/>
      <c r="M47" s="84"/>
      <c r="N47" s="84"/>
      <c r="O47" s="84"/>
    </row>
    <row r="48" spans="2:15" ht="15" customHeight="1" x14ac:dyDescent="0.15">
      <c r="B48" s="35" t="s">
        <v>0</v>
      </c>
      <c r="C48" s="93"/>
      <c r="D48" s="36"/>
      <c r="E48" s="19">
        <v>54</v>
      </c>
      <c r="F48" s="19">
        <v>47</v>
      </c>
      <c r="G48" s="19">
        <v>7</v>
      </c>
      <c r="H48" s="129">
        <f t="shared" si="6"/>
        <v>13.846153846153847</v>
      </c>
      <c r="I48" s="5">
        <f t="shared" si="6"/>
        <v>13.202247191011235</v>
      </c>
      <c r="J48" s="5">
        <f t="shared" si="6"/>
        <v>20.588235294117645</v>
      </c>
      <c r="K48" s="23"/>
      <c r="L48" s="23"/>
      <c r="M48" s="23"/>
      <c r="N48" s="23"/>
      <c r="O48" s="23"/>
    </row>
    <row r="49" spans="1:15" ht="15" customHeight="1" x14ac:dyDescent="0.15">
      <c r="B49" s="39" t="s">
        <v>1</v>
      </c>
      <c r="C49" s="82"/>
      <c r="D49" s="28"/>
      <c r="E49" s="40">
        <f>SUM(E42:E48)</f>
        <v>390</v>
      </c>
      <c r="F49" s="40">
        <f>SUM(F42:F48)</f>
        <v>356</v>
      </c>
      <c r="G49" s="40">
        <f>SUM(G42:G48)</f>
        <v>34</v>
      </c>
      <c r="H49" s="119">
        <f>IF(SUM(H42:H48)&gt;100,"－",SUM(H42:H48))</f>
        <v>100</v>
      </c>
      <c r="I49" s="6">
        <f>IF(SUM(I42:I48)&gt;100,"－",SUM(I42:I48))</f>
        <v>100</v>
      </c>
      <c r="J49" s="6">
        <f>IF(SUM(J42:J48)&gt;100,"－",SUM(J42:J48))</f>
        <v>100</v>
      </c>
      <c r="K49" s="23"/>
      <c r="L49" s="23"/>
      <c r="M49" s="23"/>
      <c r="N49" s="23"/>
      <c r="O49" s="23"/>
    </row>
    <row r="50" spans="1:15" ht="15" customHeight="1" x14ac:dyDescent="0.15">
      <c r="B50" s="39" t="s">
        <v>109</v>
      </c>
      <c r="C50" s="82"/>
      <c r="D50" s="29"/>
      <c r="E50" s="42">
        <v>36.005292915586928</v>
      </c>
      <c r="F50" s="75">
        <v>35.420922556440345</v>
      </c>
      <c r="G50" s="75">
        <v>42.693087025819914</v>
      </c>
      <c r="H50" s="23"/>
      <c r="I50" s="23"/>
      <c r="J50" s="23"/>
      <c r="K50" s="23"/>
      <c r="L50" s="23"/>
      <c r="M50" s="23"/>
      <c r="N50" s="23"/>
      <c r="O50" s="23"/>
    </row>
    <row r="51" spans="1:15" ht="15" customHeight="1" x14ac:dyDescent="0.15">
      <c r="B51" s="39" t="s">
        <v>110</v>
      </c>
      <c r="C51" s="82"/>
      <c r="D51" s="29"/>
      <c r="E51" s="42">
        <v>50</v>
      </c>
      <c r="F51" s="75">
        <v>50</v>
      </c>
      <c r="G51" s="75">
        <v>50</v>
      </c>
      <c r="H51" s="23"/>
      <c r="I51" s="23"/>
      <c r="J51" s="23"/>
      <c r="K51" s="23"/>
      <c r="L51" s="23"/>
      <c r="M51" s="23"/>
      <c r="N51" s="23"/>
      <c r="O51" s="23"/>
    </row>
    <row r="52" spans="1:15" ht="15" customHeight="1" x14ac:dyDescent="0.15">
      <c r="B52" s="66"/>
      <c r="C52" s="57"/>
      <c r="D52" s="57"/>
      <c r="E52" s="57"/>
      <c r="F52" s="57"/>
      <c r="G52" s="14"/>
      <c r="H52" s="14"/>
      <c r="I52" s="14"/>
      <c r="J52" s="1"/>
      <c r="K52" s="1"/>
    </row>
    <row r="53" spans="1:15" ht="15" customHeight="1" x14ac:dyDescent="0.15">
      <c r="A53" s="1" t="s">
        <v>622</v>
      </c>
      <c r="B53" s="22"/>
      <c r="G53" s="1"/>
      <c r="H53" s="1"/>
      <c r="I53" s="1"/>
      <c r="J53" s="1"/>
      <c r="K53" s="1"/>
    </row>
    <row r="54" spans="1:15" ht="15" customHeight="1" x14ac:dyDescent="0.15">
      <c r="B54" s="68"/>
      <c r="C54" s="33"/>
      <c r="D54" s="33"/>
      <c r="E54" s="83"/>
      <c r="F54" s="88" t="s">
        <v>2</v>
      </c>
      <c r="G54" s="91"/>
      <c r="H54" s="115"/>
      <c r="I54" s="88" t="s">
        <v>3</v>
      </c>
      <c r="J54" s="89"/>
      <c r="K54" s="1"/>
    </row>
    <row r="55" spans="1:15" ht="20" x14ac:dyDescent="0.15">
      <c r="B55" s="81"/>
      <c r="C55" s="7"/>
      <c r="D55" s="7"/>
      <c r="E55" s="102" t="s">
        <v>4</v>
      </c>
      <c r="F55" s="102" t="s">
        <v>254</v>
      </c>
      <c r="G55" s="102" t="s">
        <v>256</v>
      </c>
      <c r="H55" s="112" t="s">
        <v>4</v>
      </c>
      <c r="I55" s="102" t="s">
        <v>254</v>
      </c>
      <c r="J55" s="102" t="s">
        <v>256</v>
      </c>
      <c r="K55" s="1"/>
    </row>
    <row r="56" spans="1:15" ht="15" customHeight="1" x14ac:dyDescent="0.15">
      <c r="B56" s="35"/>
      <c r="C56" s="93"/>
      <c r="D56" s="36"/>
      <c r="E56" s="37"/>
      <c r="F56" s="37"/>
      <c r="G56" s="37"/>
      <c r="H56" s="116">
        <f>E$9</f>
        <v>1631</v>
      </c>
      <c r="I56" s="2">
        <f t="shared" ref="I56:J56" si="7">F$9</f>
        <v>1501</v>
      </c>
      <c r="J56" s="2">
        <f t="shared" si="7"/>
        <v>130</v>
      </c>
      <c r="K56" s="95"/>
      <c r="L56" s="95"/>
      <c r="M56" s="95"/>
      <c r="N56" s="95"/>
      <c r="O56" s="95"/>
    </row>
    <row r="57" spans="1:15" ht="15" customHeight="1" x14ac:dyDescent="0.15">
      <c r="B57" s="34" t="s">
        <v>121</v>
      </c>
      <c r="C57" s="307"/>
      <c r="D57" s="7"/>
      <c r="E57" s="18">
        <v>205</v>
      </c>
      <c r="F57" s="18">
        <v>162</v>
      </c>
      <c r="G57" s="18">
        <v>43</v>
      </c>
      <c r="H57" s="118">
        <f t="shared" ref="H57:J59" si="8">E57/H$5*100</f>
        <v>12.568976088289393</v>
      </c>
      <c r="I57" s="4">
        <f t="shared" si="8"/>
        <v>10.792804796802132</v>
      </c>
      <c r="J57" s="4">
        <f t="shared" si="8"/>
        <v>33.076923076923073</v>
      </c>
      <c r="K57" s="84"/>
      <c r="L57" s="84"/>
      <c r="M57" s="84"/>
      <c r="N57" s="84"/>
      <c r="O57" s="84"/>
    </row>
    <row r="58" spans="1:15" ht="15" customHeight="1" x14ac:dyDescent="0.15">
      <c r="B58" s="34" t="s">
        <v>122</v>
      </c>
      <c r="C58" s="307"/>
      <c r="D58" s="7"/>
      <c r="E58" s="18">
        <v>1383</v>
      </c>
      <c r="F58" s="18">
        <v>1301</v>
      </c>
      <c r="G58" s="18">
        <v>82</v>
      </c>
      <c r="H58" s="118">
        <f t="shared" si="8"/>
        <v>84.794604537093804</v>
      </c>
      <c r="I58" s="4">
        <f t="shared" si="8"/>
        <v>86.675549633577617</v>
      </c>
      <c r="J58" s="4">
        <f t="shared" si="8"/>
        <v>63.076923076923073</v>
      </c>
      <c r="K58" s="84"/>
      <c r="L58" s="84"/>
      <c r="M58" s="84"/>
      <c r="N58" s="84"/>
      <c r="O58" s="84"/>
    </row>
    <row r="59" spans="1:15" ht="15" customHeight="1" x14ac:dyDescent="0.15">
      <c r="B59" s="35" t="s">
        <v>0</v>
      </c>
      <c r="C59" s="93"/>
      <c r="D59" s="36"/>
      <c r="E59" s="19">
        <v>43</v>
      </c>
      <c r="F59" s="19">
        <v>38</v>
      </c>
      <c r="G59" s="19">
        <v>5</v>
      </c>
      <c r="H59" s="129">
        <f t="shared" si="8"/>
        <v>2.6364193746167999</v>
      </c>
      <c r="I59" s="5">
        <f t="shared" si="8"/>
        <v>2.5316455696202533</v>
      </c>
      <c r="J59" s="5">
        <f t="shared" si="8"/>
        <v>3.8461538461538463</v>
      </c>
      <c r="K59" s="23"/>
      <c r="L59" s="23"/>
      <c r="M59" s="23"/>
      <c r="N59" s="23"/>
      <c r="O59" s="23"/>
    </row>
    <row r="60" spans="1:15" ht="15" customHeight="1" x14ac:dyDescent="0.15">
      <c r="B60" s="39" t="s">
        <v>1</v>
      </c>
      <c r="C60" s="82"/>
      <c r="D60" s="28"/>
      <c r="E60" s="40">
        <f>SUM(E57:E59)</f>
        <v>1631</v>
      </c>
      <c r="F60" s="40">
        <f>SUM(F57:F59)</f>
        <v>1501</v>
      </c>
      <c r="G60" s="40">
        <f>SUM(G57:G59)</f>
        <v>130</v>
      </c>
      <c r="H60" s="119">
        <f>IF(SUM(H57:H59)&gt;100,"－",SUM(H57:H59))</f>
        <v>100</v>
      </c>
      <c r="I60" s="6">
        <f>IF(SUM(I57:I59)&gt;100,"－",SUM(I57:I59))</f>
        <v>100</v>
      </c>
      <c r="J60" s="6">
        <f>IF(SUM(J57:J59)&gt;100,"－",SUM(J57:J59))</f>
        <v>99.999999999999986</v>
      </c>
      <c r="K60" s="23"/>
      <c r="L60" s="23"/>
      <c r="M60" s="23"/>
      <c r="N60" s="23"/>
      <c r="O60" s="23"/>
    </row>
    <row r="61" spans="1:15" ht="15" customHeight="1" x14ac:dyDescent="0.15">
      <c r="B61" s="66"/>
      <c r="C61" s="46"/>
      <c r="D61" s="46"/>
      <c r="E61" s="46"/>
      <c r="F61" s="46"/>
      <c r="G61" s="97"/>
      <c r="H61" s="47"/>
      <c r="I61" s="1"/>
      <c r="J61" s="1"/>
      <c r="K61" s="1"/>
    </row>
    <row r="62" spans="1:15" ht="15" customHeight="1" x14ac:dyDescent="0.15">
      <c r="A62" s="44" t="s">
        <v>617</v>
      </c>
      <c r="F62" s="1"/>
      <c r="J62" s="1"/>
      <c r="K62" s="1"/>
    </row>
    <row r="63" spans="1:15" ht="15" customHeight="1" x14ac:dyDescent="0.15">
      <c r="A63" s="1" t="s">
        <v>623</v>
      </c>
      <c r="B63" s="22"/>
      <c r="C63" s="7"/>
      <c r="D63" s="7"/>
      <c r="E63" s="7"/>
      <c r="I63" s="1"/>
      <c r="J63" s="1"/>
      <c r="K63" s="1"/>
    </row>
    <row r="64" spans="1:15" ht="15" customHeight="1" x14ac:dyDescent="0.15">
      <c r="B64" s="68"/>
      <c r="C64" s="33"/>
      <c r="D64" s="33"/>
      <c r="E64" s="83"/>
      <c r="F64" s="88" t="s">
        <v>2</v>
      </c>
      <c r="G64" s="91"/>
      <c r="H64" s="115"/>
      <c r="I64" s="88" t="s">
        <v>3</v>
      </c>
      <c r="J64" s="89"/>
      <c r="K64" s="1"/>
    </row>
    <row r="65" spans="2:15" ht="20" x14ac:dyDescent="0.15">
      <c r="B65" s="81"/>
      <c r="C65" s="7"/>
      <c r="D65" s="7"/>
      <c r="E65" s="102" t="s">
        <v>4</v>
      </c>
      <c r="F65" s="102" t="s">
        <v>254</v>
      </c>
      <c r="G65" s="102" t="s">
        <v>256</v>
      </c>
      <c r="H65" s="112" t="s">
        <v>4</v>
      </c>
      <c r="I65" s="102" t="s">
        <v>254</v>
      </c>
      <c r="J65" s="102" t="s">
        <v>256</v>
      </c>
      <c r="K65" s="1"/>
    </row>
    <row r="66" spans="2:15" ht="15" customHeight="1" x14ac:dyDescent="0.15">
      <c r="B66" s="35"/>
      <c r="C66" s="93"/>
      <c r="D66" s="36"/>
      <c r="E66" s="37"/>
      <c r="F66" s="37"/>
      <c r="G66" s="37"/>
      <c r="H66" s="116">
        <f>E58</f>
        <v>1383</v>
      </c>
      <c r="I66" s="2">
        <f>F58</f>
        <v>1301</v>
      </c>
      <c r="J66" s="2">
        <f>G58</f>
        <v>82</v>
      </c>
      <c r="K66" s="95"/>
      <c r="L66" s="95"/>
      <c r="M66" s="95"/>
      <c r="N66" s="95"/>
      <c r="O66" s="95"/>
    </row>
    <row r="67" spans="2:15" ht="15" customHeight="1" x14ac:dyDescent="0.15">
      <c r="B67" s="34" t="s">
        <v>123</v>
      </c>
      <c r="C67" s="307"/>
      <c r="D67" s="7"/>
      <c r="E67" s="18">
        <v>36</v>
      </c>
      <c r="F67" s="18">
        <v>34</v>
      </c>
      <c r="G67" s="18">
        <v>2</v>
      </c>
      <c r="H67" s="118">
        <f t="shared" ref="H67:J76" si="9">E67/H$66*100</f>
        <v>2.6030368763557483</v>
      </c>
      <c r="I67" s="4">
        <f t="shared" si="9"/>
        <v>2.6133743274404306</v>
      </c>
      <c r="J67" s="4">
        <f t="shared" si="9"/>
        <v>2.4390243902439024</v>
      </c>
      <c r="K67" s="84"/>
      <c r="L67" s="84"/>
      <c r="M67" s="84"/>
      <c r="N67" s="84"/>
      <c r="O67" s="84"/>
    </row>
    <row r="68" spans="2:15" ht="15" customHeight="1" x14ac:dyDescent="0.15">
      <c r="B68" s="34" t="s">
        <v>124</v>
      </c>
      <c r="C68" s="307"/>
      <c r="D68" s="7"/>
      <c r="E68" s="18">
        <v>193</v>
      </c>
      <c r="F68" s="18">
        <v>180</v>
      </c>
      <c r="G68" s="18">
        <v>13</v>
      </c>
      <c r="H68" s="118">
        <f t="shared" si="9"/>
        <v>13.955169920462762</v>
      </c>
      <c r="I68" s="4">
        <f t="shared" si="9"/>
        <v>13.835511145272866</v>
      </c>
      <c r="J68" s="4">
        <f t="shared" si="9"/>
        <v>15.853658536585366</v>
      </c>
      <c r="K68" s="84"/>
      <c r="L68" s="84"/>
      <c r="M68" s="84"/>
      <c r="N68" s="84"/>
      <c r="O68" s="84"/>
    </row>
    <row r="69" spans="2:15" ht="15" customHeight="1" x14ac:dyDescent="0.15">
      <c r="B69" s="34" t="s">
        <v>125</v>
      </c>
      <c r="C69" s="307"/>
      <c r="D69" s="7"/>
      <c r="E69" s="18">
        <v>199</v>
      </c>
      <c r="F69" s="18">
        <v>186</v>
      </c>
      <c r="G69" s="18">
        <v>13</v>
      </c>
      <c r="H69" s="118">
        <f t="shared" si="9"/>
        <v>14.389009399855388</v>
      </c>
      <c r="I69" s="4">
        <f t="shared" si="9"/>
        <v>14.296694850115296</v>
      </c>
      <c r="J69" s="4">
        <f t="shared" si="9"/>
        <v>15.853658536585366</v>
      </c>
      <c r="K69" s="84"/>
      <c r="L69" s="84"/>
      <c r="M69" s="84"/>
      <c r="N69" s="84"/>
      <c r="O69" s="84"/>
    </row>
    <row r="70" spans="2:15" ht="15" customHeight="1" x14ac:dyDescent="0.15">
      <c r="B70" s="34" t="s">
        <v>126</v>
      </c>
      <c r="C70" s="307"/>
      <c r="D70" s="7"/>
      <c r="E70" s="18">
        <v>204</v>
      </c>
      <c r="F70" s="18">
        <v>197</v>
      </c>
      <c r="G70" s="18">
        <v>7</v>
      </c>
      <c r="H70" s="118">
        <f t="shared" si="9"/>
        <v>14.75054229934924</v>
      </c>
      <c r="I70" s="4">
        <f t="shared" si="9"/>
        <v>15.142198308993082</v>
      </c>
      <c r="J70" s="4">
        <f t="shared" si="9"/>
        <v>8.536585365853659</v>
      </c>
      <c r="K70" s="84"/>
      <c r="L70" s="84"/>
      <c r="M70" s="84"/>
      <c r="N70" s="84"/>
      <c r="O70" s="84"/>
    </row>
    <row r="71" spans="2:15" ht="15" customHeight="1" x14ac:dyDescent="0.15">
      <c r="B71" s="34" t="s">
        <v>127</v>
      </c>
      <c r="C71" s="307"/>
      <c r="D71" s="7"/>
      <c r="E71" s="18">
        <v>225</v>
      </c>
      <c r="F71" s="18">
        <v>214</v>
      </c>
      <c r="G71" s="18">
        <v>11</v>
      </c>
      <c r="H71" s="118">
        <f t="shared" si="9"/>
        <v>16.268980477223426</v>
      </c>
      <c r="I71" s="4">
        <f t="shared" si="9"/>
        <v>16.448885472713297</v>
      </c>
      <c r="J71" s="4">
        <f t="shared" si="9"/>
        <v>13.414634146341465</v>
      </c>
      <c r="K71" s="84"/>
      <c r="L71" s="84"/>
      <c r="M71" s="84"/>
      <c r="N71" s="84"/>
      <c r="O71" s="84"/>
    </row>
    <row r="72" spans="2:15" ht="15" customHeight="1" x14ac:dyDescent="0.15">
      <c r="B72" s="34" t="s">
        <v>128</v>
      </c>
      <c r="C72" s="307"/>
      <c r="D72" s="7"/>
      <c r="E72" s="18">
        <v>169</v>
      </c>
      <c r="F72" s="18">
        <v>156</v>
      </c>
      <c r="G72" s="18">
        <v>13</v>
      </c>
      <c r="H72" s="118">
        <f t="shared" si="9"/>
        <v>12.219812002892263</v>
      </c>
      <c r="I72" s="4">
        <f t="shared" si="9"/>
        <v>11.990776325903152</v>
      </c>
      <c r="J72" s="4">
        <f t="shared" si="9"/>
        <v>15.853658536585366</v>
      </c>
      <c r="K72" s="84"/>
      <c r="L72" s="84"/>
      <c r="M72" s="84"/>
      <c r="N72" s="84"/>
      <c r="O72" s="84"/>
    </row>
    <row r="73" spans="2:15" ht="15" customHeight="1" x14ac:dyDescent="0.15">
      <c r="B73" s="34" t="s">
        <v>129</v>
      </c>
      <c r="C73" s="307"/>
      <c r="D73" s="7"/>
      <c r="E73" s="18">
        <v>100</v>
      </c>
      <c r="F73" s="18">
        <v>97</v>
      </c>
      <c r="G73" s="18">
        <v>3</v>
      </c>
      <c r="H73" s="118">
        <f t="shared" si="9"/>
        <v>7.2306579898770789</v>
      </c>
      <c r="I73" s="4">
        <f t="shared" si="9"/>
        <v>7.4558032282859346</v>
      </c>
      <c r="J73" s="4">
        <f t="shared" si="9"/>
        <v>3.6585365853658534</v>
      </c>
      <c r="K73" s="84"/>
      <c r="L73" s="84"/>
      <c r="M73" s="84"/>
      <c r="N73" s="84"/>
      <c r="O73" s="84"/>
    </row>
    <row r="74" spans="2:15" ht="15" customHeight="1" x14ac:dyDescent="0.15">
      <c r="B74" s="34" t="s">
        <v>243</v>
      </c>
      <c r="C74" s="307"/>
      <c r="D74" s="7"/>
      <c r="E74" s="18">
        <v>42</v>
      </c>
      <c r="F74" s="18">
        <v>40</v>
      </c>
      <c r="G74" s="18">
        <v>2</v>
      </c>
      <c r="H74" s="118">
        <f t="shared" si="9"/>
        <v>3.0368763557483729</v>
      </c>
      <c r="I74" s="4">
        <f t="shared" si="9"/>
        <v>3.0745580322828592</v>
      </c>
      <c r="J74" s="4">
        <f t="shared" si="9"/>
        <v>2.4390243902439024</v>
      </c>
      <c r="K74" s="84"/>
      <c r="L74" s="84"/>
      <c r="M74" s="84"/>
      <c r="N74" s="84"/>
      <c r="O74" s="84"/>
    </row>
    <row r="75" spans="2:15" ht="15" customHeight="1" x14ac:dyDescent="0.15">
      <c r="B75" s="34" t="s">
        <v>130</v>
      </c>
      <c r="C75" s="307"/>
      <c r="D75" s="7"/>
      <c r="E75" s="18">
        <v>59</v>
      </c>
      <c r="F75" s="18">
        <v>56</v>
      </c>
      <c r="G75" s="18">
        <v>3</v>
      </c>
      <c r="H75" s="118">
        <f t="shared" si="9"/>
        <v>4.2660882140274765</v>
      </c>
      <c r="I75" s="4">
        <f t="shared" si="9"/>
        <v>4.3043812451960033</v>
      </c>
      <c r="J75" s="4">
        <f t="shared" si="9"/>
        <v>3.6585365853658534</v>
      </c>
      <c r="K75" s="84"/>
      <c r="L75" s="84"/>
      <c r="M75" s="84"/>
      <c r="N75" s="84"/>
      <c r="O75" s="84"/>
    </row>
    <row r="76" spans="2:15" ht="15" customHeight="1" x14ac:dyDescent="0.15">
      <c r="B76" s="35" t="s">
        <v>0</v>
      </c>
      <c r="C76" s="93"/>
      <c r="D76" s="36"/>
      <c r="E76" s="19">
        <v>156</v>
      </c>
      <c r="F76" s="19">
        <v>141</v>
      </c>
      <c r="G76" s="19">
        <v>15</v>
      </c>
      <c r="H76" s="129">
        <f t="shared" si="9"/>
        <v>11.279826464208242</v>
      </c>
      <c r="I76" s="5">
        <f t="shared" si="9"/>
        <v>10.837817063797079</v>
      </c>
      <c r="J76" s="5">
        <f t="shared" si="9"/>
        <v>18.292682926829269</v>
      </c>
      <c r="K76" s="23"/>
      <c r="L76" s="23"/>
      <c r="M76" s="23"/>
      <c r="N76" s="23"/>
      <c r="O76" s="23"/>
    </row>
    <row r="77" spans="2:15" ht="15" customHeight="1" x14ac:dyDescent="0.15">
      <c r="B77" s="39" t="s">
        <v>1</v>
      </c>
      <c r="C77" s="82"/>
      <c r="D77" s="28"/>
      <c r="E77" s="40">
        <f>SUM(E67:E76)</f>
        <v>1383</v>
      </c>
      <c r="F77" s="40">
        <f>SUM(F67:F76)</f>
        <v>1301</v>
      </c>
      <c r="G77" s="40">
        <f>SUM(G67:G76)</f>
        <v>82</v>
      </c>
      <c r="H77" s="119">
        <f>IF(SUM(H67:H76)&gt;100,"－",SUM(H67:H76))</f>
        <v>100</v>
      </c>
      <c r="I77" s="6">
        <f>IF(SUM(I67:I76)&gt;100,"－",SUM(I67:I76))</f>
        <v>100</v>
      </c>
      <c r="J77" s="6">
        <f>IF(SUM(J67:J76)&gt;100,"－",SUM(J67:J76))</f>
        <v>100</v>
      </c>
      <c r="K77" s="23"/>
      <c r="L77" s="23"/>
      <c r="M77" s="23"/>
      <c r="N77" s="23"/>
      <c r="O77" s="23"/>
    </row>
    <row r="78" spans="2:15" ht="15" customHeight="1" x14ac:dyDescent="0.15">
      <c r="B78" s="39" t="s">
        <v>109</v>
      </c>
      <c r="C78" s="82"/>
      <c r="D78" s="29"/>
      <c r="E78" s="42">
        <v>40.205378973105134</v>
      </c>
      <c r="F78" s="75">
        <v>40.328448275862065</v>
      </c>
      <c r="G78" s="75">
        <v>38.07462686567164</v>
      </c>
      <c r="H78" s="23"/>
      <c r="I78" s="23"/>
      <c r="J78" s="23"/>
      <c r="K78" s="23"/>
      <c r="L78" s="23"/>
      <c r="M78" s="23"/>
      <c r="N78" s="23"/>
      <c r="O78" s="23"/>
    </row>
    <row r="79" spans="2:15" ht="15" customHeight="1" x14ac:dyDescent="0.15">
      <c r="B79" s="39" t="s">
        <v>110</v>
      </c>
      <c r="C79" s="82"/>
      <c r="D79" s="29"/>
      <c r="E79" s="227">
        <v>230</v>
      </c>
      <c r="F79" s="48">
        <v>230</v>
      </c>
      <c r="G79" s="48">
        <v>97</v>
      </c>
      <c r="H79" s="23"/>
      <c r="I79" s="23"/>
      <c r="J79" s="23"/>
      <c r="K79" s="23"/>
      <c r="L79" s="23"/>
      <c r="M79" s="23"/>
      <c r="N79" s="23"/>
      <c r="O79" s="23"/>
    </row>
    <row r="80" spans="2:15" ht="15" customHeight="1" x14ac:dyDescent="0.15">
      <c r="B80" s="90" t="s">
        <v>166</v>
      </c>
      <c r="C80" s="7"/>
      <c r="D80" s="7"/>
      <c r="E80" s="7"/>
      <c r="I80" s="1"/>
      <c r="J80" s="1"/>
      <c r="K80" s="1"/>
    </row>
    <row r="81" spans="1:15" ht="15" customHeight="1" x14ac:dyDescent="0.15">
      <c r="B81" s="68"/>
      <c r="C81" s="33"/>
      <c r="D81" s="33"/>
      <c r="E81" s="83"/>
      <c r="F81" s="88" t="s">
        <v>2</v>
      </c>
      <c r="G81" s="91"/>
      <c r="H81" s="115"/>
      <c r="I81" s="88" t="s">
        <v>3</v>
      </c>
      <c r="J81" s="89"/>
      <c r="K81" s="1"/>
    </row>
    <row r="82" spans="1:15" ht="20" x14ac:dyDescent="0.15">
      <c r="B82" s="81"/>
      <c r="C82" s="7"/>
      <c r="D82" s="7"/>
      <c r="E82" s="102" t="s">
        <v>4</v>
      </c>
      <c r="F82" s="102" t="s">
        <v>254</v>
      </c>
      <c r="G82" s="102" t="s">
        <v>256</v>
      </c>
      <c r="H82" s="112" t="s">
        <v>4</v>
      </c>
      <c r="I82" s="102" t="s">
        <v>254</v>
      </c>
      <c r="J82" s="102" t="s">
        <v>256</v>
      </c>
      <c r="K82" s="1"/>
    </row>
    <row r="83" spans="1:15" ht="15" customHeight="1" x14ac:dyDescent="0.15">
      <c r="B83" s="35"/>
      <c r="C83" s="93"/>
      <c r="D83" s="36"/>
      <c r="E83" s="37"/>
      <c r="F83" s="37"/>
      <c r="G83" s="37"/>
      <c r="H83" s="116">
        <f>E58</f>
        <v>1383</v>
      </c>
      <c r="I83" s="2">
        <f>F58</f>
        <v>1301</v>
      </c>
      <c r="J83" s="2">
        <f>G58</f>
        <v>82</v>
      </c>
      <c r="K83" s="95"/>
      <c r="L83" s="95"/>
      <c r="M83" s="95"/>
      <c r="N83" s="95"/>
      <c r="O83" s="95"/>
    </row>
    <row r="84" spans="1:15" ht="15" customHeight="1" x14ac:dyDescent="0.15">
      <c r="B84" s="34" t="s">
        <v>123</v>
      </c>
      <c r="C84" s="307"/>
      <c r="D84" s="7"/>
      <c r="E84" s="18">
        <v>45</v>
      </c>
      <c r="F84" s="18">
        <v>44</v>
      </c>
      <c r="G84" s="18">
        <v>1</v>
      </c>
      <c r="H84" s="118">
        <f t="shared" ref="H84:J90" si="10">E84/H$66*100</f>
        <v>3.2537960954446854</v>
      </c>
      <c r="I84" s="4">
        <f t="shared" si="10"/>
        <v>3.3820138355111453</v>
      </c>
      <c r="J84" s="4">
        <f t="shared" si="10"/>
        <v>1.2195121951219512</v>
      </c>
      <c r="K84" s="84"/>
      <c r="L84" s="84"/>
      <c r="M84" s="84"/>
      <c r="N84" s="84"/>
      <c r="O84" s="84"/>
    </row>
    <row r="85" spans="1:15" ht="15" customHeight="1" x14ac:dyDescent="0.15">
      <c r="B85" s="34" t="s">
        <v>124</v>
      </c>
      <c r="C85" s="307"/>
      <c r="D85" s="7"/>
      <c r="E85" s="18">
        <v>177</v>
      </c>
      <c r="F85" s="18">
        <v>170</v>
      </c>
      <c r="G85" s="18">
        <v>7</v>
      </c>
      <c r="H85" s="118">
        <f t="shared" si="10"/>
        <v>12.79826464208243</v>
      </c>
      <c r="I85" s="4">
        <f t="shared" si="10"/>
        <v>13.066871637202151</v>
      </c>
      <c r="J85" s="4">
        <f t="shared" si="10"/>
        <v>8.536585365853659</v>
      </c>
      <c r="K85" s="84"/>
      <c r="L85" s="84"/>
      <c r="M85" s="84"/>
      <c r="N85" s="84"/>
      <c r="O85" s="84"/>
    </row>
    <row r="86" spans="1:15" ht="15" customHeight="1" x14ac:dyDescent="0.15">
      <c r="B86" s="34" t="s">
        <v>125</v>
      </c>
      <c r="C86" s="307"/>
      <c r="D86" s="7"/>
      <c r="E86" s="18">
        <v>128</v>
      </c>
      <c r="F86" s="18">
        <v>124</v>
      </c>
      <c r="G86" s="18">
        <v>4</v>
      </c>
      <c r="H86" s="118">
        <f t="shared" si="10"/>
        <v>9.2552422270426611</v>
      </c>
      <c r="I86" s="4">
        <f t="shared" si="10"/>
        <v>9.5311299000768646</v>
      </c>
      <c r="J86" s="4">
        <f t="shared" si="10"/>
        <v>4.8780487804878048</v>
      </c>
      <c r="K86" s="84"/>
      <c r="L86" s="84"/>
      <c r="M86" s="84"/>
      <c r="N86" s="84"/>
      <c r="O86" s="84"/>
    </row>
    <row r="87" spans="1:15" ht="15" customHeight="1" x14ac:dyDescent="0.15">
      <c r="B87" s="34" t="s">
        <v>126</v>
      </c>
      <c r="C87" s="307"/>
      <c r="D87" s="7"/>
      <c r="E87" s="18">
        <v>266</v>
      </c>
      <c r="F87" s="18">
        <v>256</v>
      </c>
      <c r="G87" s="18">
        <v>10</v>
      </c>
      <c r="H87" s="118">
        <f t="shared" si="10"/>
        <v>19.233550253073027</v>
      </c>
      <c r="I87" s="4">
        <f t="shared" si="10"/>
        <v>19.677171406610299</v>
      </c>
      <c r="J87" s="4">
        <f t="shared" si="10"/>
        <v>12.195121951219512</v>
      </c>
      <c r="K87" s="84"/>
      <c r="L87" s="84"/>
      <c r="M87" s="84"/>
      <c r="N87" s="84"/>
      <c r="O87" s="84"/>
    </row>
    <row r="88" spans="1:15" ht="15" customHeight="1" x14ac:dyDescent="0.15">
      <c r="B88" s="34" t="s">
        <v>127</v>
      </c>
      <c r="C88" s="307"/>
      <c r="D88" s="7"/>
      <c r="E88" s="18">
        <v>484</v>
      </c>
      <c r="F88" s="18">
        <v>450</v>
      </c>
      <c r="G88" s="18">
        <v>34</v>
      </c>
      <c r="H88" s="118">
        <f t="shared" si="10"/>
        <v>34.99638467100506</v>
      </c>
      <c r="I88" s="4">
        <f t="shared" si="10"/>
        <v>34.588777863182166</v>
      </c>
      <c r="J88" s="4">
        <f t="shared" si="10"/>
        <v>41.463414634146339</v>
      </c>
      <c r="K88" s="84"/>
      <c r="L88" s="84"/>
      <c r="M88" s="84"/>
      <c r="N88" s="84"/>
      <c r="O88" s="84"/>
    </row>
    <row r="89" spans="1:15" ht="15" customHeight="1" x14ac:dyDescent="0.15">
      <c r="B89" s="34" t="s">
        <v>244</v>
      </c>
      <c r="C89" s="307"/>
      <c r="D89" s="7"/>
      <c r="E89" s="18">
        <v>127</v>
      </c>
      <c r="F89" s="18">
        <v>116</v>
      </c>
      <c r="G89" s="18">
        <v>11</v>
      </c>
      <c r="H89" s="118">
        <f t="shared" si="10"/>
        <v>9.182935647143891</v>
      </c>
      <c r="I89" s="4">
        <f t="shared" si="10"/>
        <v>8.9162182936202932</v>
      </c>
      <c r="J89" s="4">
        <f t="shared" si="10"/>
        <v>13.414634146341465</v>
      </c>
      <c r="K89" s="84"/>
      <c r="L89" s="84"/>
      <c r="M89" s="84"/>
      <c r="N89" s="84"/>
      <c r="O89" s="84"/>
    </row>
    <row r="90" spans="1:15" ht="15" customHeight="1" x14ac:dyDescent="0.15">
      <c r="B90" s="35" t="s">
        <v>0</v>
      </c>
      <c r="C90" s="93"/>
      <c r="D90" s="36"/>
      <c r="E90" s="19">
        <v>156</v>
      </c>
      <c r="F90" s="19">
        <v>141</v>
      </c>
      <c r="G90" s="19">
        <v>15</v>
      </c>
      <c r="H90" s="129">
        <f t="shared" si="10"/>
        <v>11.279826464208242</v>
      </c>
      <c r="I90" s="5">
        <f t="shared" si="10"/>
        <v>10.837817063797079</v>
      </c>
      <c r="J90" s="5">
        <f t="shared" si="10"/>
        <v>18.292682926829269</v>
      </c>
      <c r="K90" s="23"/>
      <c r="L90" s="23"/>
      <c r="M90" s="23"/>
      <c r="N90" s="23"/>
      <c r="O90" s="23"/>
    </row>
    <row r="91" spans="1:15" ht="15" customHeight="1" x14ac:dyDescent="0.15">
      <c r="B91" s="39" t="s">
        <v>1</v>
      </c>
      <c r="C91" s="82"/>
      <c r="D91" s="28"/>
      <c r="E91" s="40">
        <f>SUM(E84:E90)</f>
        <v>1383</v>
      </c>
      <c r="F91" s="40">
        <f>SUM(F84:F90)</f>
        <v>1301</v>
      </c>
      <c r="G91" s="40">
        <f>SUM(G84:G90)</f>
        <v>82</v>
      </c>
      <c r="H91" s="119">
        <f>IF(SUM(H84:H90)&gt;100,"－",SUM(H84:H90))</f>
        <v>100</v>
      </c>
      <c r="I91" s="6">
        <f>IF(SUM(I84:I90)&gt;100,"－",SUM(I84:I90))</f>
        <v>100</v>
      </c>
      <c r="J91" s="6">
        <f>IF(SUM(J84:J90)&gt;100,"－",SUM(J84:J90))</f>
        <v>100</v>
      </c>
      <c r="K91" s="23"/>
      <c r="L91" s="23"/>
      <c r="M91" s="23"/>
      <c r="N91" s="23"/>
      <c r="O91" s="23"/>
    </row>
    <row r="92" spans="1:15" ht="15" customHeight="1" x14ac:dyDescent="0.15">
      <c r="B92" s="39" t="s">
        <v>109</v>
      </c>
      <c r="C92" s="82"/>
      <c r="D92" s="29"/>
      <c r="E92" s="42">
        <v>35.424632055232372</v>
      </c>
      <c r="F92" s="75">
        <v>35.189229182199178</v>
      </c>
      <c r="G92" s="75">
        <v>39.500263886851272</v>
      </c>
      <c r="H92" s="23"/>
      <c r="I92" s="23"/>
      <c r="J92" s="23"/>
      <c r="K92" s="23"/>
      <c r="L92" s="23"/>
      <c r="M92" s="23"/>
      <c r="N92" s="23"/>
      <c r="O92" s="23"/>
    </row>
    <row r="93" spans="1:15" ht="15" customHeight="1" x14ac:dyDescent="0.15">
      <c r="B93" s="39" t="s">
        <v>110</v>
      </c>
      <c r="C93" s="82"/>
      <c r="D93" s="29"/>
      <c r="E93" s="42">
        <v>50</v>
      </c>
      <c r="F93" s="75">
        <v>50</v>
      </c>
      <c r="G93" s="75">
        <v>50</v>
      </c>
      <c r="H93" s="23"/>
      <c r="I93" s="23"/>
      <c r="J93" s="23"/>
      <c r="K93" s="23"/>
      <c r="L93" s="23"/>
      <c r="M93" s="23"/>
      <c r="N93" s="23"/>
      <c r="O93" s="23"/>
    </row>
    <row r="94" spans="1:15" ht="15" customHeight="1" x14ac:dyDescent="0.15">
      <c r="B94" s="66"/>
      <c r="C94" s="57"/>
      <c r="D94" s="57"/>
      <c r="E94" s="57"/>
      <c r="F94" s="57"/>
      <c r="G94" s="14"/>
      <c r="H94" s="14"/>
      <c r="I94" s="14"/>
      <c r="J94" s="1"/>
      <c r="K94" s="1"/>
    </row>
    <row r="95" spans="1:15" ht="15" customHeight="1" x14ac:dyDescent="0.15">
      <c r="A95" s="1" t="s">
        <v>624</v>
      </c>
      <c r="B95" s="22"/>
      <c r="G95" s="1"/>
      <c r="H95" s="1"/>
      <c r="I95" s="1"/>
      <c r="J95" s="1"/>
      <c r="K95" s="1"/>
    </row>
    <row r="96" spans="1:15" ht="15" customHeight="1" x14ac:dyDescent="0.15">
      <c r="B96" s="68"/>
      <c r="C96" s="33"/>
      <c r="D96" s="33"/>
      <c r="E96" s="83"/>
      <c r="F96" s="88" t="s">
        <v>2</v>
      </c>
      <c r="G96" s="91"/>
      <c r="H96" s="115"/>
      <c r="I96" s="88" t="s">
        <v>3</v>
      </c>
      <c r="J96" s="89"/>
      <c r="K96" s="1"/>
    </row>
    <row r="97" spans="1:15" ht="20" x14ac:dyDescent="0.15">
      <c r="B97" s="81"/>
      <c r="C97" s="7"/>
      <c r="D97" s="7"/>
      <c r="E97" s="102" t="s">
        <v>4</v>
      </c>
      <c r="F97" s="102" t="s">
        <v>254</v>
      </c>
      <c r="G97" s="102" t="s">
        <v>256</v>
      </c>
      <c r="H97" s="112" t="s">
        <v>4</v>
      </c>
      <c r="I97" s="102" t="s">
        <v>254</v>
      </c>
      <c r="J97" s="102" t="s">
        <v>256</v>
      </c>
      <c r="K97" s="1"/>
    </row>
    <row r="98" spans="1:15" ht="15" customHeight="1" x14ac:dyDescent="0.15">
      <c r="B98" s="35"/>
      <c r="C98" s="93"/>
      <c r="D98" s="36"/>
      <c r="E98" s="37"/>
      <c r="F98" s="37"/>
      <c r="G98" s="37"/>
      <c r="H98" s="116">
        <f>E$9</f>
        <v>1631</v>
      </c>
      <c r="I98" s="2">
        <f t="shared" ref="I98:J98" si="11">F$9</f>
        <v>1501</v>
      </c>
      <c r="J98" s="2">
        <f t="shared" si="11"/>
        <v>130</v>
      </c>
      <c r="K98" s="95"/>
      <c r="L98" s="95"/>
      <c r="M98" s="95"/>
      <c r="N98" s="95"/>
      <c r="O98" s="95"/>
    </row>
    <row r="99" spans="1:15" ht="15" customHeight="1" x14ac:dyDescent="0.15">
      <c r="B99" s="34" t="s">
        <v>121</v>
      </c>
      <c r="C99" s="307"/>
      <c r="D99" s="7"/>
      <c r="E99" s="18">
        <v>1553</v>
      </c>
      <c r="F99" s="18">
        <v>1434</v>
      </c>
      <c r="G99" s="18">
        <v>119</v>
      </c>
      <c r="H99" s="118">
        <f t="shared" ref="H99:J102" si="12">E99/H$5*100</f>
        <v>95.217657878602083</v>
      </c>
      <c r="I99" s="4">
        <f t="shared" si="12"/>
        <v>95.536309127248501</v>
      </c>
      <c r="J99" s="4">
        <f t="shared" si="12"/>
        <v>91.538461538461533</v>
      </c>
      <c r="K99" s="84"/>
      <c r="L99" s="84"/>
      <c r="M99" s="84"/>
      <c r="N99" s="84"/>
      <c r="O99" s="84"/>
    </row>
    <row r="100" spans="1:15" ht="15" customHeight="1" x14ac:dyDescent="0.15">
      <c r="B100" s="34" t="s">
        <v>393</v>
      </c>
      <c r="C100" s="307"/>
      <c r="D100" s="7"/>
      <c r="E100" s="18">
        <v>13</v>
      </c>
      <c r="F100" s="18">
        <v>10</v>
      </c>
      <c r="G100" s="18">
        <v>3</v>
      </c>
      <c r="H100" s="118">
        <f t="shared" si="12"/>
        <v>0.79705702023298597</v>
      </c>
      <c r="I100" s="4">
        <f t="shared" si="12"/>
        <v>0.66622251832111923</v>
      </c>
      <c r="J100" s="4">
        <f t="shared" si="12"/>
        <v>2.3076923076923079</v>
      </c>
      <c r="K100" s="84"/>
      <c r="L100" s="84"/>
      <c r="M100" s="84"/>
      <c r="N100" s="84"/>
      <c r="O100" s="84"/>
    </row>
    <row r="101" spans="1:15" ht="15" customHeight="1" x14ac:dyDescent="0.15">
      <c r="B101" s="34" t="s">
        <v>233</v>
      </c>
      <c r="C101" s="307"/>
      <c r="D101" s="7"/>
      <c r="E101" s="18">
        <v>3</v>
      </c>
      <c r="F101" s="18">
        <v>3</v>
      </c>
      <c r="G101" s="18">
        <v>0</v>
      </c>
      <c r="H101" s="118">
        <f t="shared" si="12"/>
        <v>0.18393623543838136</v>
      </c>
      <c r="I101" s="4">
        <f t="shared" si="12"/>
        <v>0.19986675549633579</v>
      </c>
      <c r="J101" s="4">
        <f t="shared" si="12"/>
        <v>0</v>
      </c>
      <c r="K101" s="84"/>
      <c r="L101" s="84"/>
      <c r="M101" s="84"/>
      <c r="N101" s="84"/>
      <c r="O101" s="84"/>
    </row>
    <row r="102" spans="1:15" ht="15" customHeight="1" x14ac:dyDescent="0.15">
      <c r="B102" s="35" t="s">
        <v>0</v>
      </c>
      <c r="C102" s="93"/>
      <c r="D102" s="36"/>
      <c r="E102" s="19">
        <v>62</v>
      </c>
      <c r="F102" s="19">
        <v>54</v>
      </c>
      <c r="G102" s="19">
        <v>8</v>
      </c>
      <c r="H102" s="129">
        <f t="shared" si="12"/>
        <v>3.8013488657265482</v>
      </c>
      <c r="I102" s="5">
        <f t="shared" si="12"/>
        <v>3.5976015989340442</v>
      </c>
      <c r="J102" s="5">
        <f t="shared" si="12"/>
        <v>6.1538461538461542</v>
      </c>
      <c r="K102" s="23"/>
      <c r="L102" s="23"/>
      <c r="M102" s="23"/>
      <c r="N102" s="23"/>
      <c r="O102" s="23"/>
    </row>
    <row r="103" spans="1:15" ht="15" customHeight="1" x14ac:dyDescent="0.15">
      <c r="B103" s="39" t="s">
        <v>1</v>
      </c>
      <c r="C103" s="82"/>
      <c r="D103" s="28"/>
      <c r="E103" s="40">
        <f>SUM(E99:E102)</f>
        <v>1631</v>
      </c>
      <c r="F103" s="40">
        <f>SUM(F99:F102)</f>
        <v>1501</v>
      </c>
      <c r="G103" s="40">
        <f>SUM(G99:G102)</f>
        <v>130</v>
      </c>
      <c r="H103" s="119">
        <f>IF(SUM(H99:H102)&gt;100,"－",SUM(H99:H102))</f>
        <v>100</v>
      </c>
      <c r="I103" s="6">
        <f>IF(SUM(I99:I102)&gt;100,"－",SUM(I99:I102))</f>
        <v>100</v>
      </c>
      <c r="J103" s="6">
        <f>IF(SUM(J99:J102)&gt;100,"－",SUM(J99:J102))</f>
        <v>100</v>
      </c>
      <c r="K103" s="23"/>
      <c r="L103" s="23"/>
      <c r="M103" s="23"/>
      <c r="N103" s="23"/>
      <c r="O103" s="23"/>
    </row>
    <row r="104" spans="1:15" ht="15" customHeight="1" x14ac:dyDescent="0.15">
      <c r="B104" s="66"/>
      <c r="C104" s="46"/>
      <c r="D104" s="46"/>
      <c r="E104" s="46"/>
      <c r="F104" s="46"/>
      <c r="G104" s="97"/>
      <c r="H104" s="47"/>
      <c r="I104" s="1"/>
      <c r="J104" s="1"/>
      <c r="K104" s="1"/>
    </row>
    <row r="105" spans="1:15" ht="15" customHeight="1" x14ac:dyDescent="0.15">
      <c r="A105" s="44" t="s">
        <v>618</v>
      </c>
      <c r="F105" s="1"/>
      <c r="J105" s="1"/>
      <c r="K105" s="1"/>
    </row>
    <row r="106" spans="1:15" ht="15" customHeight="1" x14ac:dyDescent="0.15">
      <c r="A106" s="1" t="s">
        <v>625</v>
      </c>
      <c r="B106" s="22"/>
      <c r="C106" s="7"/>
      <c r="D106" s="7"/>
      <c r="E106" s="7"/>
      <c r="I106" s="1"/>
      <c r="J106" s="1"/>
      <c r="K106" s="1"/>
    </row>
    <row r="107" spans="1:15" ht="15" customHeight="1" x14ac:dyDescent="0.15">
      <c r="B107" s="68"/>
      <c r="C107" s="33"/>
      <c r="D107" s="33"/>
      <c r="E107" s="83"/>
      <c r="F107" s="88" t="s">
        <v>2</v>
      </c>
      <c r="G107" s="91"/>
      <c r="H107" s="115"/>
      <c r="I107" s="88" t="s">
        <v>3</v>
      </c>
      <c r="J107" s="89"/>
      <c r="K107" s="1"/>
    </row>
    <row r="108" spans="1:15" ht="20" x14ac:dyDescent="0.15">
      <c r="B108" s="81"/>
      <c r="C108" s="7"/>
      <c r="D108" s="7"/>
      <c r="E108" s="102" t="s">
        <v>4</v>
      </c>
      <c r="F108" s="102" t="s">
        <v>254</v>
      </c>
      <c r="G108" s="102" t="s">
        <v>256</v>
      </c>
      <c r="H108" s="112" t="s">
        <v>4</v>
      </c>
      <c r="I108" s="102" t="s">
        <v>254</v>
      </c>
      <c r="J108" s="102" t="s">
        <v>256</v>
      </c>
      <c r="K108" s="1"/>
    </row>
    <row r="109" spans="1:15" ht="15" customHeight="1" x14ac:dyDescent="0.15">
      <c r="B109" s="35"/>
      <c r="C109" s="93"/>
      <c r="D109" s="36"/>
      <c r="E109" s="37"/>
      <c r="F109" s="37"/>
      <c r="G109" s="37"/>
      <c r="H109" s="116">
        <f>SUM(E100:E101)</f>
        <v>16</v>
      </c>
      <c r="I109" s="2">
        <f>SUM(F100:F101)</f>
        <v>13</v>
      </c>
      <c r="J109" s="2">
        <f>SUM(G100:G101)</f>
        <v>3</v>
      </c>
      <c r="K109" s="95"/>
      <c r="L109" s="95"/>
      <c r="M109" s="95"/>
      <c r="N109" s="95"/>
      <c r="O109" s="95"/>
    </row>
    <row r="110" spans="1:15" ht="15" customHeight="1" x14ac:dyDescent="0.15">
      <c r="B110" s="34" t="s">
        <v>94</v>
      </c>
      <c r="C110" s="307"/>
      <c r="D110" s="7"/>
      <c r="E110" s="18">
        <v>4</v>
      </c>
      <c r="F110" s="18">
        <v>3</v>
      </c>
      <c r="G110" s="18">
        <v>1</v>
      </c>
      <c r="H110" s="118">
        <f t="shared" ref="H110:J115" si="13">E110/H$109*100</f>
        <v>25</v>
      </c>
      <c r="I110" s="4">
        <f t="shared" si="13"/>
        <v>23.076923076923077</v>
      </c>
      <c r="J110" s="4">
        <f t="shared" si="13"/>
        <v>33.333333333333329</v>
      </c>
      <c r="K110" s="84"/>
      <c r="L110" s="84"/>
      <c r="M110" s="84"/>
      <c r="N110" s="84"/>
      <c r="O110" s="84"/>
    </row>
    <row r="111" spans="1:15" ht="15" customHeight="1" x14ac:dyDescent="0.15">
      <c r="B111" s="34" t="s">
        <v>439</v>
      </c>
      <c r="C111" s="307"/>
      <c r="D111" s="7"/>
      <c r="E111" s="18">
        <v>2</v>
      </c>
      <c r="F111" s="18">
        <v>1</v>
      </c>
      <c r="G111" s="18">
        <v>1</v>
      </c>
      <c r="H111" s="118">
        <f t="shared" si="13"/>
        <v>12.5</v>
      </c>
      <c r="I111" s="4">
        <f t="shared" si="13"/>
        <v>7.6923076923076925</v>
      </c>
      <c r="J111" s="4">
        <f t="shared" si="13"/>
        <v>33.333333333333329</v>
      </c>
      <c r="K111" s="84"/>
      <c r="L111" s="84"/>
      <c r="M111" s="84"/>
      <c r="N111" s="84"/>
      <c r="O111" s="84"/>
    </row>
    <row r="112" spans="1:15" ht="15" customHeight="1" x14ac:dyDescent="0.15">
      <c r="B112" s="34" t="s">
        <v>81</v>
      </c>
      <c r="C112" s="207"/>
      <c r="D112" s="7"/>
      <c r="E112" s="18">
        <v>6</v>
      </c>
      <c r="F112" s="18">
        <v>5</v>
      </c>
      <c r="G112" s="18">
        <v>1</v>
      </c>
      <c r="H112" s="118">
        <f t="shared" si="13"/>
        <v>37.5</v>
      </c>
      <c r="I112" s="4">
        <f t="shared" si="13"/>
        <v>38.461538461538467</v>
      </c>
      <c r="J112" s="4">
        <f t="shared" si="13"/>
        <v>33.333333333333329</v>
      </c>
      <c r="K112" s="84"/>
      <c r="L112" s="84"/>
      <c r="M112" s="84"/>
      <c r="N112" s="84"/>
      <c r="O112" s="84"/>
    </row>
    <row r="113" spans="2:15" ht="15" customHeight="1" x14ac:dyDescent="0.15">
      <c r="B113" s="34" t="s">
        <v>245</v>
      </c>
      <c r="C113" s="307"/>
      <c r="D113" s="7"/>
      <c r="E113" s="18">
        <v>1</v>
      </c>
      <c r="F113" s="18">
        <v>1</v>
      </c>
      <c r="G113" s="18">
        <v>0</v>
      </c>
      <c r="H113" s="118">
        <f t="shared" si="13"/>
        <v>6.25</v>
      </c>
      <c r="I113" s="4">
        <f t="shared" si="13"/>
        <v>7.6923076923076925</v>
      </c>
      <c r="J113" s="4">
        <f t="shared" si="13"/>
        <v>0</v>
      </c>
      <c r="K113" s="84"/>
      <c r="L113" s="84"/>
      <c r="M113" s="84"/>
      <c r="N113" s="84"/>
      <c r="O113" s="84"/>
    </row>
    <row r="114" spans="2:15" ht="15" customHeight="1" x14ac:dyDescent="0.15">
      <c r="B114" s="34" t="s">
        <v>246</v>
      </c>
      <c r="C114" s="307"/>
      <c r="D114" s="7"/>
      <c r="E114" s="18">
        <v>1</v>
      </c>
      <c r="F114" s="18">
        <v>1</v>
      </c>
      <c r="G114" s="18">
        <v>0</v>
      </c>
      <c r="H114" s="118">
        <f t="shared" si="13"/>
        <v>6.25</v>
      </c>
      <c r="I114" s="4">
        <f t="shared" si="13"/>
        <v>7.6923076923076925</v>
      </c>
      <c r="J114" s="4">
        <f t="shared" si="13"/>
        <v>0</v>
      </c>
      <c r="K114" s="84"/>
      <c r="L114" s="84"/>
      <c r="M114" s="84"/>
      <c r="N114" s="84"/>
      <c r="O114" s="84"/>
    </row>
    <row r="115" spans="2:15" ht="15" customHeight="1" x14ac:dyDescent="0.15">
      <c r="B115" s="35" t="s">
        <v>0</v>
      </c>
      <c r="C115" s="93"/>
      <c r="D115" s="36"/>
      <c r="E115" s="19">
        <v>2</v>
      </c>
      <c r="F115" s="19">
        <v>2</v>
      </c>
      <c r="G115" s="19">
        <v>0</v>
      </c>
      <c r="H115" s="129">
        <f t="shared" si="13"/>
        <v>12.5</v>
      </c>
      <c r="I115" s="5">
        <f t="shared" si="13"/>
        <v>15.384615384615385</v>
      </c>
      <c r="J115" s="5">
        <f t="shared" si="13"/>
        <v>0</v>
      </c>
      <c r="K115" s="23"/>
      <c r="L115" s="23"/>
      <c r="M115" s="23"/>
      <c r="N115" s="23"/>
      <c r="O115" s="23"/>
    </row>
    <row r="116" spans="2:15" ht="15" customHeight="1" x14ac:dyDescent="0.15">
      <c r="B116" s="39" t="s">
        <v>1</v>
      </c>
      <c r="C116" s="82"/>
      <c r="D116" s="28"/>
      <c r="E116" s="40">
        <f>SUM(E110:E115)</f>
        <v>16</v>
      </c>
      <c r="F116" s="40">
        <f>SUM(F110:F115)</f>
        <v>13</v>
      </c>
      <c r="G116" s="40">
        <f>SUM(G110:G115)</f>
        <v>3</v>
      </c>
      <c r="H116" s="119">
        <f>IF(SUM(H110:H115)&gt;100,"－",SUM(H110:H115))</f>
        <v>100</v>
      </c>
      <c r="I116" s="6">
        <f>IF(SUM(I110:I115)&gt;100,"－",SUM(I110:I115))</f>
        <v>100.00000000000001</v>
      </c>
      <c r="J116" s="6">
        <f>IF(SUM(J110:J115)&gt;100,"－",SUM(J110:J115))</f>
        <v>99.999999999999986</v>
      </c>
      <c r="K116" s="23"/>
      <c r="L116" s="23"/>
      <c r="M116" s="23"/>
      <c r="N116" s="23"/>
      <c r="O116" s="23"/>
    </row>
    <row r="117" spans="2:15" ht="15" customHeight="1" x14ac:dyDescent="0.15">
      <c r="B117" s="39" t="s">
        <v>109</v>
      </c>
      <c r="C117" s="82"/>
      <c r="D117" s="29"/>
      <c r="E117" s="42">
        <v>12.785714285714286</v>
      </c>
      <c r="F117" s="75">
        <v>13.818181818181818</v>
      </c>
      <c r="G117" s="75">
        <v>9</v>
      </c>
      <c r="H117" s="23"/>
      <c r="I117" s="23"/>
      <c r="J117" s="23"/>
      <c r="K117" s="23"/>
      <c r="L117" s="23"/>
      <c r="M117" s="23"/>
      <c r="N117" s="23"/>
      <c r="O117" s="23"/>
    </row>
    <row r="118" spans="2:15" ht="15" customHeight="1" x14ac:dyDescent="0.15">
      <c r="B118" s="39" t="s">
        <v>110</v>
      </c>
      <c r="C118" s="82"/>
      <c r="D118" s="29"/>
      <c r="E118" s="227">
        <v>25</v>
      </c>
      <c r="F118" s="48">
        <v>25</v>
      </c>
      <c r="G118" s="48">
        <v>17</v>
      </c>
      <c r="H118" s="23"/>
      <c r="I118" s="23"/>
      <c r="J118" s="23"/>
      <c r="K118" s="23"/>
      <c r="L118" s="23"/>
      <c r="M118" s="23"/>
      <c r="N118" s="23"/>
      <c r="O118" s="23"/>
    </row>
    <row r="119" spans="2:15" ht="15" customHeight="1" x14ac:dyDescent="0.15">
      <c r="B119" s="90" t="s">
        <v>166</v>
      </c>
      <c r="C119" s="7"/>
      <c r="D119" s="7"/>
      <c r="E119" s="7"/>
      <c r="I119" s="1"/>
      <c r="J119" s="1"/>
      <c r="K119" s="1"/>
    </row>
    <row r="120" spans="2:15" ht="15" customHeight="1" x14ac:dyDescent="0.15">
      <c r="B120" s="68"/>
      <c r="C120" s="33"/>
      <c r="D120" s="33"/>
      <c r="E120" s="83"/>
      <c r="F120" s="88" t="s">
        <v>2</v>
      </c>
      <c r="G120" s="91"/>
      <c r="H120" s="115"/>
      <c r="I120" s="88" t="s">
        <v>3</v>
      </c>
      <c r="J120" s="89"/>
      <c r="K120" s="1"/>
    </row>
    <row r="121" spans="2:15" ht="20" x14ac:dyDescent="0.15">
      <c r="B121" s="81"/>
      <c r="C121" s="7"/>
      <c r="D121" s="7"/>
      <c r="E121" s="102" t="s">
        <v>4</v>
      </c>
      <c r="F121" s="102" t="s">
        <v>254</v>
      </c>
      <c r="G121" s="102" t="s">
        <v>256</v>
      </c>
      <c r="H121" s="112" t="s">
        <v>4</v>
      </c>
      <c r="I121" s="102" t="s">
        <v>254</v>
      </c>
      <c r="J121" s="102" t="s">
        <v>256</v>
      </c>
      <c r="K121" s="1"/>
    </row>
    <row r="122" spans="2:15" ht="15" customHeight="1" x14ac:dyDescent="0.15">
      <c r="B122" s="35"/>
      <c r="C122" s="93"/>
      <c r="D122" s="36"/>
      <c r="E122" s="37"/>
      <c r="F122" s="37"/>
      <c r="G122" s="37"/>
      <c r="H122" s="116">
        <f>SUM(E100:E101)</f>
        <v>16</v>
      </c>
      <c r="I122" s="2">
        <f>SUM(F100:F101)</f>
        <v>13</v>
      </c>
      <c r="J122" s="2">
        <f>SUM(G100:G101)</f>
        <v>3</v>
      </c>
      <c r="K122" s="95"/>
      <c r="L122" s="95"/>
      <c r="M122" s="95"/>
      <c r="N122" s="95"/>
      <c r="O122" s="95"/>
    </row>
    <row r="123" spans="2:15" ht="15" customHeight="1" x14ac:dyDescent="0.15">
      <c r="B123" s="34" t="s">
        <v>247</v>
      </c>
      <c r="C123" s="307"/>
      <c r="D123" s="7"/>
      <c r="E123" s="18">
        <v>5</v>
      </c>
      <c r="F123" s="18">
        <v>4</v>
      </c>
      <c r="G123" s="18">
        <v>1</v>
      </c>
      <c r="H123" s="118">
        <f t="shared" ref="H123:J128" si="14">E123/H$109*100</f>
        <v>31.25</v>
      </c>
      <c r="I123" s="4">
        <f t="shared" si="14"/>
        <v>30.76923076923077</v>
      </c>
      <c r="J123" s="4">
        <f t="shared" si="14"/>
        <v>33.333333333333329</v>
      </c>
      <c r="K123" s="84"/>
      <c r="L123" s="84"/>
      <c r="M123" s="84"/>
      <c r="N123" s="84"/>
      <c r="O123" s="84"/>
    </row>
    <row r="124" spans="2:15" ht="15" customHeight="1" x14ac:dyDescent="0.15">
      <c r="B124" s="34" t="s">
        <v>117</v>
      </c>
      <c r="C124" s="307"/>
      <c r="D124" s="7"/>
      <c r="E124" s="18">
        <v>3</v>
      </c>
      <c r="F124" s="18">
        <v>3</v>
      </c>
      <c r="G124" s="18">
        <v>0</v>
      </c>
      <c r="H124" s="118">
        <f t="shared" si="14"/>
        <v>18.75</v>
      </c>
      <c r="I124" s="4">
        <f t="shared" si="14"/>
        <v>23.076923076923077</v>
      </c>
      <c r="J124" s="4">
        <f t="shared" si="14"/>
        <v>0</v>
      </c>
      <c r="K124" s="84"/>
      <c r="L124" s="84"/>
      <c r="M124" s="84"/>
      <c r="N124" s="84"/>
      <c r="O124" s="84"/>
    </row>
    <row r="125" spans="2:15" ht="15" customHeight="1" x14ac:dyDescent="0.15">
      <c r="B125" s="34" t="s">
        <v>149</v>
      </c>
      <c r="C125" s="307"/>
      <c r="D125" s="7"/>
      <c r="E125" s="18">
        <v>5</v>
      </c>
      <c r="F125" s="18">
        <v>4</v>
      </c>
      <c r="G125" s="18">
        <v>1</v>
      </c>
      <c r="H125" s="118">
        <f t="shared" si="14"/>
        <v>31.25</v>
      </c>
      <c r="I125" s="4">
        <f t="shared" si="14"/>
        <v>30.76923076923077</v>
      </c>
      <c r="J125" s="4">
        <f t="shared" si="14"/>
        <v>33.333333333333329</v>
      </c>
      <c r="K125" s="84"/>
      <c r="L125" s="84"/>
      <c r="M125" s="84"/>
      <c r="N125" s="84"/>
      <c r="O125" s="84"/>
    </row>
    <row r="126" spans="2:15" ht="15" customHeight="1" x14ac:dyDescent="0.15">
      <c r="B126" s="34" t="s">
        <v>248</v>
      </c>
      <c r="C126" s="307"/>
      <c r="D126" s="7"/>
      <c r="E126" s="18">
        <v>0</v>
      </c>
      <c r="F126" s="18">
        <v>0</v>
      </c>
      <c r="G126" s="18">
        <v>0</v>
      </c>
      <c r="H126" s="118">
        <f t="shared" si="14"/>
        <v>0</v>
      </c>
      <c r="I126" s="4">
        <f t="shared" si="14"/>
        <v>0</v>
      </c>
      <c r="J126" s="4">
        <f t="shared" si="14"/>
        <v>0</v>
      </c>
      <c r="K126" s="84"/>
      <c r="L126" s="84"/>
      <c r="M126" s="84"/>
      <c r="N126" s="84"/>
      <c r="O126" s="84"/>
    </row>
    <row r="127" spans="2:15" ht="15" customHeight="1" x14ac:dyDescent="0.15">
      <c r="B127" s="34" t="s">
        <v>244</v>
      </c>
      <c r="C127" s="307"/>
      <c r="D127" s="7"/>
      <c r="E127" s="18">
        <v>1</v>
      </c>
      <c r="F127" s="18">
        <v>0</v>
      </c>
      <c r="G127" s="18">
        <v>1</v>
      </c>
      <c r="H127" s="118">
        <f t="shared" si="14"/>
        <v>6.25</v>
      </c>
      <c r="I127" s="4">
        <f t="shared" si="14"/>
        <v>0</v>
      </c>
      <c r="J127" s="4">
        <f t="shared" si="14"/>
        <v>33.333333333333329</v>
      </c>
      <c r="K127" s="84"/>
      <c r="L127" s="84"/>
      <c r="M127" s="84"/>
      <c r="N127" s="84"/>
      <c r="O127" s="84"/>
    </row>
    <row r="128" spans="2:15" ht="15" customHeight="1" x14ac:dyDescent="0.15">
      <c r="B128" s="35" t="s">
        <v>0</v>
      </c>
      <c r="C128" s="93"/>
      <c r="D128" s="36"/>
      <c r="E128" s="19">
        <v>2</v>
      </c>
      <c r="F128" s="19">
        <v>2</v>
      </c>
      <c r="G128" s="19">
        <v>0</v>
      </c>
      <c r="H128" s="129">
        <f t="shared" si="14"/>
        <v>12.5</v>
      </c>
      <c r="I128" s="5">
        <f t="shared" si="14"/>
        <v>15.384615384615385</v>
      </c>
      <c r="J128" s="5">
        <f t="shared" si="14"/>
        <v>0</v>
      </c>
      <c r="K128" s="23"/>
      <c r="L128" s="23"/>
      <c r="M128" s="23"/>
      <c r="N128" s="23"/>
      <c r="O128" s="23"/>
    </row>
    <row r="129" spans="1:15" ht="15" customHeight="1" x14ac:dyDescent="0.15">
      <c r="B129" s="39" t="s">
        <v>1</v>
      </c>
      <c r="C129" s="82"/>
      <c r="D129" s="28"/>
      <c r="E129" s="40">
        <f>SUM(E123:E128)</f>
        <v>16</v>
      </c>
      <c r="F129" s="40">
        <f>SUM(F123:F128)</f>
        <v>13</v>
      </c>
      <c r="G129" s="40">
        <f>SUM(G123:G128)</f>
        <v>3</v>
      </c>
      <c r="H129" s="119">
        <f>IF(SUM(H123:H128)&gt;100,"－",SUM(H123:H128))</f>
        <v>100</v>
      </c>
      <c r="I129" s="6">
        <f>IF(SUM(I123:I128)&gt;100,"－",SUM(I123:I128))</f>
        <v>100</v>
      </c>
      <c r="J129" s="6">
        <f>IF(SUM(J123:J128)&gt;100,"－",SUM(J123:J128))</f>
        <v>99.999999999999986</v>
      </c>
      <c r="K129" s="23"/>
      <c r="L129" s="23"/>
      <c r="M129" s="23"/>
      <c r="N129" s="23"/>
      <c r="O129" s="23"/>
    </row>
    <row r="130" spans="1:15" ht="15" customHeight="1" x14ac:dyDescent="0.15">
      <c r="B130" s="39" t="s">
        <v>109</v>
      </c>
      <c r="C130" s="82"/>
      <c r="D130" s="29"/>
      <c r="E130" s="42">
        <v>24.065596798250851</v>
      </c>
      <c r="F130" s="75">
        <v>23.053183803834422</v>
      </c>
      <c r="G130" s="75">
        <v>27.777777777777775</v>
      </c>
      <c r="H130" s="23"/>
      <c r="I130" s="23"/>
      <c r="J130" s="23"/>
      <c r="K130" s="23"/>
      <c r="L130" s="23"/>
      <c r="M130" s="23"/>
      <c r="N130" s="23"/>
      <c r="O130" s="23"/>
    </row>
    <row r="131" spans="1:15" ht="15" customHeight="1" x14ac:dyDescent="0.15">
      <c r="B131" s="39" t="s">
        <v>110</v>
      </c>
      <c r="C131" s="82"/>
      <c r="D131" s="29"/>
      <c r="E131" s="42">
        <v>50</v>
      </c>
      <c r="F131" s="75">
        <v>33.333333333333329</v>
      </c>
      <c r="G131" s="75">
        <v>50</v>
      </c>
      <c r="H131" s="23"/>
      <c r="I131" s="23"/>
      <c r="J131" s="23"/>
      <c r="K131" s="23"/>
      <c r="L131" s="23"/>
      <c r="M131" s="23"/>
      <c r="N131" s="23"/>
      <c r="O131" s="23"/>
    </row>
    <row r="132" spans="1:15" ht="15" customHeight="1" x14ac:dyDescent="0.15">
      <c r="B132" s="66"/>
      <c r="C132" s="57"/>
      <c r="D132" s="57"/>
      <c r="E132" s="57"/>
      <c r="F132" s="57"/>
      <c r="G132" s="14"/>
      <c r="H132" s="14"/>
      <c r="I132" s="14"/>
      <c r="J132" s="1"/>
      <c r="K132" s="1"/>
    </row>
    <row r="133" spans="1:15" ht="15" customHeight="1" x14ac:dyDescent="0.15">
      <c r="A133" s="1" t="s">
        <v>628</v>
      </c>
      <c r="B133" s="22"/>
      <c r="G133" s="1"/>
      <c r="H133" s="1"/>
      <c r="I133" s="1"/>
      <c r="J133" s="1"/>
      <c r="K133" s="1"/>
    </row>
    <row r="134" spans="1:15" ht="15" customHeight="1" x14ac:dyDescent="0.15">
      <c r="B134" s="68"/>
      <c r="C134" s="33"/>
      <c r="D134" s="33"/>
      <c r="E134" s="83"/>
      <c r="F134" s="88" t="s">
        <v>2</v>
      </c>
      <c r="G134" s="91"/>
      <c r="H134" s="115"/>
      <c r="I134" s="88" t="s">
        <v>3</v>
      </c>
      <c r="J134" s="89"/>
      <c r="K134" s="1"/>
    </row>
    <row r="135" spans="1:15" ht="20" x14ac:dyDescent="0.15">
      <c r="B135" s="81"/>
      <c r="C135" s="7"/>
      <c r="D135" s="7"/>
      <c r="E135" s="102" t="s">
        <v>4</v>
      </c>
      <c r="F135" s="102" t="s">
        <v>254</v>
      </c>
      <c r="G135" s="102" t="s">
        <v>256</v>
      </c>
      <c r="H135" s="112" t="s">
        <v>4</v>
      </c>
      <c r="I135" s="102" t="s">
        <v>254</v>
      </c>
      <c r="J135" s="102" t="s">
        <v>256</v>
      </c>
      <c r="K135" s="1"/>
    </row>
    <row r="136" spans="1:15" ht="15" customHeight="1" x14ac:dyDescent="0.15">
      <c r="B136" s="35"/>
      <c r="C136" s="93"/>
      <c r="D136" s="36"/>
      <c r="E136" s="37"/>
      <c r="F136" s="37"/>
      <c r="G136" s="37"/>
      <c r="H136" s="116">
        <f>E$9</f>
        <v>1631</v>
      </c>
      <c r="I136" s="2">
        <f t="shared" ref="I136:J136" si="15">F$9</f>
        <v>1501</v>
      </c>
      <c r="J136" s="2">
        <f t="shared" si="15"/>
        <v>130</v>
      </c>
      <c r="K136" s="95"/>
      <c r="L136" s="95"/>
      <c r="M136" s="95"/>
      <c r="N136" s="95"/>
      <c r="O136" s="95"/>
    </row>
    <row r="137" spans="1:15" ht="15" customHeight="1" x14ac:dyDescent="0.15">
      <c r="B137" s="34" t="s">
        <v>121</v>
      </c>
      <c r="C137" s="307"/>
      <c r="D137" s="7"/>
      <c r="E137" s="18">
        <v>408</v>
      </c>
      <c r="F137" s="18">
        <v>352</v>
      </c>
      <c r="G137" s="18">
        <v>56</v>
      </c>
      <c r="H137" s="118">
        <f t="shared" ref="H137:J142" si="16">E137/H$5*100</f>
        <v>25.015328019619865</v>
      </c>
      <c r="I137" s="4">
        <f t="shared" si="16"/>
        <v>23.451032644903396</v>
      </c>
      <c r="J137" s="4">
        <f t="shared" si="16"/>
        <v>43.07692307692308</v>
      </c>
      <c r="K137" s="84"/>
      <c r="L137" s="84"/>
      <c r="M137" s="84"/>
      <c r="N137" s="84"/>
      <c r="O137" s="84"/>
    </row>
    <row r="138" spans="1:15" ht="15" customHeight="1" x14ac:dyDescent="0.15">
      <c r="B138" s="34" t="s">
        <v>626</v>
      </c>
      <c r="C138" s="307"/>
      <c r="D138" s="7"/>
      <c r="E138" s="18">
        <v>273</v>
      </c>
      <c r="F138" s="18">
        <v>243</v>
      </c>
      <c r="G138" s="18">
        <v>30</v>
      </c>
      <c r="H138" s="118">
        <f t="shared" si="16"/>
        <v>16.738197424892704</v>
      </c>
      <c r="I138" s="4">
        <f t="shared" si="16"/>
        <v>16.189207195203199</v>
      </c>
      <c r="J138" s="4">
        <f t="shared" si="16"/>
        <v>23.076923076923077</v>
      </c>
      <c r="K138" s="84"/>
      <c r="L138" s="84"/>
      <c r="M138" s="84"/>
      <c r="N138" s="84"/>
      <c r="O138" s="84"/>
    </row>
    <row r="139" spans="1:15" ht="15" customHeight="1" x14ac:dyDescent="0.15">
      <c r="B139" s="34" t="s">
        <v>627</v>
      </c>
      <c r="C139" s="307"/>
      <c r="D139" s="7"/>
      <c r="E139" s="18">
        <v>152</v>
      </c>
      <c r="F139" s="18">
        <v>146</v>
      </c>
      <c r="G139" s="18">
        <v>6</v>
      </c>
      <c r="H139" s="118">
        <f t="shared" si="16"/>
        <v>9.31943592887799</v>
      </c>
      <c r="I139" s="4">
        <f t="shared" si="16"/>
        <v>9.7268487674883417</v>
      </c>
      <c r="J139" s="4">
        <f t="shared" si="16"/>
        <v>4.6153846153846159</v>
      </c>
      <c r="K139" s="84"/>
      <c r="L139" s="84"/>
      <c r="M139" s="84"/>
      <c r="N139" s="84"/>
      <c r="O139" s="84"/>
    </row>
    <row r="140" spans="1:15" ht="15" customHeight="1" x14ac:dyDescent="0.15">
      <c r="B140" s="34" t="s">
        <v>394</v>
      </c>
      <c r="C140" s="307"/>
      <c r="D140" s="7"/>
      <c r="E140" s="18">
        <v>323</v>
      </c>
      <c r="F140" s="18">
        <v>299</v>
      </c>
      <c r="G140" s="18">
        <v>24</v>
      </c>
      <c r="H140" s="118">
        <f t="shared" si="16"/>
        <v>19.803801348865726</v>
      </c>
      <c r="I140" s="4">
        <f t="shared" si="16"/>
        <v>19.920053297801466</v>
      </c>
      <c r="J140" s="4">
        <f t="shared" si="16"/>
        <v>18.461538461538463</v>
      </c>
      <c r="K140" s="84"/>
      <c r="L140" s="84"/>
      <c r="M140" s="84"/>
      <c r="N140" s="84"/>
      <c r="O140" s="84"/>
    </row>
    <row r="141" spans="1:15" ht="15" customHeight="1" x14ac:dyDescent="0.15">
      <c r="B141" s="34" t="s">
        <v>395</v>
      </c>
      <c r="C141" s="307"/>
      <c r="D141" s="7"/>
      <c r="E141" s="18">
        <v>405</v>
      </c>
      <c r="F141" s="18">
        <v>397</v>
      </c>
      <c r="G141" s="18">
        <v>8</v>
      </c>
      <c r="H141" s="118">
        <f t="shared" si="16"/>
        <v>24.831391784181484</v>
      </c>
      <c r="I141" s="4">
        <f t="shared" si="16"/>
        <v>26.449033977348435</v>
      </c>
      <c r="J141" s="4">
        <f t="shared" si="16"/>
        <v>6.1538461538461542</v>
      </c>
      <c r="K141" s="84"/>
      <c r="L141" s="84"/>
      <c r="M141" s="84"/>
      <c r="N141" s="84"/>
      <c r="O141" s="84"/>
    </row>
    <row r="142" spans="1:15" ht="15" customHeight="1" x14ac:dyDescent="0.15">
      <c r="B142" s="35" t="s">
        <v>0</v>
      </c>
      <c r="C142" s="93"/>
      <c r="D142" s="36"/>
      <c r="E142" s="19">
        <v>70</v>
      </c>
      <c r="F142" s="19">
        <v>64</v>
      </c>
      <c r="G142" s="19">
        <v>6</v>
      </c>
      <c r="H142" s="129">
        <f t="shared" si="16"/>
        <v>4.2918454935622314</v>
      </c>
      <c r="I142" s="5">
        <f t="shared" si="16"/>
        <v>4.2638241172551634</v>
      </c>
      <c r="J142" s="5">
        <f t="shared" si="16"/>
        <v>4.6153846153846159</v>
      </c>
      <c r="K142" s="23"/>
      <c r="L142" s="23"/>
      <c r="M142" s="23"/>
      <c r="N142" s="23"/>
      <c r="O142" s="23"/>
    </row>
    <row r="143" spans="1:15" ht="15" customHeight="1" x14ac:dyDescent="0.15">
      <c r="B143" s="39" t="s">
        <v>1</v>
      </c>
      <c r="C143" s="82"/>
      <c r="D143" s="28"/>
      <c r="E143" s="40">
        <f>SUM(E137:E142)</f>
        <v>1631</v>
      </c>
      <c r="F143" s="40">
        <f>SUM(F137:F142)</f>
        <v>1501</v>
      </c>
      <c r="G143" s="40">
        <f>SUM(G137:G142)</f>
        <v>130</v>
      </c>
      <c r="H143" s="119">
        <f>IF(SUM(H137:H142)&gt;100,"－",SUM(H137:H142))</f>
        <v>99.999999999999986</v>
      </c>
      <c r="I143" s="6">
        <f>IF(SUM(I137:I142)&gt;100,"－",SUM(I137:I142))</f>
        <v>100</v>
      </c>
      <c r="J143" s="6">
        <f>IF(SUM(J137:J142)&gt;100,"－",SUM(J137:J142))</f>
        <v>100.00000000000001</v>
      </c>
      <c r="K143" s="23"/>
      <c r="L143" s="23"/>
      <c r="M143" s="23"/>
      <c r="N143" s="23"/>
      <c r="O143" s="23"/>
    </row>
    <row r="144" spans="1:15" ht="15" customHeight="1" x14ac:dyDescent="0.15">
      <c r="B144" s="66"/>
      <c r="C144" s="46"/>
      <c r="D144" s="46"/>
      <c r="E144" s="46"/>
      <c r="F144" s="46"/>
      <c r="G144" s="97"/>
      <c r="H144" s="47"/>
      <c r="I144" s="1"/>
      <c r="J144" s="1"/>
      <c r="K144" s="1"/>
    </row>
    <row r="145" spans="1:15" ht="15" customHeight="1" x14ac:dyDescent="0.15">
      <c r="A145" s="1" t="s">
        <v>629</v>
      </c>
      <c r="B145" s="22"/>
      <c r="G145" s="1"/>
      <c r="H145" s="1"/>
      <c r="I145" s="1"/>
      <c r="J145" s="1"/>
      <c r="K145" s="1"/>
    </row>
    <row r="146" spans="1:15" ht="15" customHeight="1" x14ac:dyDescent="0.15">
      <c r="B146" s="68"/>
      <c r="C146" s="33"/>
      <c r="D146" s="33"/>
      <c r="E146" s="83"/>
      <c r="F146" s="88" t="s">
        <v>2</v>
      </c>
      <c r="G146" s="91"/>
      <c r="H146" s="115"/>
      <c r="I146" s="88" t="s">
        <v>3</v>
      </c>
      <c r="J146" s="89"/>
      <c r="K146" s="1"/>
    </row>
    <row r="147" spans="1:15" ht="20" x14ac:dyDescent="0.15">
      <c r="B147" s="81"/>
      <c r="C147" s="7"/>
      <c r="D147" s="7"/>
      <c r="E147" s="102" t="s">
        <v>4</v>
      </c>
      <c r="F147" s="102" t="s">
        <v>254</v>
      </c>
      <c r="G147" s="102" t="s">
        <v>256</v>
      </c>
      <c r="H147" s="112" t="s">
        <v>4</v>
      </c>
      <c r="I147" s="102" t="s">
        <v>254</v>
      </c>
      <c r="J147" s="102" t="s">
        <v>256</v>
      </c>
      <c r="K147" s="1"/>
    </row>
    <row r="148" spans="1:15" ht="15" customHeight="1" x14ac:dyDescent="0.15">
      <c r="B148" s="35"/>
      <c r="C148" s="93"/>
      <c r="D148" s="36"/>
      <c r="E148" s="37"/>
      <c r="F148" s="37"/>
      <c r="G148" s="37"/>
      <c r="H148" s="116">
        <f>E$9</f>
        <v>1631</v>
      </c>
      <c r="I148" s="2">
        <f t="shared" ref="I148:J148" si="17">F$9</f>
        <v>1501</v>
      </c>
      <c r="J148" s="2">
        <f t="shared" si="17"/>
        <v>130</v>
      </c>
      <c r="K148" s="95"/>
      <c r="L148" s="95"/>
      <c r="M148" s="95"/>
      <c r="N148" s="95"/>
      <c r="O148" s="95"/>
    </row>
    <row r="149" spans="1:15" ht="15" customHeight="1" x14ac:dyDescent="0.15">
      <c r="B149" s="34" t="s">
        <v>121</v>
      </c>
      <c r="C149" s="307"/>
      <c r="D149" s="7"/>
      <c r="E149" s="18">
        <v>187</v>
      </c>
      <c r="F149" s="18">
        <v>180</v>
      </c>
      <c r="G149" s="18">
        <v>7</v>
      </c>
      <c r="H149" s="118">
        <f>E149/H$148*100</f>
        <v>11.465358675659104</v>
      </c>
      <c r="I149" s="4">
        <f t="shared" ref="I149:J155" si="18">F149/I$148*100</f>
        <v>11.992005329780147</v>
      </c>
      <c r="J149" s="4">
        <f t="shared" si="18"/>
        <v>5.384615384615385</v>
      </c>
      <c r="K149" s="84"/>
      <c r="L149" s="84"/>
      <c r="M149" s="84"/>
      <c r="N149" s="84"/>
      <c r="O149" s="84"/>
    </row>
    <row r="150" spans="1:15" ht="15" customHeight="1" x14ac:dyDescent="0.15">
      <c r="B150" s="34" t="s">
        <v>396</v>
      </c>
      <c r="C150" s="307"/>
      <c r="D150" s="7"/>
      <c r="E150" s="18">
        <v>1165</v>
      </c>
      <c r="F150" s="18">
        <v>1076</v>
      </c>
      <c r="G150" s="18">
        <v>89</v>
      </c>
      <c r="H150" s="118">
        <f t="shared" ref="H150:H155" si="19">E150/H$148*100</f>
        <v>71.428571428571431</v>
      </c>
      <c r="I150" s="4">
        <f t="shared" si="18"/>
        <v>71.685542971352433</v>
      </c>
      <c r="J150" s="4">
        <f t="shared" si="18"/>
        <v>68.461538461538467</v>
      </c>
      <c r="K150" s="84"/>
      <c r="L150" s="84"/>
      <c r="M150" s="84"/>
      <c r="N150" s="84"/>
      <c r="O150" s="84"/>
    </row>
    <row r="151" spans="1:15" ht="15" customHeight="1" x14ac:dyDescent="0.15">
      <c r="B151" s="34" t="s">
        <v>394</v>
      </c>
      <c r="C151" s="307"/>
      <c r="D151" s="7"/>
      <c r="E151" s="18">
        <v>118</v>
      </c>
      <c r="F151" s="18">
        <v>101</v>
      </c>
      <c r="G151" s="18">
        <v>17</v>
      </c>
      <c r="H151" s="118">
        <f t="shared" si="19"/>
        <v>7.2348252605763328</v>
      </c>
      <c r="I151" s="4">
        <f t="shared" si="18"/>
        <v>6.7288474350433045</v>
      </c>
      <c r="J151" s="4">
        <f t="shared" si="18"/>
        <v>13.076923076923078</v>
      </c>
      <c r="K151" s="84"/>
      <c r="L151" s="84"/>
      <c r="M151" s="84"/>
      <c r="N151" s="84"/>
      <c r="O151" s="84"/>
    </row>
    <row r="152" spans="1:15" ht="15" customHeight="1" x14ac:dyDescent="0.15">
      <c r="B152" s="34" t="s">
        <v>395</v>
      </c>
      <c r="C152" s="307"/>
      <c r="D152" s="7"/>
      <c r="E152" s="18">
        <v>60</v>
      </c>
      <c r="F152" s="18">
        <v>55</v>
      </c>
      <c r="G152" s="18">
        <v>5</v>
      </c>
      <c r="H152" s="118">
        <f t="shared" si="19"/>
        <v>3.6787247087676271</v>
      </c>
      <c r="I152" s="4">
        <f t="shared" si="18"/>
        <v>3.664223850766156</v>
      </c>
      <c r="J152" s="4">
        <f t="shared" si="18"/>
        <v>3.8461538461538463</v>
      </c>
      <c r="K152" s="84"/>
      <c r="L152" s="84"/>
      <c r="M152" s="84"/>
      <c r="N152" s="84"/>
      <c r="O152" s="84"/>
    </row>
    <row r="153" spans="1:15" ht="15" customHeight="1" x14ac:dyDescent="0.15">
      <c r="B153" s="34" t="s">
        <v>397</v>
      </c>
      <c r="C153" s="307"/>
      <c r="D153" s="7"/>
      <c r="E153" s="18">
        <v>7</v>
      </c>
      <c r="F153" s="18">
        <v>6</v>
      </c>
      <c r="G153" s="18">
        <v>1</v>
      </c>
      <c r="H153" s="118">
        <f t="shared" si="19"/>
        <v>0.42918454935622319</v>
      </c>
      <c r="I153" s="4">
        <f t="shared" si="18"/>
        <v>0.39973351099267157</v>
      </c>
      <c r="J153" s="4">
        <f t="shared" si="18"/>
        <v>0.76923076923076927</v>
      </c>
      <c r="K153" s="84"/>
      <c r="L153" s="84"/>
      <c r="M153" s="84"/>
      <c r="N153" s="84"/>
      <c r="O153" s="84"/>
    </row>
    <row r="154" spans="1:15" ht="15" customHeight="1" x14ac:dyDescent="0.15">
      <c r="B154" s="34" t="s">
        <v>630</v>
      </c>
      <c r="C154" s="307"/>
      <c r="D154" s="7"/>
      <c r="E154" s="18">
        <v>13</v>
      </c>
      <c r="F154" s="18">
        <v>11</v>
      </c>
      <c r="G154" s="18">
        <v>2</v>
      </c>
      <c r="H154" s="118">
        <f t="shared" si="19"/>
        <v>0.79705702023298597</v>
      </c>
      <c r="I154" s="4">
        <f t="shared" si="18"/>
        <v>0.73284477015323113</v>
      </c>
      <c r="J154" s="4">
        <f t="shared" si="18"/>
        <v>1.5384615384615385</v>
      </c>
      <c r="K154" s="84"/>
      <c r="L154" s="84"/>
      <c r="M154" s="84"/>
      <c r="N154" s="84"/>
      <c r="O154" s="84"/>
    </row>
    <row r="155" spans="1:15" ht="15" customHeight="1" x14ac:dyDescent="0.15">
      <c r="B155" s="35" t="s">
        <v>0</v>
      </c>
      <c r="C155" s="93"/>
      <c r="D155" s="36"/>
      <c r="E155" s="19">
        <v>81</v>
      </c>
      <c r="F155" s="19">
        <v>72</v>
      </c>
      <c r="G155" s="19">
        <v>9</v>
      </c>
      <c r="H155" s="129">
        <f t="shared" si="19"/>
        <v>4.9662783568362974</v>
      </c>
      <c r="I155" s="5">
        <f t="shared" si="18"/>
        <v>4.7968021319120586</v>
      </c>
      <c r="J155" s="5">
        <f t="shared" si="18"/>
        <v>6.9230769230769234</v>
      </c>
      <c r="K155" s="23"/>
      <c r="L155" s="23"/>
      <c r="M155" s="23"/>
      <c r="N155" s="23"/>
      <c r="O155" s="23"/>
    </row>
    <row r="156" spans="1:15" ht="15" customHeight="1" x14ac:dyDescent="0.15">
      <c r="B156" s="39" t="s">
        <v>1</v>
      </c>
      <c r="C156" s="82"/>
      <c r="D156" s="28"/>
      <c r="E156" s="40">
        <f>SUM(E149:E155)</f>
        <v>1631</v>
      </c>
      <c r="F156" s="40">
        <f>SUM(F149:F155)</f>
        <v>1501</v>
      </c>
      <c r="G156" s="40">
        <f>SUM(G149:G155)</f>
        <v>130</v>
      </c>
      <c r="H156" s="119">
        <f>IF(SUM(H149:H155)&gt;100,"－",SUM(H149:H155))</f>
        <v>100</v>
      </c>
      <c r="I156" s="6">
        <f>IF(SUM(I149:I155)&gt;100,"－",SUM(I149:I155))</f>
        <v>100</v>
      </c>
      <c r="J156" s="6">
        <f>IF(SUM(J149:J155)&gt;100,"－",SUM(J149:J155))</f>
        <v>100</v>
      </c>
      <c r="K156" s="23"/>
      <c r="L156" s="23"/>
      <c r="M156" s="23"/>
      <c r="N156" s="23"/>
      <c r="O156" s="23"/>
    </row>
    <row r="157" spans="1:15" ht="15" customHeight="1" x14ac:dyDescent="0.15">
      <c r="B157" s="66"/>
      <c r="C157" s="46"/>
      <c r="D157" s="46"/>
      <c r="E157" s="46"/>
      <c r="F157" s="46"/>
      <c r="G157" s="97"/>
      <c r="H157" s="47"/>
      <c r="I157" s="1"/>
      <c r="J157" s="1"/>
      <c r="K157" s="1"/>
    </row>
    <row r="158" spans="1:15" ht="15" customHeight="1" x14ac:dyDescent="0.15">
      <c r="A158" s="1" t="s">
        <v>631</v>
      </c>
      <c r="B158" s="22"/>
      <c r="G158" s="1"/>
      <c r="H158" s="1"/>
      <c r="I158" s="1"/>
      <c r="J158" s="1"/>
      <c r="K158" s="1"/>
    </row>
    <row r="159" spans="1:15" ht="15" customHeight="1" x14ac:dyDescent="0.15">
      <c r="B159" s="68"/>
      <c r="C159" s="33"/>
      <c r="D159" s="33"/>
      <c r="E159" s="83"/>
      <c r="F159" s="88" t="s">
        <v>2</v>
      </c>
      <c r="G159" s="91"/>
      <c r="H159" s="115"/>
      <c r="I159" s="88" t="s">
        <v>3</v>
      </c>
      <c r="J159" s="89"/>
      <c r="K159" s="1"/>
    </row>
    <row r="160" spans="1:15" ht="20" x14ac:dyDescent="0.15">
      <c r="B160" s="81"/>
      <c r="C160" s="7"/>
      <c r="D160" s="7"/>
      <c r="E160" s="102" t="s">
        <v>4</v>
      </c>
      <c r="F160" s="102" t="s">
        <v>254</v>
      </c>
      <c r="G160" s="102" t="s">
        <v>256</v>
      </c>
      <c r="H160" s="112" t="s">
        <v>4</v>
      </c>
      <c r="I160" s="102" t="s">
        <v>254</v>
      </c>
      <c r="J160" s="102" t="s">
        <v>256</v>
      </c>
      <c r="K160" s="1"/>
    </row>
    <row r="161" spans="1:15" ht="15" customHeight="1" x14ac:dyDescent="0.15">
      <c r="B161" s="35"/>
      <c r="C161" s="93"/>
      <c r="D161" s="36"/>
      <c r="E161" s="37"/>
      <c r="F161" s="37"/>
      <c r="G161" s="37"/>
      <c r="H161" s="116">
        <f>E$9</f>
        <v>1631</v>
      </c>
      <c r="I161" s="2">
        <f t="shared" ref="I161:J161" si="20">F$9</f>
        <v>1501</v>
      </c>
      <c r="J161" s="2">
        <f t="shared" si="20"/>
        <v>130</v>
      </c>
      <c r="K161" s="95"/>
      <c r="L161" s="95"/>
      <c r="M161" s="95"/>
      <c r="N161" s="95"/>
      <c r="O161" s="95"/>
    </row>
    <row r="162" spans="1:15" ht="15" customHeight="1" x14ac:dyDescent="0.15">
      <c r="B162" s="34" t="s">
        <v>131</v>
      </c>
      <c r="C162" s="307"/>
      <c r="D162" s="7"/>
      <c r="E162" s="18">
        <v>645</v>
      </c>
      <c r="F162" s="18">
        <v>576</v>
      </c>
      <c r="G162" s="18">
        <v>69</v>
      </c>
      <c r="H162" s="118">
        <f t="shared" ref="H162:J164" si="21">E162/H$5*100</f>
        <v>39.546290619251998</v>
      </c>
      <c r="I162" s="4">
        <f t="shared" si="21"/>
        <v>38.374417055296469</v>
      </c>
      <c r="J162" s="4">
        <f t="shared" si="21"/>
        <v>53.07692307692308</v>
      </c>
      <c r="K162" s="84"/>
      <c r="L162" s="84"/>
      <c r="M162" s="84"/>
      <c r="N162" s="84"/>
      <c r="O162" s="84"/>
    </row>
    <row r="163" spans="1:15" ht="15" customHeight="1" x14ac:dyDescent="0.15">
      <c r="B163" s="34" t="s">
        <v>132</v>
      </c>
      <c r="C163" s="307"/>
      <c r="D163" s="7"/>
      <c r="E163" s="18">
        <v>935</v>
      </c>
      <c r="F163" s="18">
        <v>882</v>
      </c>
      <c r="G163" s="18">
        <v>53</v>
      </c>
      <c r="H163" s="118">
        <f t="shared" si="21"/>
        <v>57.326793378295527</v>
      </c>
      <c r="I163" s="4">
        <f t="shared" si="21"/>
        <v>58.760826115922718</v>
      </c>
      <c r="J163" s="4">
        <f t="shared" si="21"/>
        <v>40.769230769230766</v>
      </c>
      <c r="K163" s="84"/>
      <c r="L163" s="84"/>
      <c r="M163" s="84"/>
      <c r="N163" s="84"/>
      <c r="O163" s="84"/>
    </row>
    <row r="164" spans="1:15" ht="15" customHeight="1" x14ac:dyDescent="0.15">
      <c r="B164" s="35" t="s">
        <v>0</v>
      </c>
      <c r="C164" s="93"/>
      <c r="D164" s="36"/>
      <c r="E164" s="19">
        <v>51</v>
      </c>
      <c r="F164" s="19">
        <v>43</v>
      </c>
      <c r="G164" s="19">
        <v>8</v>
      </c>
      <c r="H164" s="129">
        <f t="shared" si="21"/>
        <v>3.1269160024524831</v>
      </c>
      <c r="I164" s="5">
        <f t="shared" si="21"/>
        <v>2.8647568287808127</v>
      </c>
      <c r="J164" s="5">
        <f t="shared" si="21"/>
        <v>6.1538461538461542</v>
      </c>
      <c r="K164" s="23"/>
      <c r="L164" s="23"/>
      <c r="M164" s="23"/>
      <c r="N164" s="23"/>
      <c r="O164" s="23"/>
    </row>
    <row r="165" spans="1:15" ht="15" customHeight="1" x14ac:dyDescent="0.15">
      <c r="B165" s="39" t="s">
        <v>1</v>
      </c>
      <c r="C165" s="82"/>
      <c r="D165" s="28"/>
      <c r="E165" s="40">
        <f>SUM(E162:E164)</f>
        <v>1631</v>
      </c>
      <c r="F165" s="40">
        <f>SUM(F162:F164)</f>
        <v>1501</v>
      </c>
      <c r="G165" s="40">
        <f>SUM(G162:G164)</f>
        <v>130</v>
      </c>
      <c r="H165" s="119">
        <f>IF(SUM(H162:H164)&gt;100,"－",SUM(H162:H164))</f>
        <v>100.00000000000001</v>
      </c>
      <c r="I165" s="6">
        <f>IF(SUM(I162:I164)&gt;100,"－",SUM(I162:I164))</f>
        <v>100</v>
      </c>
      <c r="J165" s="6">
        <f>IF(SUM(J162:J164)&gt;100,"－",SUM(J162:J164))</f>
        <v>100</v>
      </c>
      <c r="K165" s="23"/>
      <c r="L165" s="23"/>
      <c r="M165" s="23"/>
      <c r="N165" s="23"/>
      <c r="O165" s="23"/>
    </row>
    <row r="166" spans="1:15" ht="15" customHeight="1" x14ac:dyDescent="0.15">
      <c r="B166" s="66"/>
      <c r="C166" s="46"/>
      <c r="D166" s="46"/>
      <c r="E166" s="46"/>
      <c r="F166" s="46"/>
      <c r="G166" s="97"/>
      <c r="H166" s="47"/>
      <c r="I166" s="1"/>
      <c r="J166" s="1"/>
      <c r="K166" s="1"/>
    </row>
    <row r="167" spans="1:15" ht="15" customHeight="1" x14ac:dyDescent="0.15">
      <c r="A167" s="44" t="s">
        <v>619</v>
      </c>
      <c r="F167" s="1"/>
      <c r="J167" s="1"/>
      <c r="K167" s="1"/>
    </row>
    <row r="168" spans="1:15" ht="15" customHeight="1" x14ac:dyDescent="0.15">
      <c r="A168" s="1" t="s">
        <v>632</v>
      </c>
      <c r="B168" s="22"/>
      <c r="C168" s="7"/>
      <c r="D168" s="7"/>
      <c r="E168" s="7"/>
      <c r="I168" s="1"/>
      <c r="J168" s="1"/>
      <c r="K168" s="1"/>
    </row>
    <row r="169" spans="1:15" ht="15" customHeight="1" x14ac:dyDescent="0.15">
      <c r="B169" s="68"/>
      <c r="C169" s="33"/>
      <c r="D169" s="33"/>
      <c r="E169" s="83"/>
      <c r="F169" s="88" t="s">
        <v>2</v>
      </c>
      <c r="G169" s="91"/>
      <c r="H169" s="115"/>
      <c r="I169" s="88" t="s">
        <v>3</v>
      </c>
      <c r="J169" s="89"/>
      <c r="K169" s="1"/>
    </row>
    <row r="170" spans="1:15" ht="20" x14ac:dyDescent="0.15">
      <c r="B170" s="81"/>
      <c r="C170" s="7"/>
      <c r="D170" s="7"/>
      <c r="E170" s="102" t="s">
        <v>4</v>
      </c>
      <c r="F170" s="102" t="s">
        <v>254</v>
      </c>
      <c r="G170" s="102" t="s">
        <v>256</v>
      </c>
      <c r="H170" s="112" t="s">
        <v>4</v>
      </c>
      <c r="I170" s="102" t="s">
        <v>254</v>
      </c>
      <c r="J170" s="102" t="s">
        <v>256</v>
      </c>
      <c r="K170" s="1"/>
    </row>
    <row r="171" spans="1:15" ht="15" customHeight="1" x14ac:dyDescent="0.15">
      <c r="B171" s="35"/>
      <c r="C171" s="93"/>
      <c r="D171" s="36"/>
      <c r="E171" s="37"/>
      <c r="F171" s="37"/>
      <c r="G171" s="37"/>
      <c r="H171" s="116">
        <f>E163</f>
        <v>935</v>
      </c>
      <c r="I171" s="2">
        <f>F163</f>
        <v>882</v>
      </c>
      <c r="J171" s="2">
        <f>G163</f>
        <v>53</v>
      </c>
      <c r="K171" s="95"/>
      <c r="L171" s="95"/>
      <c r="M171" s="95"/>
      <c r="N171" s="95"/>
      <c r="O171" s="95"/>
    </row>
    <row r="172" spans="1:15" ht="15" customHeight="1" x14ac:dyDescent="0.15">
      <c r="B172" s="34" t="s">
        <v>211</v>
      </c>
      <c r="C172" s="307"/>
      <c r="D172" s="7"/>
      <c r="E172" s="18">
        <v>432</v>
      </c>
      <c r="F172" s="18">
        <v>400</v>
      </c>
      <c r="G172" s="18">
        <v>32</v>
      </c>
      <c r="H172" s="118">
        <f t="shared" ref="H172:J177" si="22">E172/H$171*100</f>
        <v>46.203208556149733</v>
      </c>
      <c r="I172" s="4">
        <f t="shared" si="22"/>
        <v>45.3514739229025</v>
      </c>
      <c r="J172" s="4">
        <f t="shared" si="22"/>
        <v>60.377358490566039</v>
      </c>
      <c r="K172" s="84"/>
      <c r="L172" s="84"/>
      <c r="M172" s="84"/>
      <c r="N172" s="84"/>
      <c r="O172" s="84"/>
    </row>
    <row r="173" spans="1:15" ht="15" customHeight="1" x14ac:dyDescent="0.15">
      <c r="B173" s="34" t="s">
        <v>105</v>
      </c>
      <c r="C173" s="307"/>
      <c r="D173" s="7"/>
      <c r="E173" s="18">
        <v>121</v>
      </c>
      <c r="F173" s="18">
        <v>116</v>
      </c>
      <c r="G173" s="18">
        <v>5</v>
      </c>
      <c r="H173" s="118">
        <f t="shared" si="22"/>
        <v>12.941176470588237</v>
      </c>
      <c r="I173" s="4">
        <f t="shared" si="22"/>
        <v>13.151927437641723</v>
      </c>
      <c r="J173" s="4">
        <f t="shared" si="22"/>
        <v>9.433962264150944</v>
      </c>
      <c r="K173" s="84"/>
      <c r="L173" s="84"/>
      <c r="M173" s="84"/>
      <c r="N173" s="84"/>
      <c r="O173" s="84"/>
    </row>
    <row r="174" spans="1:15" ht="15" customHeight="1" x14ac:dyDescent="0.15">
      <c r="B174" s="34" t="s">
        <v>106</v>
      </c>
      <c r="C174" s="307"/>
      <c r="D174" s="7"/>
      <c r="E174" s="18">
        <v>80</v>
      </c>
      <c r="F174" s="18">
        <v>77</v>
      </c>
      <c r="G174" s="18">
        <v>3</v>
      </c>
      <c r="H174" s="118">
        <f t="shared" si="22"/>
        <v>8.5561497326203195</v>
      </c>
      <c r="I174" s="4">
        <f t="shared" si="22"/>
        <v>8.7301587301587293</v>
      </c>
      <c r="J174" s="4">
        <f t="shared" si="22"/>
        <v>5.6603773584905666</v>
      </c>
      <c r="K174" s="84"/>
      <c r="L174" s="84"/>
      <c r="M174" s="84"/>
      <c r="N174" s="84"/>
      <c r="O174" s="84"/>
    </row>
    <row r="175" spans="1:15" ht="15" customHeight="1" x14ac:dyDescent="0.15">
      <c r="B175" s="34" t="s">
        <v>237</v>
      </c>
      <c r="C175" s="307"/>
      <c r="D175" s="7"/>
      <c r="E175" s="18">
        <v>121</v>
      </c>
      <c r="F175" s="18">
        <v>111</v>
      </c>
      <c r="G175" s="18">
        <v>10</v>
      </c>
      <c r="H175" s="118">
        <f t="shared" si="22"/>
        <v>12.941176470588237</v>
      </c>
      <c r="I175" s="4">
        <f t="shared" si="22"/>
        <v>12.585034013605442</v>
      </c>
      <c r="J175" s="4">
        <f t="shared" si="22"/>
        <v>18.867924528301888</v>
      </c>
      <c r="K175" s="84"/>
      <c r="L175" s="84"/>
      <c r="M175" s="84"/>
      <c r="N175" s="84"/>
      <c r="O175" s="84"/>
    </row>
    <row r="176" spans="1:15" ht="15" customHeight="1" x14ac:dyDescent="0.15">
      <c r="B176" s="34" t="s">
        <v>133</v>
      </c>
      <c r="C176" s="307"/>
      <c r="D176" s="7"/>
      <c r="E176" s="18">
        <v>102</v>
      </c>
      <c r="F176" s="18">
        <v>102</v>
      </c>
      <c r="G176" s="18">
        <v>0</v>
      </c>
      <c r="H176" s="118">
        <f t="shared" si="22"/>
        <v>10.909090909090908</v>
      </c>
      <c r="I176" s="4">
        <f t="shared" si="22"/>
        <v>11.564625850340136</v>
      </c>
      <c r="J176" s="4">
        <f t="shared" si="22"/>
        <v>0</v>
      </c>
      <c r="K176" s="84"/>
      <c r="L176" s="84"/>
      <c r="M176" s="84"/>
      <c r="N176" s="84"/>
      <c r="O176" s="84"/>
    </row>
    <row r="177" spans="2:15" ht="15" customHeight="1" x14ac:dyDescent="0.15">
      <c r="B177" s="35" t="s">
        <v>0</v>
      </c>
      <c r="C177" s="93"/>
      <c r="D177" s="36"/>
      <c r="E177" s="19">
        <v>79</v>
      </c>
      <c r="F177" s="19">
        <v>76</v>
      </c>
      <c r="G177" s="19">
        <v>3</v>
      </c>
      <c r="H177" s="129">
        <f t="shared" si="22"/>
        <v>8.4491978609625669</v>
      </c>
      <c r="I177" s="5">
        <f t="shared" si="22"/>
        <v>8.616780045351474</v>
      </c>
      <c r="J177" s="5">
        <f t="shared" si="22"/>
        <v>5.6603773584905666</v>
      </c>
      <c r="K177" s="23"/>
      <c r="L177" s="23"/>
      <c r="M177" s="23"/>
      <c r="N177" s="23"/>
      <c r="O177" s="23"/>
    </row>
    <row r="178" spans="2:15" ht="15" customHeight="1" x14ac:dyDescent="0.15">
      <c r="B178" s="39" t="s">
        <v>1</v>
      </c>
      <c r="C178" s="82"/>
      <c r="D178" s="28"/>
      <c r="E178" s="40">
        <f>SUM(E172:E177)</f>
        <v>935</v>
      </c>
      <c r="F178" s="40">
        <f>SUM(F172:F177)</f>
        <v>882</v>
      </c>
      <c r="G178" s="40">
        <f>SUM(G172:G177)</f>
        <v>53</v>
      </c>
      <c r="H178" s="119">
        <f>IF(SUM(H172:H177)&gt;100,"－",SUM(H172:H177))</f>
        <v>100</v>
      </c>
      <c r="I178" s="6">
        <f>IF(SUM(I172:I177)&gt;100,"－",SUM(I172:I177))</f>
        <v>100</v>
      </c>
      <c r="J178" s="6">
        <f>IF(SUM(J172:J177)&gt;100,"－",SUM(J172:J177))</f>
        <v>100</v>
      </c>
      <c r="K178" s="23"/>
      <c r="L178" s="23"/>
      <c r="M178" s="23"/>
      <c r="N178" s="23"/>
      <c r="O178" s="23"/>
    </row>
    <row r="179" spans="2:15" ht="15" customHeight="1" x14ac:dyDescent="0.15">
      <c r="B179" s="39" t="s">
        <v>109</v>
      </c>
      <c r="C179" s="82"/>
      <c r="D179" s="29"/>
      <c r="E179" s="42">
        <v>1.6869158878504673</v>
      </c>
      <c r="F179" s="75">
        <v>1.7369727047146402</v>
      </c>
      <c r="G179" s="75">
        <v>0.88</v>
      </c>
      <c r="H179" s="23"/>
      <c r="I179" s="23"/>
      <c r="J179" s="23"/>
      <c r="K179" s="23"/>
      <c r="L179" s="23"/>
      <c r="M179" s="23"/>
      <c r="N179" s="23"/>
      <c r="O179" s="23"/>
    </row>
    <row r="180" spans="2:15" ht="15" customHeight="1" x14ac:dyDescent="0.15">
      <c r="B180" s="39" t="s">
        <v>110</v>
      </c>
      <c r="C180" s="82"/>
      <c r="D180" s="29"/>
      <c r="E180" s="227">
        <v>21</v>
      </c>
      <c r="F180" s="48">
        <v>21</v>
      </c>
      <c r="G180" s="48">
        <v>4</v>
      </c>
      <c r="H180" s="23"/>
      <c r="I180" s="23"/>
      <c r="J180" s="23"/>
      <c r="K180" s="23"/>
      <c r="L180" s="23"/>
      <c r="M180" s="23"/>
      <c r="N180" s="23"/>
      <c r="O180" s="23"/>
    </row>
    <row r="181" spans="2:15" ht="15" customHeight="1" x14ac:dyDescent="0.15">
      <c r="B181" s="90" t="s">
        <v>166</v>
      </c>
      <c r="C181" s="7"/>
      <c r="D181" s="7"/>
      <c r="E181" s="7"/>
      <c r="I181" s="1"/>
      <c r="J181" s="1"/>
      <c r="K181" s="1"/>
    </row>
    <row r="182" spans="2:15" ht="15" customHeight="1" x14ac:dyDescent="0.15">
      <c r="B182" s="68"/>
      <c r="C182" s="33"/>
      <c r="D182" s="33"/>
      <c r="E182" s="83"/>
      <c r="F182" s="88" t="s">
        <v>2</v>
      </c>
      <c r="G182" s="91"/>
      <c r="H182" s="115"/>
      <c r="I182" s="88" t="s">
        <v>3</v>
      </c>
      <c r="J182" s="89"/>
      <c r="K182" s="1"/>
    </row>
    <row r="183" spans="2:15" ht="20" x14ac:dyDescent="0.15">
      <c r="B183" s="81"/>
      <c r="C183" s="7"/>
      <c r="D183" s="7"/>
      <c r="E183" s="102" t="s">
        <v>4</v>
      </c>
      <c r="F183" s="102" t="s">
        <v>254</v>
      </c>
      <c r="G183" s="102" t="s">
        <v>256</v>
      </c>
      <c r="H183" s="112" t="s">
        <v>4</v>
      </c>
      <c r="I183" s="102" t="s">
        <v>254</v>
      </c>
      <c r="J183" s="102" t="s">
        <v>256</v>
      </c>
      <c r="K183" s="1"/>
    </row>
    <row r="184" spans="2:15" ht="15" customHeight="1" x14ac:dyDescent="0.15">
      <c r="B184" s="35"/>
      <c r="C184" s="93"/>
      <c r="D184" s="36"/>
      <c r="E184" s="37"/>
      <c r="F184" s="37"/>
      <c r="G184" s="37"/>
      <c r="H184" s="116">
        <f>E163</f>
        <v>935</v>
      </c>
      <c r="I184" s="2">
        <f>F163</f>
        <v>882</v>
      </c>
      <c r="J184" s="2">
        <f>G163</f>
        <v>53</v>
      </c>
      <c r="K184" s="95"/>
      <c r="L184" s="95"/>
      <c r="M184" s="95"/>
      <c r="N184" s="95"/>
      <c r="O184" s="95"/>
    </row>
    <row r="185" spans="2:15" ht="15" customHeight="1" x14ac:dyDescent="0.15">
      <c r="B185" s="34" t="s">
        <v>211</v>
      </c>
      <c r="C185" s="307"/>
      <c r="D185" s="7"/>
      <c r="E185" s="18">
        <v>431</v>
      </c>
      <c r="F185" s="18">
        <v>400</v>
      </c>
      <c r="G185" s="18">
        <v>31</v>
      </c>
      <c r="H185" s="118">
        <f t="shared" ref="H185:J190" si="23">E185/H$184*100</f>
        <v>46.096256684491976</v>
      </c>
      <c r="I185" s="4">
        <f t="shared" si="23"/>
        <v>45.3514739229025</v>
      </c>
      <c r="J185" s="4">
        <f t="shared" si="23"/>
        <v>58.490566037735846</v>
      </c>
      <c r="K185" s="84"/>
      <c r="L185" s="84"/>
      <c r="M185" s="84"/>
      <c r="N185" s="84"/>
      <c r="O185" s="84"/>
    </row>
    <row r="186" spans="2:15" ht="15" customHeight="1" x14ac:dyDescent="0.15">
      <c r="B186" s="34" t="s">
        <v>75</v>
      </c>
      <c r="C186" s="307"/>
      <c r="D186" s="7"/>
      <c r="E186" s="18">
        <v>188</v>
      </c>
      <c r="F186" s="18">
        <v>182</v>
      </c>
      <c r="G186" s="18">
        <v>6</v>
      </c>
      <c r="H186" s="118">
        <f t="shared" si="23"/>
        <v>20.106951871657756</v>
      </c>
      <c r="I186" s="4">
        <f t="shared" si="23"/>
        <v>20.634920634920633</v>
      </c>
      <c r="J186" s="4">
        <f t="shared" si="23"/>
        <v>11.320754716981133</v>
      </c>
      <c r="K186" s="84"/>
      <c r="L186" s="84"/>
      <c r="M186" s="84"/>
      <c r="N186" s="84"/>
      <c r="O186" s="84"/>
    </row>
    <row r="187" spans="2:15" ht="15" customHeight="1" x14ac:dyDescent="0.15">
      <c r="B187" s="34" t="s">
        <v>83</v>
      </c>
      <c r="C187" s="307"/>
      <c r="D187" s="7"/>
      <c r="E187" s="18">
        <v>79</v>
      </c>
      <c r="F187" s="18">
        <v>75</v>
      </c>
      <c r="G187" s="18">
        <v>4</v>
      </c>
      <c r="H187" s="118">
        <f t="shared" si="23"/>
        <v>8.4491978609625669</v>
      </c>
      <c r="I187" s="4">
        <f t="shared" si="23"/>
        <v>8.5034013605442169</v>
      </c>
      <c r="J187" s="4">
        <f t="shared" si="23"/>
        <v>7.5471698113207548</v>
      </c>
      <c r="K187" s="84"/>
      <c r="L187" s="84"/>
      <c r="M187" s="84"/>
      <c r="N187" s="84"/>
      <c r="O187" s="84"/>
    </row>
    <row r="188" spans="2:15" ht="15" customHeight="1" x14ac:dyDescent="0.15">
      <c r="B188" s="34" t="s">
        <v>237</v>
      </c>
      <c r="C188" s="307"/>
      <c r="D188" s="7"/>
      <c r="E188" s="18">
        <v>87</v>
      </c>
      <c r="F188" s="18">
        <v>84</v>
      </c>
      <c r="G188" s="18">
        <v>3</v>
      </c>
      <c r="H188" s="118">
        <f t="shared" si="23"/>
        <v>9.3048128342245988</v>
      </c>
      <c r="I188" s="4">
        <f t="shared" si="23"/>
        <v>9.5238095238095237</v>
      </c>
      <c r="J188" s="4">
        <f t="shared" si="23"/>
        <v>5.6603773584905666</v>
      </c>
      <c r="K188" s="84"/>
      <c r="L188" s="84"/>
      <c r="M188" s="84"/>
      <c r="N188" s="84"/>
      <c r="O188" s="84"/>
    </row>
    <row r="189" spans="2:15" ht="15" customHeight="1" x14ac:dyDescent="0.15">
      <c r="B189" s="34" t="s">
        <v>133</v>
      </c>
      <c r="C189" s="307"/>
      <c r="D189" s="7"/>
      <c r="E189" s="18">
        <v>70</v>
      </c>
      <c r="F189" s="18">
        <v>65</v>
      </c>
      <c r="G189" s="18">
        <v>5</v>
      </c>
      <c r="H189" s="118">
        <f t="shared" si="23"/>
        <v>7.4866310160427805</v>
      </c>
      <c r="I189" s="4">
        <f t="shared" si="23"/>
        <v>7.3696145124716548</v>
      </c>
      <c r="J189" s="4">
        <f t="shared" si="23"/>
        <v>9.433962264150944</v>
      </c>
      <c r="K189" s="84"/>
      <c r="L189" s="84"/>
      <c r="M189" s="84"/>
      <c r="N189" s="84"/>
      <c r="O189" s="84"/>
    </row>
    <row r="190" spans="2:15" ht="15" customHeight="1" x14ac:dyDescent="0.15">
      <c r="B190" s="35" t="s">
        <v>0</v>
      </c>
      <c r="C190" s="93"/>
      <c r="D190" s="36"/>
      <c r="E190" s="19">
        <v>80</v>
      </c>
      <c r="F190" s="19">
        <v>76</v>
      </c>
      <c r="G190" s="19">
        <v>4</v>
      </c>
      <c r="H190" s="129">
        <f t="shared" si="23"/>
        <v>8.5561497326203195</v>
      </c>
      <c r="I190" s="5">
        <f t="shared" si="23"/>
        <v>8.616780045351474</v>
      </c>
      <c r="J190" s="5">
        <f t="shared" si="23"/>
        <v>7.5471698113207548</v>
      </c>
      <c r="K190" s="23"/>
      <c r="L190" s="23"/>
      <c r="M190" s="23"/>
      <c r="N190" s="23"/>
      <c r="O190" s="23"/>
    </row>
    <row r="191" spans="2:15" ht="15" customHeight="1" x14ac:dyDescent="0.15">
      <c r="B191" s="39" t="s">
        <v>1</v>
      </c>
      <c r="C191" s="82"/>
      <c r="D191" s="28"/>
      <c r="E191" s="40">
        <f>SUM(E185:E190)</f>
        <v>935</v>
      </c>
      <c r="F191" s="40">
        <f>SUM(F185:F190)</f>
        <v>882</v>
      </c>
      <c r="G191" s="40">
        <f>SUM(G185:G190)</f>
        <v>53</v>
      </c>
      <c r="H191" s="119">
        <f>IF(SUM(H185:H190)&gt;100,"－",SUM(H185:H190))</f>
        <v>100</v>
      </c>
      <c r="I191" s="6">
        <f>IF(SUM(I185:I190)&gt;100,"－",SUM(I185:I190))</f>
        <v>100</v>
      </c>
      <c r="J191" s="6">
        <f>IF(SUM(J185:J190)&gt;100,"－",SUM(J185:J190))</f>
        <v>100</v>
      </c>
      <c r="K191" s="23"/>
      <c r="L191" s="23"/>
      <c r="M191" s="23"/>
      <c r="N191" s="23"/>
      <c r="O191" s="23"/>
    </row>
    <row r="192" spans="2:15" ht="15" customHeight="1" x14ac:dyDescent="0.15">
      <c r="B192" s="39" t="s">
        <v>109</v>
      </c>
      <c r="C192" s="82"/>
      <c r="D192" s="29"/>
      <c r="E192" s="42">
        <v>1.4516880678192208</v>
      </c>
      <c r="F192" s="75">
        <v>1.4715965240103075</v>
      </c>
      <c r="G192" s="75">
        <v>1.124214278227063</v>
      </c>
      <c r="H192" s="23"/>
      <c r="I192" s="23"/>
      <c r="J192" s="23"/>
      <c r="K192" s="23"/>
      <c r="L192" s="23"/>
      <c r="M192" s="23"/>
      <c r="N192" s="23"/>
      <c r="O192" s="23"/>
    </row>
    <row r="193" spans="1:15" ht="15" customHeight="1" x14ac:dyDescent="0.15">
      <c r="B193" s="39" t="s">
        <v>110</v>
      </c>
      <c r="C193" s="82"/>
      <c r="D193" s="29"/>
      <c r="E193" s="42">
        <v>20</v>
      </c>
      <c r="F193" s="75">
        <v>20</v>
      </c>
      <c r="G193" s="75">
        <v>6.666666666666667</v>
      </c>
      <c r="H193" s="23"/>
      <c r="I193" s="23"/>
      <c r="J193" s="23"/>
      <c r="K193" s="23"/>
      <c r="L193" s="23"/>
      <c r="M193" s="23"/>
      <c r="N193" s="23"/>
      <c r="O193" s="23"/>
    </row>
    <row r="194" spans="1:15" ht="15" customHeight="1" x14ac:dyDescent="0.15">
      <c r="B194" s="66"/>
      <c r="C194" s="57"/>
      <c r="D194" s="57"/>
      <c r="E194" s="57"/>
      <c r="F194" s="57"/>
      <c r="G194" s="14"/>
      <c r="H194" s="14"/>
      <c r="I194" s="14"/>
      <c r="J194" s="14"/>
      <c r="K194" s="14"/>
      <c r="L194" s="14"/>
    </row>
    <row r="195" spans="1:15" ht="15" customHeight="1" x14ac:dyDescent="0.15">
      <c r="A195" s="1" t="s">
        <v>633</v>
      </c>
      <c r="B195" s="22"/>
      <c r="H195" s="1"/>
      <c r="I195" s="1"/>
      <c r="J195" s="1"/>
      <c r="K195" s="1"/>
    </row>
    <row r="196" spans="1:15" ht="15" customHeight="1" x14ac:dyDescent="0.15">
      <c r="B196" s="68"/>
      <c r="C196" s="33"/>
      <c r="D196" s="33"/>
      <c r="E196" s="83"/>
      <c r="F196" s="88" t="s">
        <v>2</v>
      </c>
      <c r="G196" s="91"/>
      <c r="H196" s="115"/>
      <c r="I196" s="88" t="s">
        <v>3</v>
      </c>
      <c r="J196" s="89"/>
      <c r="K196" s="1"/>
    </row>
    <row r="197" spans="1:15" ht="20" x14ac:dyDescent="0.15">
      <c r="B197" s="81"/>
      <c r="C197" s="7"/>
      <c r="D197" s="7"/>
      <c r="E197" s="102" t="s">
        <v>4</v>
      </c>
      <c r="F197" s="102" t="s">
        <v>254</v>
      </c>
      <c r="G197" s="102" t="s">
        <v>256</v>
      </c>
      <c r="H197" s="112" t="s">
        <v>4</v>
      </c>
      <c r="I197" s="102" t="s">
        <v>254</v>
      </c>
      <c r="J197" s="102" t="s">
        <v>256</v>
      </c>
      <c r="K197" s="1"/>
    </row>
    <row r="198" spans="1:15" ht="15" customHeight="1" x14ac:dyDescent="0.15">
      <c r="B198" s="35"/>
      <c r="C198" s="93"/>
      <c r="D198" s="36"/>
      <c r="E198" s="37"/>
      <c r="F198" s="37"/>
      <c r="G198" s="37"/>
      <c r="H198" s="116">
        <f>E$9</f>
        <v>1631</v>
      </c>
      <c r="I198" s="2">
        <f t="shared" ref="I198:J198" si="24">F$9</f>
        <v>1501</v>
      </c>
      <c r="J198" s="2">
        <f t="shared" si="24"/>
        <v>130</v>
      </c>
      <c r="K198" s="95"/>
      <c r="L198" s="95"/>
      <c r="M198" s="95"/>
      <c r="N198" s="95"/>
      <c r="O198" s="95"/>
    </row>
    <row r="199" spans="1:15" ht="14.7" customHeight="1" x14ac:dyDescent="0.15">
      <c r="B199" s="34" t="s">
        <v>131</v>
      </c>
      <c r="C199" s="307"/>
      <c r="D199" s="7"/>
      <c r="E199" s="18">
        <v>1063</v>
      </c>
      <c r="F199" s="18">
        <v>966</v>
      </c>
      <c r="G199" s="18">
        <v>97</v>
      </c>
      <c r="H199" s="118">
        <f>E199/H$198*100</f>
        <v>65.174739423666466</v>
      </c>
      <c r="I199" s="4">
        <f t="shared" ref="I199:J201" si="25">F199/I$198*100</f>
        <v>64.357095269820121</v>
      </c>
      <c r="J199" s="4">
        <f t="shared" si="25"/>
        <v>74.615384615384613</v>
      </c>
      <c r="K199" s="84"/>
      <c r="L199" s="84"/>
      <c r="M199" s="84"/>
      <c r="N199" s="84"/>
      <c r="O199" s="84"/>
    </row>
    <row r="200" spans="1:15" ht="14.7" customHeight="1" x14ac:dyDescent="0.15">
      <c r="B200" s="34" t="s">
        <v>132</v>
      </c>
      <c r="C200" s="307"/>
      <c r="D200" s="7"/>
      <c r="E200" s="18">
        <v>437</v>
      </c>
      <c r="F200" s="18">
        <v>414</v>
      </c>
      <c r="G200" s="18">
        <v>23</v>
      </c>
      <c r="H200" s="118">
        <f t="shared" ref="H200:H201" si="26">E200/H$198*100</f>
        <v>26.793378295524217</v>
      </c>
      <c r="I200" s="4">
        <f t="shared" si="25"/>
        <v>27.581612258494339</v>
      </c>
      <c r="J200" s="4">
        <f t="shared" si="25"/>
        <v>17.692307692307693</v>
      </c>
      <c r="K200" s="84"/>
      <c r="L200" s="84"/>
      <c r="M200" s="84"/>
      <c r="N200" s="84"/>
      <c r="O200" s="84"/>
    </row>
    <row r="201" spans="1:15" ht="14.7" customHeight="1" x14ac:dyDescent="0.15">
      <c r="B201" s="35" t="s">
        <v>0</v>
      </c>
      <c r="C201" s="93"/>
      <c r="D201" s="36"/>
      <c r="E201" s="19">
        <v>131</v>
      </c>
      <c r="F201" s="19">
        <v>121</v>
      </c>
      <c r="G201" s="19">
        <v>10</v>
      </c>
      <c r="H201" s="129">
        <f t="shared" si="26"/>
        <v>8.0318822808093184</v>
      </c>
      <c r="I201" s="5">
        <f t="shared" si="25"/>
        <v>8.0612924716855421</v>
      </c>
      <c r="J201" s="5">
        <f t="shared" si="25"/>
        <v>7.6923076923076925</v>
      </c>
      <c r="K201" s="23"/>
      <c r="L201" s="23"/>
      <c r="M201" s="23"/>
      <c r="N201" s="23"/>
      <c r="O201" s="23"/>
    </row>
    <row r="202" spans="1:15" ht="14.7" customHeight="1" x14ac:dyDescent="0.15">
      <c r="B202" s="39" t="s">
        <v>1</v>
      </c>
      <c r="C202" s="82"/>
      <c r="D202" s="28"/>
      <c r="E202" s="40">
        <f>SUM(E199:E201)</f>
        <v>1631</v>
      </c>
      <c r="F202" s="40">
        <f>SUM(F199:F201)</f>
        <v>1501</v>
      </c>
      <c r="G202" s="40">
        <f>SUM(G199:G201)</f>
        <v>130</v>
      </c>
      <c r="H202" s="119">
        <f>IF(SUM(H199:H201)&gt;100,"－",SUM(H199:H201))</f>
        <v>100</v>
      </c>
      <c r="I202" s="6">
        <f>IF(SUM(I199:I201)&gt;100,"－",SUM(I199:I201))</f>
        <v>100.00000000000001</v>
      </c>
      <c r="J202" s="6">
        <f>IF(SUM(J199:J201)&gt;100,"－",SUM(J199:J201))</f>
        <v>100</v>
      </c>
      <c r="K202" s="23"/>
      <c r="L202" s="23"/>
      <c r="M202" s="23"/>
      <c r="N202" s="23"/>
      <c r="O202" s="23"/>
    </row>
    <row r="203" spans="1:15" ht="14.7" customHeight="1" x14ac:dyDescent="0.15">
      <c r="B203" s="66"/>
      <c r="C203" s="46"/>
      <c r="D203" s="46"/>
      <c r="E203" s="46"/>
      <c r="F203" s="46"/>
      <c r="G203" s="97"/>
      <c r="H203" s="47"/>
      <c r="I203" s="1"/>
      <c r="J203" s="1"/>
      <c r="K203" s="1"/>
    </row>
    <row r="204" spans="1:15" ht="14.7" customHeight="1" x14ac:dyDescent="0.15">
      <c r="A204" s="44" t="s">
        <v>634</v>
      </c>
      <c r="F204" s="1"/>
      <c r="J204" s="1"/>
      <c r="K204" s="1"/>
    </row>
    <row r="205" spans="1:15" ht="15" customHeight="1" x14ac:dyDescent="0.15">
      <c r="A205" s="1" t="s">
        <v>635</v>
      </c>
      <c r="B205" s="22"/>
      <c r="C205" s="7"/>
      <c r="D205" s="7"/>
      <c r="E205" s="7"/>
      <c r="I205" s="1"/>
      <c r="J205" s="1"/>
      <c r="K205" s="1"/>
    </row>
    <row r="206" spans="1:15" ht="15" customHeight="1" x14ac:dyDescent="0.15">
      <c r="B206" s="68"/>
      <c r="C206" s="33"/>
      <c r="D206" s="33"/>
      <c r="E206" s="83"/>
      <c r="F206" s="88" t="s">
        <v>2</v>
      </c>
      <c r="G206" s="91"/>
      <c r="H206" s="115"/>
      <c r="I206" s="88" t="s">
        <v>3</v>
      </c>
      <c r="J206" s="89"/>
      <c r="K206" s="1"/>
    </row>
    <row r="207" spans="1:15" ht="20" x14ac:dyDescent="0.15">
      <c r="B207" s="81"/>
      <c r="C207" s="7"/>
      <c r="D207" s="7"/>
      <c r="E207" s="102" t="s">
        <v>4</v>
      </c>
      <c r="F207" s="102" t="s">
        <v>254</v>
      </c>
      <c r="G207" s="102" t="s">
        <v>256</v>
      </c>
      <c r="H207" s="112" t="s">
        <v>4</v>
      </c>
      <c r="I207" s="102" t="s">
        <v>254</v>
      </c>
      <c r="J207" s="102" t="s">
        <v>256</v>
      </c>
      <c r="K207" s="1"/>
    </row>
    <row r="208" spans="1:15" ht="15" customHeight="1" x14ac:dyDescent="0.15">
      <c r="B208" s="35"/>
      <c r="C208" s="93"/>
      <c r="D208" s="36"/>
      <c r="E208" s="37"/>
      <c r="F208" s="37"/>
      <c r="G208" s="37"/>
      <c r="H208" s="116">
        <f>E$200</f>
        <v>437</v>
      </c>
      <c r="I208" s="2">
        <f>F$200</f>
        <v>414</v>
      </c>
      <c r="J208" s="2">
        <f>G$200</f>
        <v>23</v>
      </c>
      <c r="K208" s="95"/>
      <c r="L208" s="95"/>
      <c r="M208" s="95"/>
      <c r="N208" s="95"/>
      <c r="O208" s="95"/>
    </row>
    <row r="209" spans="1:15" ht="14.7" customHeight="1" x14ac:dyDescent="0.15">
      <c r="B209" s="34" t="s">
        <v>216</v>
      </c>
      <c r="C209" s="307"/>
      <c r="D209" s="7"/>
      <c r="E209" s="18">
        <v>182</v>
      </c>
      <c r="F209" s="18">
        <v>166</v>
      </c>
      <c r="G209" s="18">
        <v>16</v>
      </c>
      <c r="H209" s="118">
        <f t="shared" ref="H209:J215" si="27">E209/H$208*100</f>
        <v>41.647597254004573</v>
      </c>
      <c r="I209" s="4">
        <f t="shared" si="27"/>
        <v>40.096618357487927</v>
      </c>
      <c r="J209" s="4">
        <f t="shared" si="27"/>
        <v>69.565217391304344</v>
      </c>
      <c r="K209" s="84"/>
      <c r="L209" s="84"/>
      <c r="M209" s="84"/>
      <c r="N209" s="84"/>
      <c r="O209" s="84"/>
    </row>
    <row r="210" spans="1:15" ht="14.7" customHeight="1" x14ac:dyDescent="0.15">
      <c r="B210" s="34" t="s">
        <v>119</v>
      </c>
      <c r="C210" s="307"/>
      <c r="D210" s="7"/>
      <c r="E210" s="18">
        <v>34</v>
      </c>
      <c r="F210" s="18">
        <v>33</v>
      </c>
      <c r="G210" s="18">
        <v>1</v>
      </c>
      <c r="H210" s="118">
        <f t="shared" si="27"/>
        <v>7.7803203661327229</v>
      </c>
      <c r="I210" s="4">
        <f t="shared" si="27"/>
        <v>7.9710144927536222</v>
      </c>
      <c r="J210" s="4">
        <f t="shared" si="27"/>
        <v>4.3478260869565215</v>
      </c>
      <c r="K210" s="84"/>
      <c r="L210" s="84"/>
      <c r="M210" s="84"/>
      <c r="N210" s="84"/>
      <c r="O210" s="84"/>
    </row>
    <row r="211" spans="1:15" ht="14.7" customHeight="1" x14ac:dyDescent="0.15">
      <c r="B211" s="34" t="s">
        <v>120</v>
      </c>
      <c r="C211" s="307"/>
      <c r="D211" s="7"/>
      <c r="E211" s="18">
        <v>19</v>
      </c>
      <c r="F211" s="18">
        <v>18</v>
      </c>
      <c r="G211" s="18">
        <v>1</v>
      </c>
      <c r="H211" s="118">
        <f t="shared" si="27"/>
        <v>4.3478260869565215</v>
      </c>
      <c r="I211" s="4">
        <f t="shared" si="27"/>
        <v>4.3478260869565215</v>
      </c>
      <c r="J211" s="4">
        <f t="shared" si="27"/>
        <v>4.3478260869565215</v>
      </c>
      <c r="K211" s="84"/>
      <c r="L211" s="84"/>
      <c r="M211" s="84"/>
      <c r="N211" s="84"/>
      <c r="O211" s="84"/>
    </row>
    <row r="212" spans="1:15" ht="14.7" customHeight="1" x14ac:dyDescent="0.15">
      <c r="B212" s="34" t="s">
        <v>136</v>
      </c>
      <c r="C212" s="307"/>
      <c r="D212" s="7"/>
      <c r="E212" s="18">
        <v>24</v>
      </c>
      <c r="F212" s="18">
        <v>23</v>
      </c>
      <c r="G212" s="18">
        <v>1</v>
      </c>
      <c r="H212" s="118">
        <f t="shared" si="27"/>
        <v>5.4919908466819223</v>
      </c>
      <c r="I212" s="4">
        <f t="shared" si="27"/>
        <v>5.5555555555555554</v>
      </c>
      <c r="J212" s="4">
        <f t="shared" si="27"/>
        <v>4.3478260869565215</v>
      </c>
      <c r="K212" s="84"/>
      <c r="L212" s="84"/>
      <c r="M212" s="84"/>
      <c r="N212" s="84"/>
      <c r="O212" s="84"/>
    </row>
    <row r="213" spans="1:15" ht="14.7" customHeight="1" x14ac:dyDescent="0.15">
      <c r="B213" s="34" t="s">
        <v>137</v>
      </c>
      <c r="C213" s="307"/>
      <c r="D213" s="7"/>
      <c r="E213" s="18">
        <v>39</v>
      </c>
      <c r="F213" s="18">
        <v>36</v>
      </c>
      <c r="G213" s="18">
        <v>3</v>
      </c>
      <c r="H213" s="118">
        <f t="shared" si="27"/>
        <v>8.9244851258581246</v>
      </c>
      <c r="I213" s="4">
        <f t="shared" si="27"/>
        <v>8.695652173913043</v>
      </c>
      <c r="J213" s="4">
        <f t="shared" si="27"/>
        <v>13.043478260869565</v>
      </c>
      <c r="K213" s="84"/>
      <c r="L213" s="84"/>
      <c r="M213" s="84"/>
      <c r="N213" s="84"/>
      <c r="O213" s="84"/>
    </row>
    <row r="214" spans="1:15" ht="14.7" customHeight="1" x14ac:dyDescent="0.15">
      <c r="B214" s="34" t="s">
        <v>138</v>
      </c>
      <c r="C214" s="307"/>
      <c r="D214" s="7"/>
      <c r="E214" s="18">
        <v>113</v>
      </c>
      <c r="F214" s="18">
        <v>112</v>
      </c>
      <c r="G214" s="18">
        <v>1</v>
      </c>
      <c r="H214" s="118">
        <f t="shared" si="27"/>
        <v>25.858123569794049</v>
      </c>
      <c r="I214" s="4">
        <f t="shared" si="27"/>
        <v>27.053140096618357</v>
      </c>
      <c r="J214" s="4">
        <f t="shared" si="27"/>
        <v>4.3478260869565215</v>
      </c>
      <c r="K214" s="84"/>
      <c r="L214" s="84"/>
      <c r="M214" s="84"/>
      <c r="N214" s="84"/>
      <c r="O214" s="84"/>
    </row>
    <row r="215" spans="1:15" ht="14.7" customHeight="1" x14ac:dyDescent="0.15">
      <c r="B215" s="35" t="s">
        <v>0</v>
      </c>
      <c r="C215" s="93"/>
      <c r="D215" s="36"/>
      <c r="E215" s="19">
        <v>26</v>
      </c>
      <c r="F215" s="19">
        <v>26</v>
      </c>
      <c r="G215" s="19">
        <v>0</v>
      </c>
      <c r="H215" s="129">
        <f t="shared" si="27"/>
        <v>5.9496567505720828</v>
      </c>
      <c r="I215" s="5">
        <f t="shared" si="27"/>
        <v>6.2801932367149762</v>
      </c>
      <c r="J215" s="5">
        <f t="shared" si="27"/>
        <v>0</v>
      </c>
      <c r="K215" s="23"/>
      <c r="L215" s="23"/>
      <c r="M215" s="23"/>
      <c r="N215" s="23"/>
      <c r="O215" s="23"/>
    </row>
    <row r="216" spans="1:15" ht="14.7" customHeight="1" x14ac:dyDescent="0.15">
      <c r="B216" s="39" t="s">
        <v>1</v>
      </c>
      <c r="C216" s="82"/>
      <c r="D216" s="28"/>
      <c r="E216" s="40">
        <f>SUM(E209:E215)</f>
        <v>437</v>
      </c>
      <c r="F216" s="40">
        <f>SUM(F209:F215)</f>
        <v>414</v>
      </c>
      <c r="G216" s="40">
        <f>SUM(G209:G215)</f>
        <v>23</v>
      </c>
      <c r="H216" s="119">
        <f>IF(SUM(H209:H215)&gt;100,"－",SUM(H209:H215))</f>
        <v>100</v>
      </c>
      <c r="I216" s="6">
        <f>IF(SUM(I209:I215)&gt;100,"－",SUM(I209:I215))</f>
        <v>100</v>
      </c>
      <c r="J216" s="6">
        <f>IF(SUM(J209:J215)&gt;100,"－",SUM(J209:J215))</f>
        <v>99.999999999999972</v>
      </c>
      <c r="K216" s="23"/>
      <c r="L216" s="23"/>
      <c r="M216" s="23"/>
      <c r="N216" s="23"/>
      <c r="O216" s="23"/>
    </row>
    <row r="217" spans="1:15" ht="14.7" customHeight="1" x14ac:dyDescent="0.15">
      <c r="B217" s="39" t="s">
        <v>134</v>
      </c>
      <c r="C217" s="82"/>
      <c r="D217" s="29"/>
      <c r="E217" s="42">
        <v>11.250608272506083</v>
      </c>
      <c r="F217" s="75">
        <v>11.81701030927835</v>
      </c>
      <c r="G217" s="75">
        <v>1.6956521739130435</v>
      </c>
      <c r="H217" s="23"/>
      <c r="I217" s="23"/>
      <c r="J217" s="23"/>
      <c r="K217" s="23"/>
      <c r="L217" s="23"/>
      <c r="M217" s="23"/>
      <c r="N217" s="23"/>
      <c r="O217" s="23"/>
    </row>
    <row r="218" spans="1:15" ht="14.7" customHeight="1" x14ac:dyDescent="0.15">
      <c r="B218" s="39" t="s">
        <v>135</v>
      </c>
      <c r="C218" s="82"/>
      <c r="D218" s="29"/>
      <c r="E218" s="227">
        <v>274</v>
      </c>
      <c r="F218" s="48">
        <v>274</v>
      </c>
      <c r="G218" s="48">
        <v>12</v>
      </c>
      <c r="H218" s="23"/>
      <c r="I218" s="23"/>
      <c r="J218" s="23"/>
      <c r="K218" s="23"/>
      <c r="L218" s="23"/>
      <c r="M218" s="23"/>
      <c r="N218" s="23"/>
      <c r="O218" s="23"/>
    </row>
    <row r="219" spans="1:15" ht="14.7" customHeight="1" x14ac:dyDescent="0.15">
      <c r="B219" s="66"/>
      <c r="C219" s="57"/>
      <c r="D219" s="57"/>
      <c r="E219" s="57"/>
      <c r="F219" s="57"/>
      <c r="G219" s="14"/>
      <c r="H219" s="14"/>
      <c r="I219" s="14"/>
      <c r="J219" s="1"/>
      <c r="K219" s="1"/>
    </row>
    <row r="220" spans="1:15" ht="14.7" customHeight="1" x14ac:dyDescent="0.15">
      <c r="A220" s="44" t="s">
        <v>634</v>
      </c>
      <c r="F220" s="1"/>
      <c r="J220" s="1"/>
      <c r="K220" s="1"/>
    </row>
    <row r="221" spans="1:15" ht="15" customHeight="1" x14ac:dyDescent="0.15">
      <c r="A221" s="1" t="s">
        <v>636</v>
      </c>
      <c r="B221" s="22"/>
      <c r="C221" s="7"/>
      <c r="D221" s="7"/>
      <c r="E221" s="7"/>
      <c r="I221" s="1"/>
      <c r="J221" s="1"/>
      <c r="K221" s="1"/>
    </row>
    <row r="222" spans="1:15" ht="15" customHeight="1" x14ac:dyDescent="0.15">
      <c r="B222" s="68"/>
      <c r="C222" s="33"/>
      <c r="D222" s="33"/>
      <c r="E222" s="83"/>
      <c r="F222" s="88" t="s">
        <v>2</v>
      </c>
      <c r="G222" s="91"/>
      <c r="H222" s="115"/>
      <c r="I222" s="88" t="s">
        <v>3</v>
      </c>
      <c r="J222" s="89"/>
      <c r="K222" s="1"/>
    </row>
    <row r="223" spans="1:15" ht="20" x14ac:dyDescent="0.15">
      <c r="B223" s="81"/>
      <c r="C223" s="7"/>
      <c r="D223" s="7"/>
      <c r="E223" s="102" t="s">
        <v>4</v>
      </c>
      <c r="F223" s="102" t="s">
        <v>254</v>
      </c>
      <c r="G223" s="102" t="s">
        <v>256</v>
      </c>
      <c r="H223" s="112" t="s">
        <v>4</v>
      </c>
      <c r="I223" s="102" t="s">
        <v>254</v>
      </c>
      <c r="J223" s="102" t="s">
        <v>256</v>
      </c>
      <c r="K223" s="1"/>
    </row>
    <row r="224" spans="1:15" ht="15" customHeight="1" x14ac:dyDescent="0.15">
      <c r="B224" s="35"/>
      <c r="C224" s="93"/>
      <c r="D224" s="36"/>
      <c r="E224" s="37"/>
      <c r="F224" s="37"/>
      <c r="G224" s="37"/>
      <c r="H224" s="116">
        <f>E$200</f>
        <v>437</v>
      </c>
      <c r="I224" s="2">
        <f>F$200</f>
        <v>414</v>
      </c>
      <c r="J224" s="2">
        <f>G$200</f>
        <v>23</v>
      </c>
      <c r="K224" s="95"/>
      <c r="L224" s="95"/>
      <c r="M224" s="95"/>
      <c r="N224" s="95"/>
      <c r="O224" s="95"/>
    </row>
    <row r="225" spans="1:15" ht="14.7" customHeight="1" x14ac:dyDescent="0.15">
      <c r="B225" s="34" t="s">
        <v>217</v>
      </c>
      <c r="C225" s="307"/>
      <c r="D225" s="7"/>
      <c r="E225" s="18">
        <v>179</v>
      </c>
      <c r="F225" s="18">
        <v>163</v>
      </c>
      <c r="G225" s="18">
        <v>16</v>
      </c>
      <c r="H225" s="118">
        <f t="shared" ref="H225:J232" si="28">E225/H$208*100</f>
        <v>40.961098398169341</v>
      </c>
      <c r="I225" s="4">
        <f t="shared" si="28"/>
        <v>39.371980676328505</v>
      </c>
      <c r="J225" s="4">
        <f t="shared" si="28"/>
        <v>69.565217391304344</v>
      </c>
      <c r="K225" s="84"/>
      <c r="L225" s="84"/>
      <c r="M225" s="84"/>
      <c r="N225" s="84"/>
      <c r="O225" s="84"/>
    </row>
    <row r="226" spans="1:15" ht="14.7" customHeight="1" x14ac:dyDescent="0.15">
      <c r="B226" s="34" t="s">
        <v>141</v>
      </c>
      <c r="C226" s="307"/>
      <c r="D226" s="7"/>
      <c r="E226" s="18">
        <v>28</v>
      </c>
      <c r="F226" s="18">
        <v>27</v>
      </c>
      <c r="G226" s="18">
        <v>1</v>
      </c>
      <c r="H226" s="118">
        <f t="shared" si="28"/>
        <v>6.4073226544622424</v>
      </c>
      <c r="I226" s="4">
        <f t="shared" si="28"/>
        <v>6.5217391304347823</v>
      </c>
      <c r="J226" s="4">
        <f t="shared" si="28"/>
        <v>4.3478260869565215</v>
      </c>
      <c r="K226" s="84"/>
      <c r="L226" s="84"/>
      <c r="M226" s="84"/>
      <c r="N226" s="84"/>
      <c r="O226" s="84"/>
    </row>
    <row r="227" spans="1:15" ht="14.7" customHeight="1" x14ac:dyDescent="0.15">
      <c r="B227" s="34" t="s">
        <v>142</v>
      </c>
      <c r="C227" s="307"/>
      <c r="D227" s="7"/>
      <c r="E227" s="18">
        <v>40</v>
      </c>
      <c r="F227" s="18">
        <v>38</v>
      </c>
      <c r="G227" s="18">
        <v>2</v>
      </c>
      <c r="H227" s="118">
        <f t="shared" si="28"/>
        <v>9.1533180778032026</v>
      </c>
      <c r="I227" s="4">
        <f t="shared" si="28"/>
        <v>9.1787439613526569</v>
      </c>
      <c r="J227" s="4">
        <f t="shared" si="28"/>
        <v>8.695652173913043</v>
      </c>
      <c r="K227" s="84"/>
      <c r="L227" s="84"/>
      <c r="M227" s="84"/>
      <c r="N227" s="84"/>
      <c r="O227" s="84"/>
    </row>
    <row r="228" spans="1:15" ht="14.7" customHeight="1" x14ac:dyDescent="0.15">
      <c r="B228" s="34" t="s">
        <v>143</v>
      </c>
      <c r="C228" s="307"/>
      <c r="D228" s="7"/>
      <c r="E228" s="18">
        <v>25</v>
      </c>
      <c r="F228" s="18">
        <v>25</v>
      </c>
      <c r="G228" s="18">
        <v>0</v>
      </c>
      <c r="H228" s="118">
        <f t="shared" si="28"/>
        <v>5.720823798627003</v>
      </c>
      <c r="I228" s="4">
        <f t="shared" si="28"/>
        <v>6.0386473429951693</v>
      </c>
      <c r="J228" s="4">
        <f t="shared" si="28"/>
        <v>0</v>
      </c>
      <c r="K228" s="84"/>
      <c r="L228" s="84"/>
      <c r="M228" s="84"/>
      <c r="N228" s="84"/>
      <c r="O228" s="84"/>
    </row>
    <row r="229" spans="1:15" ht="14.7" customHeight="1" x14ac:dyDescent="0.15">
      <c r="B229" s="34" t="s">
        <v>144</v>
      </c>
      <c r="C229" s="307"/>
      <c r="D229" s="7"/>
      <c r="E229" s="18">
        <v>12</v>
      </c>
      <c r="F229" s="18">
        <v>10</v>
      </c>
      <c r="G229" s="18">
        <v>2</v>
      </c>
      <c r="H229" s="118">
        <f t="shared" si="28"/>
        <v>2.7459954233409611</v>
      </c>
      <c r="I229" s="4">
        <f t="shared" si="28"/>
        <v>2.4154589371980677</v>
      </c>
      <c r="J229" s="4">
        <f t="shared" si="28"/>
        <v>8.695652173913043</v>
      </c>
      <c r="K229" s="84"/>
      <c r="L229" s="84"/>
      <c r="M229" s="84"/>
      <c r="N229" s="84"/>
      <c r="O229" s="84"/>
    </row>
    <row r="230" spans="1:15" ht="14.7" customHeight="1" x14ac:dyDescent="0.15">
      <c r="B230" s="34" t="s">
        <v>453</v>
      </c>
      <c r="C230" s="307"/>
      <c r="D230" s="7"/>
      <c r="E230" s="18">
        <v>17</v>
      </c>
      <c r="F230" s="18">
        <v>16</v>
      </c>
      <c r="G230" s="18">
        <v>1</v>
      </c>
      <c r="H230" s="118">
        <f t="shared" si="28"/>
        <v>3.8901601830663615</v>
      </c>
      <c r="I230" s="4">
        <f t="shared" si="28"/>
        <v>3.8647342995169081</v>
      </c>
      <c r="J230" s="4">
        <f t="shared" si="28"/>
        <v>4.3478260869565215</v>
      </c>
      <c r="K230" s="84"/>
      <c r="L230" s="84"/>
      <c r="M230" s="84"/>
      <c r="N230" s="84"/>
      <c r="O230" s="84"/>
    </row>
    <row r="231" spans="1:15" ht="14.7" customHeight="1" x14ac:dyDescent="0.15">
      <c r="B231" s="34" t="s">
        <v>454</v>
      </c>
      <c r="C231" s="307"/>
      <c r="D231" s="7"/>
      <c r="E231" s="18">
        <v>102</v>
      </c>
      <c r="F231" s="18">
        <v>101</v>
      </c>
      <c r="G231" s="18">
        <v>1</v>
      </c>
      <c r="H231" s="118">
        <f t="shared" si="28"/>
        <v>23.340961098398168</v>
      </c>
      <c r="I231" s="4">
        <f t="shared" si="28"/>
        <v>24.396135265700483</v>
      </c>
      <c r="J231" s="4">
        <f t="shared" si="28"/>
        <v>4.3478260869565215</v>
      </c>
      <c r="K231" s="84"/>
      <c r="L231" s="84"/>
      <c r="M231" s="84"/>
      <c r="N231" s="84"/>
      <c r="O231" s="84"/>
    </row>
    <row r="232" spans="1:15" ht="14.7" customHeight="1" x14ac:dyDescent="0.15">
      <c r="B232" s="35" t="s">
        <v>0</v>
      </c>
      <c r="C232" s="93"/>
      <c r="D232" s="36"/>
      <c r="E232" s="19">
        <v>34</v>
      </c>
      <c r="F232" s="19">
        <v>34</v>
      </c>
      <c r="G232" s="19">
        <v>0</v>
      </c>
      <c r="H232" s="129">
        <f t="shared" si="28"/>
        <v>7.7803203661327229</v>
      </c>
      <c r="I232" s="5">
        <f t="shared" si="28"/>
        <v>8.2125603864734309</v>
      </c>
      <c r="J232" s="5">
        <f t="shared" si="28"/>
        <v>0</v>
      </c>
      <c r="K232" s="23"/>
      <c r="L232" s="23"/>
      <c r="M232" s="23"/>
      <c r="N232" s="23"/>
      <c r="O232" s="23"/>
    </row>
    <row r="233" spans="1:15" ht="14.7" customHeight="1" x14ac:dyDescent="0.15">
      <c r="B233" s="39" t="s">
        <v>1</v>
      </c>
      <c r="C233" s="82"/>
      <c r="D233" s="28"/>
      <c r="E233" s="40">
        <f>SUM(E225:E232)</f>
        <v>437</v>
      </c>
      <c r="F233" s="40">
        <f>SUM(F225:F232)</f>
        <v>414</v>
      </c>
      <c r="G233" s="40">
        <f>SUM(G225:G232)</f>
        <v>23</v>
      </c>
      <c r="H233" s="119">
        <f>IF(SUM(H225:H232)&gt;100,"－",SUM(H225:H232))</f>
        <v>100</v>
      </c>
      <c r="I233" s="6">
        <f>IF(SUM(I225:I232)&gt;100,"－",SUM(I225:I232))</f>
        <v>100</v>
      </c>
      <c r="J233" s="6">
        <f>IF(SUM(J225:J232)&gt;100,"－",SUM(J225:J232))</f>
        <v>99.999999999999986</v>
      </c>
      <c r="K233" s="23"/>
      <c r="L233" s="23"/>
      <c r="M233" s="23"/>
      <c r="N233" s="23"/>
      <c r="O233" s="23"/>
    </row>
    <row r="234" spans="1:15" ht="14.7" customHeight="1" x14ac:dyDescent="0.15">
      <c r="B234" s="39" t="s">
        <v>139</v>
      </c>
      <c r="C234" s="82"/>
      <c r="D234" s="29"/>
      <c r="E234" s="42">
        <v>84.424317617866009</v>
      </c>
      <c r="F234" s="75">
        <v>88.526315789473685</v>
      </c>
      <c r="G234" s="75">
        <v>16.652173913043477</v>
      </c>
      <c r="H234" s="23"/>
      <c r="I234" s="23"/>
      <c r="J234" s="23"/>
      <c r="K234" s="23"/>
      <c r="L234" s="23"/>
      <c r="M234" s="23"/>
      <c r="N234" s="23"/>
      <c r="O234" s="23"/>
    </row>
    <row r="235" spans="1:15" ht="14.7" customHeight="1" x14ac:dyDescent="0.15">
      <c r="B235" s="39" t="s">
        <v>140</v>
      </c>
      <c r="C235" s="82"/>
      <c r="D235" s="29"/>
      <c r="E235" s="227">
        <v>1091</v>
      </c>
      <c r="F235" s="48">
        <v>1091</v>
      </c>
      <c r="G235" s="48">
        <v>135</v>
      </c>
      <c r="H235" s="23"/>
      <c r="I235" s="23"/>
      <c r="J235" s="23"/>
      <c r="K235" s="23"/>
      <c r="L235" s="23"/>
      <c r="M235" s="23"/>
      <c r="N235" s="23"/>
      <c r="O235" s="23"/>
    </row>
    <row r="236" spans="1:15" ht="14.7" customHeight="1" x14ac:dyDescent="0.15">
      <c r="B236" s="66"/>
      <c r="C236" s="57"/>
      <c r="D236" s="57"/>
      <c r="E236" s="57"/>
      <c r="F236" s="57"/>
      <c r="G236" s="14"/>
      <c r="H236" s="14"/>
      <c r="I236" s="14"/>
      <c r="J236" s="1"/>
      <c r="K236" s="1"/>
    </row>
    <row r="237" spans="1:15" ht="14.7" customHeight="1" x14ac:dyDescent="0.15">
      <c r="A237" s="44" t="s">
        <v>634</v>
      </c>
      <c r="F237" s="1"/>
      <c r="J237" s="1"/>
      <c r="K237" s="1"/>
    </row>
    <row r="238" spans="1:15" ht="15" customHeight="1" x14ac:dyDescent="0.15">
      <c r="A238" s="1" t="s">
        <v>638</v>
      </c>
      <c r="B238" s="22"/>
      <c r="C238" s="7"/>
      <c r="D238" s="7"/>
      <c r="E238" s="7"/>
      <c r="I238" s="1"/>
      <c r="J238" s="1"/>
      <c r="K238" s="1"/>
    </row>
    <row r="239" spans="1:15" ht="15" customHeight="1" x14ac:dyDescent="0.15">
      <c r="B239" s="68"/>
      <c r="C239" s="33"/>
      <c r="D239" s="33"/>
      <c r="E239" s="83"/>
      <c r="F239" s="88" t="s">
        <v>2</v>
      </c>
      <c r="G239" s="91"/>
      <c r="H239" s="115"/>
      <c r="I239" s="88" t="s">
        <v>3</v>
      </c>
      <c r="J239" s="89"/>
      <c r="K239" s="1"/>
    </row>
    <row r="240" spans="1:15" ht="20" x14ac:dyDescent="0.15">
      <c r="B240" s="81"/>
      <c r="C240" s="7"/>
      <c r="D240" s="7"/>
      <c r="E240" s="102" t="s">
        <v>4</v>
      </c>
      <c r="F240" s="102" t="s">
        <v>254</v>
      </c>
      <c r="G240" s="102" t="s">
        <v>256</v>
      </c>
      <c r="H240" s="112" t="s">
        <v>4</v>
      </c>
      <c r="I240" s="102" t="s">
        <v>254</v>
      </c>
      <c r="J240" s="102" t="s">
        <v>256</v>
      </c>
      <c r="K240" s="1"/>
    </row>
    <row r="241" spans="1:15" ht="15" customHeight="1" x14ac:dyDescent="0.15">
      <c r="B241" s="35"/>
      <c r="C241" s="93"/>
      <c r="D241" s="36"/>
      <c r="E241" s="37"/>
      <c r="F241" s="37"/>
      <c r="G241" s="37"/>
      <c r="H241" s="116">
        <f>E$200</f>
        <v>437</v>
      </c>
      <c r="I241" s="2">
        <f>F$200</f>
        <v>414</v>
      </c>
      <c r="J241" s="2">
        <f>G$200</f>
        <v>23</v>
      </c>
      <c r="K241" s="95"/>
      <c r="L241" s="95"/>
      <c r="M241" s="95"/>
      <c r="N241" s="95"/>
      <c r="O241" s="95"/>
    </row>
    <row r="242" spans="1:15" ht="14.7" customHeight="1" x14ac:dyDescent="0.15">
      <c r="B242" s="34" t="s">
        <v>211</v>
      </c>
      <c r="C242" s="307"/>
      <c r="D242" s="7"/>
      <c r="E242" s="18">
        <v>173</v>
      </c>
      <c r="F242" s="18">
        <v>157</v>
      </c>
      <c r="G242" s="18">
        <v>16</v>
      </c>
      <c r="H242" s="118">
        <f t="shared" ref="H242:J247" si="29">E242/H$208*100</f>
        <v>39.588100686498855</v>
      </c>
      <c r="I242" s="4">
        <f t="shared" si="29"/>
        <v>37.922705314009661</v>
      </c>
      <c r="J242" s="4">
        <f t="shared" si="29"/>
        <v>69.565217391304344</v>
      </c>
      <c r="K242" s="84"/>
      <c r="L242" s="84"/>
      <c r="M242" s="84"/>
      <c r="N242" s="84"/>
      <c r="O242" s="84"/>
    </row>
    <row r="243" spans="1:15" ht="14.7" customHeight="1" x14ac:dyDescent="0.15">
      <c r="B243" s="34" t="s">
        <v>105</v>
      </c>
      <c r="C243" s="307"/>
      <c r="D243" s="7"/>
      <c r="E243" s="18">
        <v>64</v>
      </c>
      <c r="F243" s="18">
        <v>62</v>
      </c>
      <c r="G243" s="18">
        <v>2</v>
      </c>
      <c r="H243" s="118">
        <f t="shared" si="29"/>
        <v>14.645308924485127</v>
      </c>
      <c r="I243" s="4">
        <f t="shared" si="29"/>
        <v>14.975845410628018</v>
      </c>
      <c r="J243" s="4">
        <f t="shared" si="29"/>
        <v>8.695652173913043</v>
      </c>
      <c r="K243" s="84"/>
      <c r="L243" s="84"/>
      <c r="M243" s="84"/>
      <c r="N243" s="84"/>
      <c r="O243" s="84"/>
    </row>
    <row r="244" spans="1:15" ht="14.7" customHeight="1" x14ac:dyDescent="0.15">
      <c r="B244" s="34" t="s">
        <v>106</v>
      </c>
      <c r="C244" s="307"/>
      <c r="D244" s="7"/>
      <c r="E244" s="18">
        <v>33</v>
      </c>
      <c r="F244" s="18">
        <v>28</v>
      </c>
      <c r="G244" s="18">
        <v>5</v>
      </c>
      <c r="H244" s="118">
        <f t="shared" si="29"/>
        <v>7.551487414187644</v>
      </c>
      <c r="I244" s="4">
        <f t="shared" si="29"/>
        <v>6.7632850241545892</v>
      </c>
      <c r="J244" s="4">
        <f t="shared" si="29"/>
        <v>21.739130434782609</v>
      </c>
      <c r="K244" s="84"/>
      <c r="L244" s="84"/>
      <c r="M244" s="84"/>
      <c r="N244" s="84"/>
      <c r="O244" s="84"/>
    </row>
    <row r="245" spans="1:15" ht="14.7" customHeight="1" x14ac:dyDescent="0.15">
      <c r="B245" s="34" t="s">
        <v>237</v>
      </c>
      <c r="C245" s="307"/>
      <c r="D245" s="7"/>
      <c r="E245" s="18">
        <v>32</v>
      </c>
      <c r="F245" s="18">
        <v>32</v>
      </c>
      <c r="G245" s="18">
        <v>0</v>
      </c>
      <c r="H245" s="118">
        <f t="shared" si="29"/>
        <v>7.3226544622425633</v>
      </c>
      <c r="I245" s="4">
        <f t="shared" si="29"/>
        <v>7.7294685990338161</v>
      </c>
      <c r="J245" s="4">
        <f t="shared" si="29"/>
        <v>0</v>
      </c>
      <c r="K245" s="84"/>
      <c r="L245" s="84"/>
      <c r="M245" s="84"/>
      <c r="N245" s="84"/>
      <c r="O245" s="84"/>
    </row>
    <row r="246" spans="1:15" ht="14.7" customHeight="1" x14ac:dyDescent="0.15">
      <c r="B246" s="34" t="s">
        <v>133</v>
      </c>
      <c r="C246" s="307"/>
      <c r="D246" s="7"/>
      <c r="E246" s="18">
        <v>26</v>
      </c>
      <c r="F246" s="18">
        <v>26</v>
      </c>
      <c r="G246" s="18">
        <v>0</v>
      </c>
      <c r="H246" s="118">
        <f t="shared" si="29"/>
        <v>5.9496567505720828</v>
      </c>
      <c r="I246" s="4">
        <f t="shared" si="29"/>
        <v>6.2801932367149762</v>
      </c>
      <c r="J246" s="4">
        <f t="shared" si="29"/>
        <v>0</v>
      </c>
      <c r="K246" s="84"/>
      <c r="L246" s="84"/>
      <c r="M246" s="84"/>
      <c r="N246" s="84"/>
      <c r="O246" s="84"/>
    </row>
    <row r="247" spans="1:15" ht="14.7" customHeight="1" x14ac:dyDescent="0.15">
      <c r="B247" s="35" t="s">
        <v>174</v>
      </c>
      <c r="C247" s="93"/>
      <c r="D247" s="36"/>
      <c r="E247" s="19">
        <v>109</v>
      </c>
      <c r="F247" s="19">
        <v>109</v>
      </c>
      <c r="G247" s="19">
        <v>0</v>
      </c>
      <c r="H247" s="129">
        <f t="shared" si="29"/>
        <v>24.94279176201373</v>
      </c>
      <c r="I247" s="5">
        <f t="shared" si="29"/>
        <v>26.328502415458939</v>
      </c>
      <c r="J247" s="5">
        <f t="shared" si="29"/>
        <v>0</v>
      </c>
      <c r="K247" s="23"/>
      <c r="L247" s="23"/>
      <c r="M247" s="23"/>
      <c r="N247" s="23"/>
      <c r="O247" s="23"/>
    </row>
    <row r="248" spans="1:15" ht="14.7" customHeight="1" x14ac:dyDescent="0.15">
      <c r="B248" s="39" t="s">
        <v>1</v>
      </c>
      <c r="C248" s="82"/>
      <c r="D248" s="28"/>
      <c r="E248" s="40">
        <f>SUM(E242:E247)</f>
        <v>437</v>
      </c>
      <c r="F248" s="40">
        <f>SUM(F242:F247)</f>
        <v>414</v>
      </c>
      <c r="G248" s="40">
        <f>SUM(G242:G247)</f>
        <v>23</v>
      </c>
      <c r="H248" s="119">
        <f>IF(SUM(H242:H247)&gt;100,"－",SUM(H242:H247))</f>
        <v>100.00000000000001</v>
      </c>
      <c r="I248" s="6">
        <f>IF(SUM(I242:I247)&gt;100,"－",SUM(I242:I247))</f>
        <v>100.00000000000001</v>
      </c>
      <c r="J248" s="6">
        <f>IF(SUM(J242:J247)&gt;100,"－",SUM(J242:J247))</f>
        <v>100</v>
      </c>
      <c r="K248" s="23"/>
      <c r="L248" s="23"/>
      <c r="M248" s="23"/>
      <c r="N248" s="23"/>
      <c r="O248" s="23"/>
    </row>
    <row r="249" spans="1:15" ht="14.7" customHeight="1" x14ac:dyDescent="0.15">
      <c r="B249" s="39" t="s">
        <v>109</v>
      </c>
      <c r="C249" s="82"/>
      <c r="D249" s="29"/>
      <c r="E249" s="42">
        <v>1.1768292682926829</v>
      </c>
      <c r="F249" s="75">
        <v>1.2262295081967214</v>
      </c>
      <c r="G249" s="75">
        <v>0.52173913043478259</v>
      </c>
      <c r="H249" s="23"/>
      <c r="I249" s="23"/>
      <c r="J249" s="23"/>
      <c r="K249" s="23"/>
      <c r="L249" s="23"/>
      <c r="M249" s="23"/>
      <c r="N249" s="23"/>
      <c r="O249" s="23"/>
    </row>
    <row r="250" spans="1:15" ht="14.7" customHeight="1" x14ac:dyDescent="0.15">
      <c r="B250" s="39" t="s">
        <v>110</v>
      </c>
      <c r="C250" s="82"/>
      <c r="D250" s="29"/>
      <c r="E250" s="227">
        <v>9</v>
      </c>
      <c r="F250" s="48">
        <v>9</v>
      </c>
      <c r="G250" s="48">
        <v>2</v>
      </c>
      <c r="H250" s="23"/>
      <c r="I250" s="23"/>
      <c r="J250" s="23"/>
      <c r="K250" s="23"/>
      <c r="L250" s="23"/>
      <c r="M250" s="23"/>
      <c r="N250" s="23"/>
      <c r="O250" s="23"/>
    </row>
    <row r="251" spans="1:15" ht="14.7" customHeight="1" x14ac:dyDescent="0.15">
      <c r="B251" s="66"/>
      <c r="C251" s="57"/>
      <c r="D251" s="57"/>
      <c r="E251" s="57"/>
      <c r="F251" s="57"/>
      <c r="G251" s="14"/>
      <c r="H251" s="14"/>
      <c r="I251" s="14"/>
      <c r="J251" s="14"/>
      <c r="K251" s="14"/>
    </row>
    <row r="252" spans="1:15" ht="14.7" customHeight="1" x14ac:dyDescent="0.15">
      <c r="A252" s="44" t="s">
        <v>634</v>
      </c>
      <c r="F252" s="1"/>
      <c r="J252" s="1"/>
      <c r="K252" s="1"/>
    </row>
    <row r="253" spans="1:15" ht="15" customHeight="1" x14ac:dyDescent="0.15">
      <c r="A253" s="1" t="s">
        <v>637</v>
      </c>
      <c r="B253" s="22"/>
      <c r="C253" s="7"/>
      <c r="D253" s="7"/>
      <c r="E253" s="7"/>
      <c r="I253" s="1"/>
      <c r="J253" s="1"/>
      <c r="K253" s="1"/>
    </row>
    <row r="254" spans="1:15" ht="15" customHeight="1" x14ac:dyDescent="0.15">
      <c r="B254" s="68"/>
      <c r="C254" s="33"/>
      <c r="D254" s="33"/>
      <c r="E254" s="83"/>
      <c r="F254" s="88" t="s">
        <v>2</v>
      </c>
      <c r="G254" s="91"/>
      <c r="H254" s="115"/>
      <c r="I254" s="88" t="s">
        <v>3</v>
      </c>
      <c r="J254" s="89"/>
      <c r="K254" s="1"/>
    </row>
    <row r="255" spans="1:15" ht="20" x14ac:dyDescent="0.15">
      <c r="B255" s="81"/>
      <c r="C255" s="7"/>
      <c r="D255" s="7"/>
      <c r="E255" s="102" t="s">
        <v>4</v>
      </c>
      <c r="F255" s="102" t="s">
        <v>254</v>
      </c>
      <c r="G255" s="102" t="s">
        <v>256</v>
      </c>
      <c r="H255" s="112" t="s">
        <v>4</v>
      </c>
      <c r="I255" s="102" t="s">
        <v>254</v>
      </c>
      <c r="J255" s="102" t="s">
        <v>256</v>
      </c>
      <c r="K255" s="1"/>
    </row>
    <row r="256" spans="1:15" ht="15" customHeight="1" x14ac:dyDescent="0.15">
      <c r="B256" s="35"/>
      <c r="C256" s="93"/>
      <c r="D256" s="36"/>
      <c r="E256" s="37"/>
      <c r="F256" s="37"/>
      <c r="G256" s="37"/>
      <c r="H256" s="116">
        <f>E$200</f>
        <v>437</v>
      </c>
      <c r="I256" s="2">
        <f>F$200</f>
        <v>414</v>
      </c>
      <c r="J256" s="2">
        <f>G$200</f>
        <v>23</v>
      </c>
      <c r="K256" s="95"/>
      <c r="L256" s="95"/>
      <c r="M256" s="95"/>
      <c r="N256" s="95"/>
      <c r="O256" s="95"/>
    </row>
    <row r="257" spans="1:15" ht="14.7" customHeight="1" x14ac:dyDescent="0.15">
      <c r="B257" s="34" t="s">
        <v>639</v>
      </c>
      <c r="C257" s="307"/>
      <c r="D257" s="7"/>
      <c r="E257" s="18">
        <v>313</v>
      </c>
      <c r="F257" s="18">
        <v>293</v>
      </c>
      <c r="G257" s="18">
        <v>20</v>
      </c>
      <c r="H257" s="118">
        <f t="shared" ref="H257:J261" si="30">E257/H$208*100</f>
        <v>71.624713958810077</v>
      </c>
      <c r="I257" s="4">
        <f t="shared" si="30"/>
        <v>70.772946859903385</v>
      </c>
      <c r="J257" s="4">
        <f t="shared" si="30"/>
        <v>86.956521739130437</v>
      </c>
      <c r="K257" s="84"/>
      <c r="L257" s="84"/>
      <c r="M257" s="84"/>
      <c r="N257" s="84"/>
      <c r="O257" s="84"/>
    </row>
    <row r="258" spans="1:15" ht="14.7" customHeight="1" x14ac:dyDescent="0.15">
      <c r="B258" s="34" t="s">
        <v>640</v>
      </c>
      <c r="C258" s="307"/>
      <c r="D258" s="7"/>
      <c r="E258" s="18">
        <v>12</v>
      </c>
      <c r="F258" s="18">
        <v>11</v>
      </c>
      <c r="G258" s="18">
        <v>1</v>
      </c>
      <c r="H258" s="118">
        <f t="shared" si="30"/>
        <v>2.7459954233409611</v>
      </c>
      <c r="I258" s="4">
        <f t="shared" si="30"/>
        <v>2.6570048309178742</v>
      </c>
      <c r="J258" s="4">
        <f t="shared" si="30"/>
        <v>4.3478260869565215</v>
      </c>
      <c r="K258" s="84"/>
      <c r="L258" s="84"/>
      <c r="M258" s="84"/>
      <c r="N258" s="84"/>
      <c r="O258" s="84"/>
    </row>
    <row r="259" spans="1:15" ht="14.7" customHeight="1" x14ac:dyDescent="0.15">
      <c r="B259" s="34" t="s">
        <v>641</v>
      </c>
      <c r="C259" s="307"/>
      <c r="D259" s="7"/>
      <c r="E259" s="18">
        <v>5</v>
      </c>
      <c r="F259" s="18">
        <v>5</v>
      </c>
      <c r="G259" s="18">
        <v>0</v>
      </c>
      <c r="H259" s="118">
        <f t="shared" si="30"/>
        <v>1.1441647597254003</v>
      </c>
      <c r="I259" s="4">
        <f t="shared" si="30"/>
        <v>1.2077294685990339</v>
      </c>
      <c r="J259" s="4">
        <f t="shared" si="30"/>
        <v>0</v>
      </c>
      <c r="K259" s="84"/>
      <c r="L259" s="84"/>
      <c r="M259" s="84"/>
      <c r="N259" s="84"/>
      <c r="O259" s="84"/>
    </row>
    <row r="260" spans="1:15" ht="14.7" customHeight="1" x14ac:dyDescent="0.15">
      <c r="B260" s="34" t="s">
        <v>642</v>
      </c>
      <c r="C260" s="307"/>
      <c r="D260" s="7"/>
      <c r="E260" s="18">
        <v>5</v>
      </c>
      <c r="F260" s="18">
        <v>5</v>
      </c>
      <c r="G260" s="18">
        <v>0</v>
      </c>
      <c r="H260" s="118">
        <f t="shared" si="30"/>
        <v>1.1441647597254003</v>
      </c>
      <c r="I260" s="4">
        <f t="shared" si="30"/>
        <v>1.2077294685990339</v>
      </c>
      <c r="J260" s="4">
        <f t="shared" si="30"/>
        <v>0</v>
      </c>
      <c r="K260" s="84"/>
      <c r="L260" s="84"/>
      <c r="M260" s="84"/>
      <c r="N260" s="84"/>
      <c r="O260" s="84"/>
    </row>
    <row r="261" spans="1:15" ht="14.7" customHeight="1" x14ac:dyDescent="0.15">
      <c r="B261" s="35" t="s">
        <v>0</v>
      </c>
      <c r="C261" s="93"/>
      <c r="D261" s="36"/>
      <c r="E261" s="19">
        <v>102</v>
      </c>
      <c r="F261" s="19">
        <v>100</v>
      </c>
      <c r="G261" s="19">
        <v>2</v>
      </c>
      <c r="H261" s="129">
        <f t="shared" si="30"/>
        <v>23.340961098398168</v>
      </c>
      <c r="I261" s="5">
        <f t="shared" si="30"/>
        <v>24.154589371980677</v>
      </c>
      <c r="J261" s="5">
        <f t="shared" si="30"/>
        <v>8.695652173913043</v>
      </c>
      <c r="K261" s="23"/>
      <c r="L261" s="23"/>
      <c r="M261" s="23"/>
      <c r="N261" s="23"/>
      <c r="O261" s="23"/>
    </row>
    <row r="262" spans="1:15" ht="14.7" customHeight="1" x14ac:dyDescent="0.15">
      <c r="B262" s="39" t="s">
        <v>1</v>
      </c>
      <c r="C262" s="82"/>
      <c r="D262" s="28"/>
      <c r="E262" s="40">
        <f>SUM(E257:E261)</f>
        <v>437</v>
      </c>
      <c r="F262" s="40">
        <f>SUM(F257:F261)</f>
        <v>414</v>
      </c>
      <c r="G262" s="40">
        <f>SUM(G257:G261)</f>
        <v>23</v>
      </c>
      <c r="H262" s="119">
        <f>IF(SUM(H257:H261)&gt;100,"－",SUM(H257:H261))</f>
        <v>100</v>
      </c>
      <c r="I262" s="6">
        <f>IF(SUM(I257:I261)&gt;100,"－",SUM(I257:I261))</f>
        <v>100</v>
      </c>
      <c r="J262" s="6">
        <f>IF(SUM(J257:J261)&gt;100,"－",SUM(J257:J261))</f>
        <v>100</v>
      </c>
      <c r="K262" s="23"/>
      <c r="L262" s="23"/>
      <c r="M262" s="23"/>
      <c r="N262" s="23"/>
      <c r="O262" s="23"/>
    </row>
    <row r="263" spans="1:15" ht="14.7" customHeight="1" x14ac:dyDescent="0.15">
      <c r="B263" s="39" t="s">
        <v>109</v>
      </c>
      <c r="C263" s="82"/>
      <c r="D263" s="29"/>
      <c r="E263" s="42">
        <v>0.37611940298507462</v>
      </c>
      <c r="F263" s="75">
        <v>0.39808917197452232</v>
      </c>
      <c r="G263" s="75">
        <v>4.7619047619047616E-2</v>
      </c>
      <c r="H263" s="23"/>
      <c r="I263" s="23"/>
      <c r="J263" s="23"/>
      <c r="K263" s="23"/>
      <c r="L263" s="23"/>
      <c r="M263" s="23"/>
      <c r="N263" s="23"/>
      <c r="O263" s="23"/>
    </row>
    <row r="264" spans="1:15" ht="14.7" customHeight="1" x14ac:dyDescent="0.15">
      <c r="B264" s="39" t="s">
        <v>110</v>
      </c>
      <c r="C264" s="82"/>
      <c r="D264" s="29"/>
      <c r="E264" s="227">
        <v>23</v>
      </c>
      <c r="F264" s="48">
        <v>23</v>
      </c>
      <c r="G264" s="48">
        <v>1</v>
      </c>
      <c r="H264" s="23"/>
      <c r="I264" s="23"/>
      <c r="J264" s="23"/>
      <c r="K264" s="23"/>
      <c r="L264" s="23"/>
      <c r="M264" s="23"/>
      <c r="N264" s="23"/>
      <c r="O264" s="23"/>
    </row>
    <row r="265" spans="1:15" ht="14.7" customHeight="1" x14ac:dyDescent="0.15">
      <c r="B265" s="66"/>
      <c r="C265" s="57"/>
      <c r="D265" s="57"/>
      <c r="E265" s="57"/>
      <c r="F265" s="57"/>
      <c r="G265" s="14"/>
      <c r="H265" s="14"/>
      <c r="I265" s="14"/>
      <c r="J265" s="1"/>
      <c r="K265" s="1"/>
    </row>
    <row r="266" spans="1:15" ht="14.35" customHeight="1" x14ac:dyDescent="0.15">
      <c r="A266" s="1" t="s">
        <v>654</v>
      </c>
      <c r="B266" s="66"/>
      <c r="C266" s="46"/>
      <c r="D266" s="46"/>
      <c r="E266" s="46"/>
      <c r="F266" s="46"/>
      <c r="G266" s="46"/>
      <c r="H266" s="56"/>
      <c r="I266" s="23"/>
      <c r="J266" s="1"/>
      <c r="K266" s="1"/>
    </row>
    <row r="267" spans="1:15" ht="14.35" customHeight="1" x14ac:dyDescent="0.15">
      <c r="B267" s="59"/>
      <c r="C267" s="60"/>
      <c r="D267" s="61"/>
      <c r="E267" s="27"/>
      <c r="F267" s="28"/>
      <c r="G267" s="101" t="s">
        <v>4</v>
      </c>
      <c r="H267" s="217"/>
      <c r="I267" s="25"/>
      <c r="J267" s="1"/>
      <c r="K267" s="1"/>
    </row>
    <row r="268" spans="1:15" ht="20" x14ac:dyDescent="0.15">
      <c r="B268" s="100"/>
      <c r="C268" s="214"/>
      <c r="D268" s="51"/>
      <c r="E268" s="215" t="s">
        <v>250</v>
      </c>
      <c r="F268" s="213" t="s">
        <v>231</v>
      </c>
      <c r="G268" s="213" t="s">
        <v>232</v>
      </c>
      <c r="H268" s="213" t="s">
        <v>249</v>
      </c>
      <c r="I268" s="213" t="s">
        <v>4</v>
      </c>
      <c r="J268" s="1"/>
      <c r="K268" s="1"/>
    </row>
    <row r="269" spans="1:15" ht="20.350000000000001" customHeight="1" x14ac:dyDescent="0.15">
      <c r="B269" s="212" t="s">
        <v>2</v>
      </c>
      <c r="C269" s="32" t="s">
        <v>643</v>
      </c>
      <c r="D269" s="60"/>
      <c r="E269" s="8">
        <v>20653</v>
      </c>
      <c r="F269" s="8">
        <v>13960</v>
      </c>
      <c r="G269" s="8">
        <v>77024</v>
      </c>
      <c r="H269" s="8">
        <v>6909</v>
      </c>
      <c r="I269" s="8">
        <f>SUM(E269:H269)</f>
        <v>118546</v>
      </c>
      <c r="J269" s="1"/>
      <c r="K269" s="1"/>
    </row>
    <row r="270" spans="1:15" ht="20.350000000000001" customHeight="1" x14ac:dyDescent="0.15">
      <c r="B270" s="65"/>
      <c r="C270" s="467" t="s">
        <v>644</v>
      </c>
      <c r="D270" s="468"/>
      <c r="E270" s="9">
        <v>6506</v>
      </c>
      <c r="F270" s="9">
        <v>10058</v>
      </c>
      <c r="G270" s="9">
        <v>50575</v>
      </c>
      <c r="H270" s="9">
        <v>5274</v>
      </c>
      <c r="I270" s="9">
        <f>SUM(E270:H270)</f>
        <v>72413</v>
      </c>
      <c r="J270" s="1"/>
      <c r="K270" s="1"/>
    </row>
    <row r="271" spans="1:15" ht="20.350000000000001" customHeight="1" x14ac:dyDescent="0.15">
      <c r="B271" s="212" t="s">
        <v>3</v>
      </c>
      <c r="C271" s="32" t="s">
        <v>643</v>
      </c>
      <c r="D271" s="60"/>
      <c r="E271" s="11">
        <f>E269/I269*100</f>
        <v>17.421929040203803</v>
      </c>
      <c r="F271" s="11">
        <f>F269/I269*100</f>
        <v>11.776019435493396</v>
      </c>
      <c r="G271" s="11">
        <f>G269/I269*100</f>
        <v>64.973934169014555</v>
      </c>
      <c r="H271" s="11">
        <f>H269/I269*100</f>
        <v>5.8281173552882422</v>
      </c>
      <c r="I271" s="11">
        <f>SUM(E271:H271)</f>
        <v>100</v>
      </c>
      <c r="J271" s="1"/>
      <c r="K271" s="1"/>
    </row>
    <row r="272" spans="1:15" ht="20.350000000000001" customHeight="1" x14ac:dyDescent="0.15">
      <c r="B272" s="65"/>
      <c r="C272" s="467" t="s">
        <v>644</v>
      </c>
      <c r="D272" s="468"/>
      <c r="E272" s="13">
        <f>E270/I270*100</f>
        <v>8.9845745929598273</v>
      </c>
      <c r="F272" s="13">
        <f>F270/I270*100</f>
        <v>13.889771173684284</v>
      </c>
      <c r="G272" s="13">
        <f>G270/I270*100</f>
        <v>69.842431607584274</v>
      </c>
      <c r="H272" s="13">
        <f>H270/I270*100</f>
        <v>7.2832226257716153</v>
      </c>
      <c r="I272" s="13">
        <f>SUM(E272:H272)</f>
        <v>100</v>
      </c>
      <c r="J272" s="1"/>
      <c r="K272" s="1"/>
    </row>
    <row r="273" spans="1:14" ht="14.35" customHeight="1" x14ac:dyDescent="0.15">
      <c r="B273" s="66"/>
      <c r="C273" s="46"/>
      <c r="D273" s="46"/>
      <c r="E273" s="46"/>
      <c r="F273" s="46"/>
      <c r="G273" s="46"/>
      <c r="H273" s="56"/>
      <c r="I273" s="23"/>
      <c r="J273" s="1"/>
      <c r="K273" s="1"/>
    </row>
    <row r="274" spans="1:14" ht="14.35" customHeight="1" x14ac:dyDescent="0.15">
      <c r="B274" s="59"/>
      <c r="C274" s="60"/>
      <c r="D274" s="60"/>
      <c r="E274" s="184"/>
      <c r="F274" s="208"/>
      <c r="G274" s="101" t="s">
        <v>254</v>
      </c>
      <c r="H274" s="208"/>
      <c r="I274" s="220"/>
      <c r="J274" s="208"/>
      <c r="K274" s="208"/>
      <c r="L274" s="101" t="s">
        <v>255</v>
      </c>
      <c r="M274" s="208"/>
      <c r="N274" s="185"/>
    </row>
    <row r="275" spans="1:14" ht="20" x14ac:dyDescent="0.15">
      <c r="B275" s="100"/>
      <c r="C275" s="214"/>
      <c r="D275" s="214"/>
      <c r="E275" s="213" t="s">
        <v>250</v>
      </c>
      <c r="F275" s="213" t="s">
        <v>231</v>
      </c>
      <c r="G275" s="213" t="s">
        <v>232</v>
      </c>
      <c r="H275" s="213" t="s">
        <v>249</v>
      </c>
      <c r="I275" s="216" t="s">
        <v>4</v>
      </c>
      <c r="J275" s="213" t="s">
        <v>250</v>
      </c>
      <c r="K275" s="213" t="s">
        <v>231</v>
      </c>
      <c r="L275" s="213" t="s">
        <v>232</v>
      </c>
      <c r="M275" s="213" t="s">
        <v>249</v>
      </c>
      <c r="N275" s="213" t="s">
        <v>4</v>
      </c>
    </row>
    <row r="276" spans="1:14" ht="20.350000000000001" customHeight="1" x14ac:dyDescent="0.15">
      <c r="B276" s="212" t="s">
        <v>2</v>
      </c>
      <c r="C276" s="32" t="s">
        <v>643</v>
      </c>
      <c r="D276" s="60"/>
      <c r="E276" s="8">
        <v>5364</v>
      </c>
      <c r="F276" s="8">
        <v>4517</v>
      </c>
      <c r="G276" s="8">
        <v>33434</v>
      </c>
      <c r="H276" s="8">
        <v>2676</v>
      </c>
      <c r="I276" s="228">
        <f>SUM(E276:H276)</f>
        <v>45991</v>
      </c>
      <c r="J276" s="8">
        <v>6126</v>
      </c>
      <c r="K276" s="8">
        <v>6204</v>
      </c>
      <c r="L276" s="8">
        <v>25123</v>
      </c>
      <c r="M276" s="8">
        <v>2481</v>
      </c>
      <c r="N276" s="8">
        <f>SUM(J276:M276)</f>
        <v>39934</v>
      </c>
    </row>
    <row r="277" spans="1:14" ht="20.350000000000001" customHeight="1" x14ac:dyDescent="0.15">
      <c r="B277" s="65"/>
      <c r="C277" s="467" t="s">
        <v>644</v>
      </c>
      <c r="D277" s="469"/>
      <c r="E277" s="9">
        <v>2677</v>
      </c>
      <c r="F277" s="9">
        <v>3396</v>
      </c>
      <c r="G277" s="9">
        <v>20871</v>
      </c>
      <c r="H277" s="9">
        <v>1927</v>
      </c>
      <c r="I277" s="230">
        <f>SUM(E277:H277)</f>
        <v>28871</v>
      </c>
      <c r="J277" s="9">
        <v>1398</v>
      </c>
      <c r="K277" s="9">
        <v>4292</v>
      </c>
      <c r="L277" s="9">
        <v>16505</v>
      </c>
      <c r="M277" s="9">
        <v>1915</v>
      </c>
      <c r="N277" s="9">
        <f>SUM(J277:M277)</f>
        <v>24110</v>
      </c>
    </row>
    <row r="278" spans="1:14" ht="20.350000000000001" customHeight="1" x14ac:dyDescent="0.15">
      <c r="B278" s="212" t="s">
        <v>3</v>
      </c>
      <c r="C278" s="32" t="s">
        <v>643</v>
      </c>
      <c r="D278" s="60"/>
      <c r="E278" s="11">
        <f>E276/I276*100</f>
        <v>11.663151486160336</v>
      </c>
      <c r="F278" s="11">
        <f>F276/I276*100</f>
        <v>9.8214868126372554</v>
      </c>
      <c r="G278" s="11">
        <f>G276/I276*100</f>
        <v>72.696831988867388</v>
      </c>
      <c r="H278" s="11">
        <f>H276/I276*100</f>
        <v>5.8185297123350219</v>
      </c>
      <c r="I278" s="221">
        <f>SUM(E278:H278)</f>
        <v>100</v>
      </c>
      <c r="J278" s="11">
        <f>J276/N276*100</f>
        <v>15.340311513998097</v>
      </c>
      <c r="K278" s="11">
        <f>K276/N276*100</f>
        <v>15.53563379576301</v>
      </c>
      <c r="L278" s="11">
        <f>L276/N276*100</f>
        <v>62.911303651024184</v>
      </c>
      <c r="M278" s="11">
        <f>M276/N276*100</f>
        <v>6.2127510392147043</v>
      </c>
      <c r="N278" s="11">
        <f>SUM(J278:M278)</f>
        <v>100</v>
      </c>
    </row>
    <row r="279" spans="1:14" ht="20.350000000000001" customHeight="1" x14ac:dyDescent="0.15">
      <c r="B279" s="65"/>
      <c r="C279" s="467" t="s">
        <v>644</v>
      </c>
      <c r="D279" s="469"/>
      <c r="E279" s="13">
        <f>E277/I277*100</f>
        <v>9.2722801427037513</v>
      </c>
      <c r="F279" s="13">
        <f>F277/I277*100</f>
        <v>11.762668421599528</v>
      </c>
      <c r="G279" s="13">
        <f>G277/I277*100</f>
        <v>72.290533753593564</v>
      </c>
      <c r="H279" s="13">
        <f>H277/I277*100</f>
        <v>6.674517682103148</v>
      </c>
      <c r="I279" s="326">
        <f>SUM(E279:H279)</f>
        <v>99.999999999999986</v>
      </c>
      <c r="J279" s="13">
        <f>J277/N277*100</f>
        <v>5.7984238905018666</v>
      </c>
      <c r="K279" s="13">
        <f>K277/N277*100</f>
        <v>17.801742015761096</v>
      </c>
      <c r="L279" s="13">
        <f>L277/N277*100</f>
        <v>68.457071754458738</v>
      </c>
      <c r="M279" s="13">
        <f>M277/N277*100</f>
        <v>7.9427623392783069</v>
      </c>
      <c r="N279" s="13">
        <f>SUM(J279:M279)</f>
        <v>100</v>
      </c>
    </row>
    <row r="280" spans="1:14" ht="14.35" customHeight="1" x14ac:dyDescent="0.15">
      <c r="B280" s="66"/>
      <c r="C280" s="46"/>
      <c r="D280" s="46"/>
      <c r="E280" s="46"/>
      <c r="F280" s="46"/>
      <c r="G280" s="46"/>
      <c r="H280" s="56"/>
      <c r="I280" s="23"/>
      <c r="J280" s="1"/>
      <c r="K280" s="1"/>
    </row>
    <row r="281" spans="1:14" ht="14.35" customHeight="1" x14ac:dyDescent="0.15">
      <c r="B281" s="59"/>
      <c r="C281" s="60"/>
      <c r="D281" s="61"/>
      <c r="E281" s="27"/>
      <c r="F281" s="28"/>
      <c r="G281" s="101" t="s">
        <v>256</v>
      </c>
      <c r="H281" s="217"/>
      <c r="I281" s="218"/>
      <c r="J281" s="219"/>
      <c r="K281" s="208"/>
      <c r="L281" s="101" t="s">
        <v>257</v>
      </c>
      <c r="M281" s="208"/>
      <c r="N281" s="185"/>
    </row>
    <row r="282" spans="1:14" ht="20" x14ac:dyDescent="0.15">
      <c r="B282" s="100"/>
      <c r="C282" s="214"/>
      <c r="D282" s="51"/>
      <c r="E282" s="215" t="s">
        <v>250</v>
      </c>
      <c r="F282" s="213" t="s">
        <v>231</v>
      </c>
      <c r="G282" s="213" t="s">
        <v>232</v>
      </c>
      <c r="H282" s="213" t="s">
        <v>249</v>
      </c>
      <c r="I282" s="216" t="s">
        <v>4</v>
      </c>
      <c r="J282" s="215" t="s">
        <v>250</v>
      </c>
      <c r="K282" s="213" t="s">
        <v>231</v>
      </c>
      <c r="L282" s="213" t="s">
        <v>232</v>
      </c>
      <c r="M282" s="213" t="s">
        <v>249</v>
      </c>
      <c r="N282" s="213" t="s">
        <v>4</v>
      </c>
    </row>
    <row r="283" spans="1:14" ht="20.350000000000001" customHeight="1" x14ac:dyDescent="0.15">
      <c r="B283" s="212" t="s">
        <v>2</v>
      </c>
      <c r="C283" s="32" t="s">
        <v>643</v>
      </c>
      <c r="D283" s="60"/>
      <c r="E283" s="8">
        <v>435</v>
      </c>
      <c r="F283" s="8">
        <v>363</v>
      </c>
      <c r="G283" s="8">
        <v>2307</v>
      </c>
      <c r="H283" s="8">
        <v>472</v>
      </c>
      <c r="I283" s="228">
        <f>SUM(E283:H283)</f>
        <v>3577</v>
      </c>
      <c r="J283" s="229">
        <v>8728</v>
      </c>
      <c r="K283" s="8">
        <v>2876</v>
      </c>
      <c r="L283" s="8">
        <v>16160</v>
      </c>
      <c r="M283" s="8">
        <v>1280</v>
      </c>
      <c r="N283" s="8">
        <f>SUM(J283:M283)</f>
        <v>29044</v>
      </c>
    </row>
    <row r="284" spans="1:14" ht="20.350000000000001" customHeight="1" x14ac:dyDescent="0.15">
      <c r="B284" s="65"/>
      <c r="C284" s="467" t="s">
        <v>644</v>
      </c>
      <c r="D284" s="468"/>
      <c r="E284" s="9">
        <v>138</v>
      </c>
      <c r="F284" s="9">
        <v>292</v>
      </c>
      <c r="G284" s="9">
        <v>1646</v>
      </c>
      <c r="H284" s="9">
        <v>422</v>
      </c>
      <c r="I284" s="230">
        <f>SUM(E284:H284)</f>
        <v>2498</v>
      </c>
      <c r="J284" s="231">
        <v>2293</v>
      </c>
      <c r="K284" s="9">
        <v>2078</v>
      </c>
      <c r="L284" s="9">
        <v>11553</v>
      </c>
      <c r="M284" s="9">
        <v>1010</v>
      </c>
      <c r="N284" s="9">
        <f>SUM(J284:M284)</f>
        <v>16934</v>
      </c>
    </row>
    <row r="285" spans="1:14" ht="20.350000000000001" customHeight="1" x14ac:dyDescent="0.15">
      <c r="B285" s="212" t="s">
        <v>3</v>
      </c>
      <c r="C285" s="32" t="s">
        <v>643</v>
      </c>
      <c r="D285" s="60"/>
      <c r="E285" s="11">
        <f>E283/I283*100</f>
        <v>12.161028795079677</v>
      </c>
      <c r="F285" s="11">
        <f>F283/I283*100</f>
        <v>10.14816885658373</v>
      </c>
      <c r="G285" s="11">
        <f>G283/I283*100</f>
        <v>64.495387195974288</v>
      </c>
      <c r="H285" s="11">
        <f>H283/I283*100</f>
        <v>13.195415152362314</v>
      </c>
      <c r="I285" s="221">
        <f>SUM(E285:H285)</f>
        <v>100.00000000000001</v>
      </c>
      <c r="J285" s="222">
        <f>J283/N283*100</f>
        <v>30.050957168434099</v>
      </c>
      <c r="K285" s="11">
        <f>K283/N283*100</f>
        <v>9.9022173254372685</v>
      </c>
      <c r="L285" s="11">
        <f>L283/N283*100</f>
        <v>55.639719046963229</v>
      </c>
      <c r="M285" s="11">
        <f>M283/N283*100</f>
        <v>4.4071064591654041</v>
      </c>
      <c r="N285" s="11">
        <f>SUM(J285:M285)</f>
        <v>100</v>
      </c>
    </row>
    <row r="286" spans="1:14" ht="20.350000000000001" customHeight="1" x14ac:dyDescent="0.15">
      <c r="B286" s="65"/>
      <c r="C286" s="467" t="s">
        <v>644</v>
      </c>
      <c r="D286" s="468"/>
      <c r="E286" s="13">
        <f>E284/I284*100</f>
        <v>5.5244195356285024</v>
      </c>
      <c r="F286" s="13">
        <f>F284/I284*100</f>
        <v>11.689351481184948</v>
      </c>
      <c r="G286" s="13">
        <f>G284/I284*100</f>
        <v>65.892714171337076</v>
      </c>
      <c r="H286" s="13">
        <f>H284/I284*100</f>
        <v>16.893514811849482</v>
      </c>
      <c r="I286" s="326">
        <f>SUM(E286:H286)</f>
        <v>100.00000000000001</v>
      </c>
      <c r="J286" s="327">
        <f>J284/N284*100</f>
        <v>13.540805480099207</v>
      </c>
      <c r="K286" s="13">
        <f>K284/N284*100</f>
        <v>12.271170426361167</v>
      </c>
      <c r="L286" s="13">
        <f>L284/N284*100</f>
        <v>68.22369198063069</v>
      </c>
      <c r="M286" s="13">
        <f>M284/N284*100</f>
        <v>5.9643321129089406</v>
      </c>
      <c r="N286" s="13">
        <f>SUM(J286:M286)</f>
        <v>100</v>
      </c>
    </row>
    <row r="287" spans="1:14" ht="14.35" customHeight="1" x14ac:dyDescent="0.15">
      <c r="B287" s="66"/>
      <c r="C287" s="46"/>
      <c r="D287" s="46"/>
      <c r="E287" s="46"/>
      <c r="F287" s="46"/>
      <c r="G287" s="46"/>
      <c r="H287" s="56"/>
      <c r="I287" s="23"/>
      <c r="J287" s="1"/>
      <c r="K287" s="1"/>
    </row>
    <row r="288" spans="1:14" ht="15" customHeight="1" x14ac:dyDescent="0.15">
      <c r="A288" s="1" t="s">
        <v>813</v>
      </c>
      <c r="B288" s="22"/>
      <c r="E288" s="7"/>
      <c r="K288" s="1"/>
    </row>
    <row r="289" spans="1:19" ht="13.5" customHeight="1" x14ac:dyDescent="0.15">
      <c r="B289" s="68"/>
      <c r="C289" s="33"/>
      <c r="D289" s="33"/>
      <c r="E289" s="33"/>
      <c r="F289" s="83"/>
      <c r="G289" s="91"/>
      <c r="H289" s="88" t="s">
        <v>2</v>
      </c>
      <c r="I289" s="91"/>
      <c r="J289" s="91"/>
      <c r="K289" s="115"/>
      <c r="L289" s="91"/>
      <c r="M289" s="88" t="s">
        <v>3</v>
      </c>
      <c r="N289" s="91"/>
      <c r="O289" s="89"/>
    </row>
    <row r="290" spans="1:19" ht="20" x14ac:dyDescent="0.15">
      <c r="B290" s="81"/>
      <c r="C290" s="7"/>
      <c r="D290" s="7"/>
      <c r="E290" s="7"/>
      <c r="F290" s="102" t="s">
        <v>4</v>
      </c>
      <c r="G290" s="102" t="s">
        <v>254</v>
      </c>
      <c r="H290" s="102" t="s">
        <v>255</v>
      </c>
      <c r="I290" s="102" t="s">
        <v>256</v>
      </c>
      <c r="J290" s="109" t="s">
        <v>257</v>
      </c>
      <c r="K290" s="112" t="s">
        <v>4</v>
      </c>
      <c r="L290" s="102" t="s">
        <v>254</v>
      </c>
      <c r="M290" s="102" t="s">
        <v>255</v>
      </c>
      <c r="N290" s="102" t="s">
        <v>256</v>
      </c>
      <c r="O290" s="102" t="s">
        <v>257</v>
      </c>
    </row>
    <row r="291" spans="1:19" ht="12" customHeight="1" x14ac:dyDescent="0.15">
      <c r="B291" s="35"/>
      <c r="C291" s="93"/>
      <c r="D291" s="93"/>
      <c r="E291" s="36"/>
      <c r="F291" s="37"/>
      <c r="G291" s="37"/>
      <c r="H291" s="37"/>
      <c r="I291" s="37"/>
      <c r="J291" s="70"/>
      <c r="K291" s="116">
        <f>F$301</f>
        <v>5887</v>
      </c>
      <c r="L291" s="2">
        <f t="shared" ref="L291:O291" si="31">G$301</f>
        <v>1501</v>
      </c>
      <c r="M291" s="2">
        <f t="shared" si="31"/>
        <v>2489</v>
      </c>
      <c r="N291" s="2">
        <f t="shared" si="31"/>
        <v>130</v>
      </c>
      <c r="O291" s="2">
        <f t="shared" si="31"/>
        <v>1766</v>
      </c>
      <c r="P291" s="95"/>
      <c r="Q291" s="95"/>
      <c r="R291" s="95"/>
      <c r="S291" s="95"/>
    </row>
    <row r="292" spans="1:19" ht="15" customHeight="1" x14ac:dyDescent="0.15">
      <c r="B292" s="34" t="s">
        <v>214</v>
      </c>
      <c r="C292" s="307"/>
      <c r="D292" s="307"/>
      <c r="E292" s="7"/>
      <c r="F292" s="18">
        <v>320</v>
      </c>
      <c r="G292" s="18">
        <v>30</v>
      </c>
      <c r="H292" s="18">
        <v>143</v>
      </c>
      <c r="I292" s="18">
        <v>4</v>
      </c>
      <c r="J292" s="71">
        <v>143</v>
      </c>
      <c r="K292" s="118">
        <f>F292/K$291*100</f>
        <v>5.4357057924239855</v>
      </c>
      <c r="L292" s="4">
        <f t="shared" ref="L292:O300" si="32">G292/L$291*100</f>
        <v>1.9986675549633577</v>
      </c>
      <c r="M292" s="4">
        <f t="shared" si="32"/>
        <v>5.7452792286058658</v>
      </c>
      <c r="N292" s="4">
        <f t="shared" si="32"/>
        <v>3.0769230769230771</v>
      </c>
      <c r="O292" s="4">
        <f t="shared" si="32"/>
        <v>8.0973952434881085</v>
      </c>
      <c r="P292" s="84"/>
      <c r="Q292" s="84"/>
      <c r="R292" s="84"/>
      <c r="S292" s="84"/>
    </row>
    <row r="293" spans="1:19" ht="15" customHeight="1" x14ac:dyDescent="0.15">
      <c r="B293" s="34" t="s">
        <v>89</v>
      </c>
      <c r="C293" s="307"/>
      <c r="D293" s="307"/>
      <c r="E293" s="7"/>
      <c r="F293" s="18">
        <v>166</v>
      </c>
      <c r="G293" s="18">
        <v>23</v>
      </c>
      <c r="H293" s="18">
        <v>64</v>
      </c>
      <c r="I293" s="18">
        <v>6</v>
      </c>
      <c r="J293" s="71">
        <v>73</v>
      </c>
      <c r="K293" s="118">
        <f t="shared" ref="K293:K300" si="33">F293/K$291*100</f>
        <v>2.8197723798199426</v>
      </c>
      <c r="L293" s="4">
        <f t="shared" si="32"/>
        <v>1.5323117921385743</v>
      </c>
      <c r="M293" s="4">
        <f t="shared" si="32"/>
        <v>2.5713137806347932</v>
      </c>
      <c r="N293" s="4">
        <f t="shared" si="32"/>
        <v>4.6153846153846159</v>
      </c>
      <c r="O293" s="4">
        <f t="shared" si="32"/>
        <v>4.1336353340883356</v>
      </c>
      <c r="P293" s="84"/>
      <c r="Q293" s="84"/>
      <c r="R293" s="84"/>
      <c r="S293" s="84"/>
    </row>
    <row r="294" spans="1:19" ht="15" customHeight="1" x14ac:dyDescent="0.15">
      <c r="B294" s="34" t="s">
        <v>238</v>
      </c>
      <c r="C294" s="307"/>
      <c r="D294" s="307"/>
      <c r="E294" s="7"/>
      <c r="F294" s="18">
        <v>329</v>
      </c>
      <c r="G294" s="18">
        <v>43</v>
      </c>
      <c r="H294" s="18">
        <v>99</v>
      </c>
      <c r="I294" s="18">
        <v>6</v>
      </c>
      <c r="J294" s="71">
        <v>181</v>
      </c>
      <c r="K294" s="118">
        <f t="shared" si="33"/>
        <v>5.5885850178359098</v>
      </c>
      <c r="L294" s="4">
        <f t="shared" si="32"/>
        <v>2.8647568287808127</v>
      </c>
      <c r="M294" s="4">
        <f t="shared" si="32"/>
        <v>3.9775010044194454</v>
      </c>
      <c r="N294" s="4">
        <f t="shared" si="32"/>
        <v>4.6153846153846159</v>
      </c>
      <c r="O294" s="4">
        <f t="shared" si="32"/>
        <v>10.249150622876558</v>
      </c>
      <c r="P294" s="84"/>
      <c r="Q294" s="84"/>
      <c r="R294" s="84"/>
      <c r="S294" s="84"/>
    </row>
    <row r="295" spans="1:19" ht="15" customHeight="1" x14ac:dyDescent="0.15">
      <c r="B295" s="34" t="s">
        <v>209</v>
      </c>
      <c r="C295" s="307"/>
      <c r="D295" s="307"/>
      <c r="E295" s="7"/>
      <c r="F295" s="18">
        <v>243</v>
      </c>
      <c r="G295" s="18">
        <v>28</v>
      </c>
      <c r="H295" s="18">
        <v>76</v>
      </c>
      <c r="I295" s="18">
        <v>9</v>
      </c>
      <c r="J295" s="71">
        <v>130</v>
      </c>
      <c r="K295" s="118">
        <f t="shared" si="33"/>
        <v>4.1277390861219638</v>
      </c>
      <c r="L295" s="4">
        <f t="shared" si="32"/>
        <v>1.8654230512991337</v>
      </c>
      <c r="M295" s="4">
        <f t="shared" si="32"/>
        <v>3.0534351145038165</v>
      </c>
      <c r="N295" s="4">
        <f t="shared" si="32"/>
        <v>6.9230769230769234</v>
      </c>
      <c r="O295" s="4">
        <f t="shared" si="32"/>
        <v>7.3612684031710076</v>
      </c>
      <c r="P295" s="84"/>
      <c r="Q295" s="84"/>
      <c r="R295" s="84"/>
      <c r="S295" s="84"/>
    </row>
    <row r="296" spans="1:19" ht="15" customHeight="1" x14ac:dyDescent="0.15">
      <c r="B296" s="34" t="s">
        <v>206</v>
      </c>
      <c r="C296" s="307"/>
      <c r="D296" s="307"/>
      <c r="E296" s="7"/>
      <c r="F296" s="18">
        <v>267</v>
      </c>
      <c r="G296" s="18">
        <v>41</v>
      </c>
      <c r="H296" s="18">
        <v>114</v>
      </c>
      <c r="I296" s="18">
        <v>5</v>
      </c>
      <c r="J296" s="71">
        <v>107</v>
      </c>
      <c r="K296" s="118">
        <f t="shared" si="33"/>
        <v>4.5354170205537629</v>
      </c>
      <c r="L296" s="4">
        <f t="shared" si="32"/>
        <v>2.7315123251165891</v>
      </c>
      <c r="M296" s="4">
        <f t="shared" si="32"/>
        <v>4.5801526717557248</v>
      </c>
      <c r="N296" s="4">
        <f t="shared" si="32"/>
        <v>3.8461538461538463</v>
      </c>
      <c r="O296" s="4">
        <f t="shared" si="32"/>
        <v>6.0588901472253678</v>
      </c>
      <c r="P296" s="84"/>
      <c r="Q296" s="84"/>
      <c r="R296" s="84"/>
      <c r="S296" s="84"/>
    </row>
    <row r="297" spans="1:19" ht="15" customHeight="1" x14ac:dyDescent="0.15">
      <c r="B297" s="34" t="s">
        <v>440</v>
      </c>
      <c r="C297" s="307"/>
      <c r="D297" s="307"/>
      <c r="E297" s="7"/>
      <c r="F297" s="18">
        <v>378</v>
      </c>
      <c r="G297" s="18">
        <v>120</v>
      </c>
      <c r="H297" s="18">
        <v>148</v>
      </c>
      <c r="I297" s="18">
        <v>10</v>
      </c>
      <c r="J297" s="71">
        <v>100</v>
      </c>
      <c r="K297" s="118">
        <f t="shared" si="33"/>
        <v>6.4209274673008325</v>
      </c>
      <c r="L297" s="4">
        <f t="shared" si="32"/>
        <v>7.9946702198534307</v>
      </c>
      <c r="M297" s="4">
        <f t="shared" si="32"/>
        <v>5.9461631177179592</v>
      </c>
      <c r="N297" s="4">
        <f t="shared" si="32"/>
        <v>7.6923076923076925</v>
      </c>
      <c r="O297" s="4">
        <f t="shared" si="32"/>
        <v>5.6625141562853907</v>
      </c>
      <c r="P297" s="84"/>
      <c r="Q297" s="84"/>
      <c r="R297" s="84"/>
      <c r="S297" s="84"/>
    </row>
    <row r="298" spans="1:19" ht="15" customHeight="1" x14ac:dyDescent="0.15">
      <c r="B298" s="34" t="s">
        <v>177</v>
      </c>
      <c r="C298" s="307"/>
      <c r="D298" s="307"/>
      <c r="E298" s="7"/>
      <c r="F298" s="18">
        <v>390</v>
      </c>
      <c r="G298" s="18">
        <v>214</v>
      </c>
      <c r="H298" s="18">
        <v>115</v>
      </c>
      <c r="I298" s="18">
        <v>10</v>
      </c>
      <c r="J298" s="71">
        <v>51</v>
      </c>
      <c r="K298" s="118">
        <f t="shared" si="33"/>
        <v>6.6247664345167321</v>
      </c>
      <c r="L298" s="4">
        <f t="shared" si="32"/>
        <v>14.257161892071951</v>
      </c>
      <c r="M298" s="4">
        <f t="shared" si="32"/>
        <v>4.6203294495781435</v>
      </c>
      <c r="N298" s="4">
        <f t="shared" si="32"/>
        <v>7.6923076923076925</v>
      </c>
      <c r="O298" s="4">
        <f t="shared" si="32"/>
        <v>2.8878822197055491</v>
      </c>
      <c r="P298" s="84"/>
      <c r="Q298" s="84"/>
      <c r="R298" s="84"/>
      <c r="S298" s="84"/>
    </row>
    <row r="299" spans="1:19" ht="15" customHeight="1" x14ac:dyDescent="0.15">
      <c r="B299" s="34" t="s">
        <v>188</v>
      </c>
      <c r="C299" s="307"/>
      <c r="D299" s="307"/>
      <c r="E299" s="7"/>
      <c r="F299" s="18">
        <v>807</v>
      </c>
      <c r="G299" s="18">
        <v>259</v>
      </c>
      <c r="H299" s="18">
        <v>404</v>
      </c>
      <c r="I299" s="18">
        <v>20</v>
      </c>
      <c r="J299" s="71">
        <v>124</v>
      </c>
      <c r="K299" s="118">
        <f t="shared" si="33"/>
        <v>13.708170545269239</v>
      </c>
      <c r="L299" s="4">
        <f t="shared" si="32"/>
        <v>17.255163224516991</v>
      </c>
      <c r="M299" s="4">
        <f t="shared" si="32"/>
        <v>16.231418240257131</v>
      </c>
      <c r="N299" s="4">
        <f t="shared" si="32"/>
        <v>15.384615384615385</v>
      </c>
      <c r="O299" s="4">
        <f t="shared" si="32"/>
        <v>7.0215175537938848</v>
      </c>
      <c r="P299" s="84"/>
      <c r="Q299" s="84"/>
      <c r="R299" s="84"/>
      <c r="S299" s="84"/>
    </row>
    <row r="300" spans="1:19" ht="15" customHeight="1" x14ac:dyDescent="0.15">
      <c r="B300" s="35" t="s">
        <v>0</v>
      </c>
      <c r="C300" s="93"/>
      <c r="D300" s="93"/>
      <c r="E300" s="36"/>
      <c r="F300" s="19">
        <v>2987</v>
      </c>
      <c r="G300" s="19">
        <v>743</v>
      </c>
      <c r="H300" s="19">
        <v>1326</v>
      </c>
      <c r="I300" s="19">
        <v>60</v>
      </c>
      <c r="J300" s="76">
        <v>857</v>
      </c>
      <c r="K300" s="129">
        <f t="shared" si="33"/>
        <v>50.738916256157637</v>
      </c>
      <c r="L300" s="5">
        <f t="shared" si="32"/>
        <v>49.50033311125916</v>
      </c>
      <c r="M300" s="5">
        <f t="shared" si="32"/>
        <v>53.274407392527124</v>
      </c>
      <c r="N300" s="5">
        <f t="shared" si="32"/>
        <v>46.153846153846153</v>
      </c>
      <c r="O300" s="5">
        <f t="shared" si="32"/>
        <v>48.527746319365797</v>
      </c>
      <c r="P300" s="23"/>
      <c r="Q300" s="23"/>
      <c r="R300" s="23"/>
      <c r="S300" s="23"/>
    </row>
    <row r="301" spans="1:19" ht="15" customHeight="1" x14ac:dyDescent="0.15">
      <c r="B301" s="39" t="s">
        <v>1</v>
      </c>
      <c r="C301" s="82"/>
      <c r="D301" s="82"/>
      <c r="E301" s="28"/>
      <c r="F301" s="40">
        <f>SUM(F292:F300)</f>
        <v>5887</v>
      </c>
      <c r="G301" s="40">
        <f>SUM(G292:G300)</f>
        <v>1501</v>
      </c>
      <c r="H301" s="40">
        <f>SUM(H292:H300)</f>
        <v>2489</v>
      </c>
      <c r="I301" s="40">
        <f>SUM(I292:I300)</f>
        <v>130</v>
      </c>
      <c r="J301" s="72">
        <f>SUM(J292:J300)</f>
        <v>1766</v>
      </c>
      <c r="K301" s="119">
        <f>IF(SUM(K292:K300)&gt;100,"－",SUM(K292:K300))</f>
        <v>100</v>
      </c>
      <c r="L301" s="6">
        <f>IF(SUM(L292:L300)&gt;100,"－",SUM(L292:L300))</f>
        <v>100</v>
      </c>
      <c r="M301" s="6">
        <f>IF(SUM(M292:M300)&gt;100,"－",SUM(M292:M300))</f>
        <v>100</v>
      </c>
      <c r="N301" s="6">
        <f>IF(SUM(N292:N300)&gt;100,"－",SUM(N292:N300))</f>
        <v>100</v>
      </c>
      <c r="O301" s="6">
        <f>IF(SUM(O292:O300)&gt;100,"－",SUM(O292:O300))</f>
        <v>100</v>
      </c>
      <c r="P301" s="23"/>
      <c r="Q301" s="23"/>
      <c r="R301" s="23"/>
      <c r="S301" s="23"/>
    </row>
    <row r="302" spans="1:19" ht="15" customHeight="1" x14ac:dyDescent="0.15">
      <c r="B302" s="39" t="s">
        <v>93</v>
      </c>
      <c r="C302" s="82"/>
      <c r="D302" s="82"/>
      <c r="E302" s="28"/>
      <c r="F302" s="223">
        <v>62.498204406359122</v>
      </c>
      <c r="G302" s="223">
        <v>80.134543872992452</v>
      </c>
      <c r="H302" s="223">
        <v>64.901803203640682</v>
      </c>
      <c r="I302" s="223">
        <v>64.178872469392374</v>
      </c>
      <c r="J302" s="223">
        <v>44.5868980462282</v>
      </c>
      <c r="K302" s="23"/>
      <c r="L302" s="23"/>
      <c r="M302" s="23"/>
      <c r="N302" s="23"/>
      <c r="O302" s="23"/>
      <c r="P302" s="23"/>
      <c r="Q302" s="23"/>
      <c r="R302" s="23"/>
      <c r="S302" s="23"/>
    </row>
    <row r="304" spans="1:19" ht="15" customHeight="1" x14ac:dyDescent="0.15">
      <c r="A304" s="1" t="s">
        <v>814</v>
      </c>
      <c r="B304" s="22"/>
      <c r="E304" s="7"/>
      <c r="K304" s="1"/>
    </row>
    <row r="305" spans="1:20" ht="13.5" customHeight="1" x14ac:dyDescent="0.15">
      <c r="B305" s="68"/>
      <c r="C305" s="33"/>
      <c r="D305" s="33"/>
      <c r="E305" s="33"/>
      <c r="F305" s="83"/>
      <c r="G305" s="91"/>
      <c r="H305" s="88" t="s">
        <v>2</v>
      </c>
      <c r="I305" s="91"/>
      <c r="J305" s="91"/>
      <c r="K305" s="115"/>
      <c r="L305" s="91"/>
      <c r="M305" s="88" t="s">
        <v>3</v>
      </c>
      <c r="N305" s="91"/>
      <c r="O305" s="89"/>
    </row>
    <row r="306" spans="1:20" ht="20" x14ac:dyDescent="0.15">
      <c r="B306" s="81"/>
      <c r="C306" s="7"/>
      <c r="D306" s="7"/>
      <c r="E306" s="7"/>
      <c r="F306" s="102" t="s">
        <v>4</v>
      </c>
      <c r="G306" s="102" t="s">
        <v>254</v>
      </c>
      <c r="H306" s="102" t="s">
        <v>255</v>
      </c>
      <c r="I306" s="102" t="s">
        <v>256</v>
      </c>
      <c r="J306" s="109" t="s">
        <v>257</v>
      </c>
      <c r="K306" s="112" t="s">
        <v>4</v>
      </c>
      <c r="L306" s="102" t="s">
        <v>254</v>
      </c>
      <c r="M306" s="102" t="s">
        <v>255</v>
      </c>
      <c r="N306" s="102" t="s">
        <v>256</v>
      </c>
      <c r="O306" s="102" t="s">
        <v>257</v>
      </c>
    </row>
    <row r="307" spans="1:20" ht="12" customHeight="1" x14ac:dyDescent="0.15">
      <c r="B307" s="35"/>
      <c r="C307" s="93"/>
      <c r="D307" s="93"/>
      <c r="E307" s="36"/>
      <c r="F307" s="37"/>
      <c r="G307" s="37"/>
      <c r="H307" s="37"/>
      <c r="I307" s="37"/>
      <c r="J307" s="70"/>
      <c r="K307" s="116">
        <f>F$301</f>
        <v>5887</v>
      </c>
      <c r="L307" s="2">
        <f t="shared" ref="L307:O307" si="34">G$301</f>
        <v>1501</v>
      </c>
      <c r="M307" s="2">
        <f t="shared" si="34"/>
        <v>2489</v>
      </c>
      <c r="N307" s="2">
        <f t="shared" si="34"/>
        <v>130</v>
      </c>
      <c r="O307" s="2">
        <f t="shared" si="34"/>
        <v>1766</v>
      </c>
      <c r="P307" s="95"/>
      <c r="Q307" s="95"/>
      <c r="R307" s="95"/>
      <c r="S307" s="95"/>
    </row>
    <row r="308" spans="1:20" ht="15" customHeight="1" x14ac:dyDescent="0.15">
      <c r="B308" s="34" t="s">
        <v>214</v>
      </c>
      <c r="C308" s="307"/>
      <c r="D308" s="307"/>
      <c r="E308" s="7"/>
      <c r="F308" s="18">
        <v>397</v>
      </c>
      <c r="G308" s="18">
        <v>58</v>
      </c>
      <c r="H308" s="18">
        <v>177</v>
      </c>
      <c r="I308" s="18">
        <v>6</v>
      </c>
      <c r="J308" s="71">
        <v>156</v>
      </c>
      <c r="K308" s="118">
        <f>F308/K$291*100</f>
        <v>6.7436724987260073</v>
      </c>
      <c r="L308" s="4">
        <f t="shared" ref="L308:O316" si="35">G308/L$291*100</f>
        <v>3.8640906062624913</v>
      </c>
      <c r="M308" s="4">
        <f t="shared" si="35"/>
        <v>7.1112896745681002</v>
      </c>
      <c r="N308" s="4">
        <f t="shared" si="35"/>
        <v>4.6153846153846159</v>
      </c>
      <c r="O308" s="4">
        <f t="shared" si="35"/>
        <v>8.8335220838052084</v>
      </c>
      <c r="P308" s="84"/>
      <c r="Q308" s="84"/>
      <c r="R308" s="84"/>
      <c r="S308" s="84"/>
      <c r="T308" s="84"/>
    </row>
    <row r="309" spans="1:20" ht="15" customHeight="1" x14ac:dyDescent="0.15">
      <c r="B309" s="34" t="s">
        <v>89</v>
      </c>
      <c r="C309" s="307"/>
      <c r="D309" s="307"/>
      <c r="E309" s="7"/>
      <c r="F309" s="18">
        <v>168</v>
      </c>
      <c r="G309" s="18">
        <v>40</v>
      </c>
      <c r="H309" s="18">
        <v>47</v>
      </c>
      <c r="I309" s="18">
        <v>8</v>
      </c>
      <c r="J309" s="71">
        <v>73</v>
      </c>
      <c r="K309" s="118">
        <f t="shared" ref="K309:K316" si="36">F309/K$291*100</f>
        <v>2.853745541022592</v>
      </c>
      <c r="L309" s="4">
        <f t="shared" si="35"/>
        <v>2.6648900732844769</v>
      </c>
      <c r="M309" s="4">
        <f t="shared" si="35"/>
        <v>1.888308557653676</v>
      </c>
      <c r="N309" s="4">
        <f t="shared" si="35"/>
        <v>6.1538461538461542</v>
      </c>
      <c r="O309" s="4">
        <f t="shared" si="35"/>
        <v>4.1336353340883356</v>
      </c>
      <c r="P309" s="84"/>
      <c r="Q309" s="84"/>
      <c r="R309" s="84"/>
      <c r="S309" s="84"/>
      <c r="T309" s="84"/>
    </row>
    <row r="310" spans="1:20" ht="15" customHeight="1" x14ac:dyDescent="0.15">
      <c r="B310" s="34" t="s">
        <v>238</v>
      </c>
      <c r="C310" s="307"/>
      <c r="D310" s="307"/>
      <c r="E310" s="7"/>
      <c r="F310" s="18">
        <v>362</v>
      </c>
      <c r="G310" s="18">
        <v>59</v>
      </c>
      <c r="H310" s="18">
        <v>98</v>
      </c>
      <c r="I310" s="18">
        <v>9</v>
      </c>
      <c r="J310" s="71">
        <v>196</v>
      </c>
      <c r="K310" s="118">
        <f t="shared" si="36"/>
        <v>6.1491421776796331</v>
      </c>
      <c r="L310" s="4">
        <f t="shared" si="35"/>
        <v>3.930712858094604</v>
      </c>
      <c r="M310" s="4">
        <f t="shared" si="35"/>
        <v>3.9373242265970267</v>
      </c>
      <c r="N310" s="4">
        <f t="shared" si="35"/>
        <v>6.9230769230769234</v>
      </c>
      <c r="O310" s="4">
        <f t="shared" si="35"/>
        <v>11.098527746319366</v>
      </c>
      <c r="P310" s="84"/>
      <c r="Q310" s="84"/>
      <c r="R310" s="84"/>
      <c r="S310" s="84"/>
      <c r="T310" s="84"/>
    </row>
    <row r="311" spans="1:20" ht="15" customHeight="1" x14ac:dyDescent="0.15">
      <c r="B311" s="34" t="s">
        <v>209</v>
      </c>
      <c r="C311" s="307"/>
      <c r="D311" s="307"/>
      <c r="E311" s="7"/>
      <c r="F311" s="18">
        <v>256</v>
      </c>
      <c r="G311" s="18">
        <v>45</v>
      </c>
      <c r="H311" s="18">
        <v>93</v>
      </c>
      <c r="I311" s="18">
        <v>7</v>
      </c>
      <c r="J311" s="71">
        <v>111</v>
      </c>
      <c r="K311" s="118">
        <f t="shared" si="36"/>
        <v>4.3485646339391879</v>
      </c>
      <c r="L311" s="4">
        <f t="shared" si="35"/>
        <v>2.9980013324450367</v>
      </c>
      <c r="M311" s="4">
        <f t="shared" si="35"/>
        <v>3.7364403374849338</v>
      </c>
      <c r="N311" s="4">
        <f t="shared" si="35"/>
        <v>5.384615384615385</v>
      </c>
      <c r="O311" s="4">
        <f t="shared" si="35"/>
        <v>6.2853907134767839</v>
      </c>
      <c r="P311" s="84"/>
      <c r="Q311" s="84"/>
      <c r="R311" s="84"/>
      <c r="S311" s="84"/>
      <c r="T311" s="84"/>
    </row>
    <row r="312" spans="1:20" ht="15" customHeight="1" x14ac:dyDescent="0.15">
      <c r="B312" s="34" t="s">
        <v>206</v>
      </c>
      <c r="C312" s="307"/>
      <c r="D312" s="307"/>
      <c r="E312" s="7"/>
      <c r="F312" s="18">
        <v>219</v>
      </c>
      <c r="G312" s="18">
        <v>56</v>
      </c>
      <c r="H312" s="18">
        <v>93</v>
      </c>
      <c r="I312" s="18">
        <v>4</v>
      </c>
      <c r="J312" s="71">
        <v>66</v>
      </c>
      <c r="K312" s="118">
        <f t="shared" si="36"/>
        <v>3.7200611516901647</v>
      </c>
      <c r="L312" s="4">
        <f t="shared" si="35"/>
        <v>3.7308461025982673</v>
      </c>
      <c r="M312" s="4">
        <f t="shared" si="35"/>
        <v>3.7364403374849338</v>
      </c>
      <c r="N312" s="4">
        <f t="shared" si="35"/>
        <v>3.0769230769230771</v>
      </c>
      <c r="O312" s="4">
        <f t="shared" si="35"/>
        <v>3.7372593431483581</v>
      </c>
      <c r="P312" s="84"/>
      <c r="Q312" s="84"/>
      <c r="R312" s="84"/>
      <c r="S312" s="84"/>
      <c r="T312" s="84"/>
    </row>
    <row r="313" spans="1:20" ht="15" customHeight="1" x14ac:dyDescent="0.15">
      <c r="B313" s="34" t="s">
        <v>440</v>
      </c>
      <c r="C313" s="307"/>
      <c r="D313" s="307"/>
      <c r="E313" s="7"/>
      <c r="F313" s="18">
        <v>250</v>
      </c>
      <c r="G313" s="18">
        <v>92</v>
      </c>
      <c r="H313" s="18">
        <v>87</v>
      </c>
      <c r="I313" s="18">
        <v>9</v>
      </c>
      <c r="J313" s="71">
        <v>62</v>
      </c>
      <c r="K313" s="118">
        <f t="shared" si="36"/>
        <v>4.2466451503312381</v>
      </c>
      <c r="L313" s="4">
        <f t="shared" si="35"/>
        <v>6.1292471685542971</v>
      </c>
      <c r="M313" s="4">
        <f t="shared" si="35"/>
        <v>3.4953796705504221</v>
      </c>
      <c r="N313" s="4">
        <f t="shared" si="35"/>
        <v>6.9230769230769234</v>
      </c>
      <c r="O313" s="4">
        <f t="shared" si="35"/>
        <v>3.5107587768969424</v>
      </c>
      <c r="P313" s="84"/>
      <c r="Q313" s="84"/>
      <c r="R313" s="84"/>
      <c r="S313" s="84"/>
      <c r="T313" s="84"/>
    </row>
    <row r="314" spans="1:20" ht="15" customHeight="1" x14ac:dyDescent="0.15">
      <c r="B314" s="34" t="s">
        <v>177</v>
      </c>
      <c r="C314" s="307"/>
      <c r="D314" s="307"/>
      <c r="E314" s="7"/>
      <c r="F314" s="18">
        <v>185</v>
      </c>
      <c r="G314" s="18">
        <v>84</v>
      </c>
      <c r="H314" s="18">
        <v>64</v>
      </c>
      <c r="I314" s="18">
        <v>6</v>
      </c>
      <c r="J314" s="71">
        <v>31</v>
      </c>
      <c r="K314" s="118">
        <f t="shared" si="36"/>
        <v>3.1425174112451169</v>
      </c>
      <c r="L314" s="4">
        <f t="shared" si="35"/>
        <v>5.5962691538974019</v>
      </c>
      <c r="M314" s="4">
        <f t="shared" si="35"/>
        <v>2.5713137806347932</v>
      </c>
      <c r="N314" s="4">
        <f t="shared" si="35"/>
        <v>4.6153846153846159</v>
      </c>
      <c r="O314" s="4">
        <f t="shared" si="35"/>
        <v>1.7553793884484712</v>
      </c>
      <c r="P314" s="84"/>
      <c r="Q314" s="84"/>
      <c r="R314" s="84"/>
      <c r="S314" s="84"/>
      <c r="T314" s="84"/>
    </row>
    <row r="315" spans="1:20" ht="15" customHeight="1" x14ac:dyDescent="0.15">
      <c r="B315" s="34" t="s">
        <v>188</v>
      </c>
      <c r="C315" s="307"/>
      <c r="D315" s="307"/>
      <c r="E315" s="7"/>
      <c r="F315" s="18">
        <v>623</v>
      </c>
      <c r="G315" s="18">
        <v>164</v>
      </c>
      <c r="H315" s="18">
        <v>344</v>
      </c>
      <c r="I315" s="18">
        <v>13</v>
      </c>
      <c r="J315" s="71">
        <v>102</v>
      </c>
      <c r="K315" s="118">
        <f t="shared" si="36"/>
        <v>10.582639714625445</v>
      </c>
      <c r="L315" s="4">
        <f t="shared" si="35"/>
        <v>10.926049300466357</v>
      </c>
      <c r="M315" s="4">
        <f t="shared" si="35"/>
        <v>13.820811570912012</v>
      </c>
      <c r="N315" s="4">
        <f t="shared" si="35"/>
        <v>10</v>
      </c>
      <c r="O315" s="4">
        <f t="shared" si="35"/>
        <v>5.7757644394110983</v>
      </c>
      <c r="P315" s="84"/>
      <c r="Q315" s="84"/>
      <c r="R315" s="84"/>
      <c r="S315" s="84"/>
      <c r="T315" s="84"/>
    </row>
    <row r="316" spans="1:20" ht="15" customHeight="1" x14ac:dyDescent="0.15">
      <c r="B316" s="35" t="s">
        <v>0</v>
      </c>
      <c r="C316" s="93"/>
      <c r="D316" s="93"/>
      <c r="E316" s="36"/>
      <c r="F316" s="19">
        <v>3427</v>
      </c>
      <c r="G316" s="19">
        <v>903</v>
      </c>
      <c r="H316" s="19">
        <v>1486</v>
      </c>
      <c r="I316" s="19">
        <v>68</v>
      </c>
      <c r="J316" s="76">
        <v>969</v>
      </c>
      <c r="K316" s="129">
        <f t="shared" si="36"/>
        <v>58.213011720740617</v>
      </c>
      <c r="L316" s="5">
        <f t="shared" si="35"/>
        <v>60.159893404397067</v>
      </c>
      <c r="M316" s="5">
        <f t="shared" si="35"/>
        <v>59.702691844114099</v>
      </c>
      <c r="N316" s="5">
        <f t="shared" si="35"/>
        <v>52.307692307692314</v>
      </c>
      <c r="O316" s="5">
        <f t="shared" si="35"/>
        <v>54.869762174405437</v>
      </c>
      <c r="P316" s="84"/>
      <c r="Q316" s="84"/>
      <c r="R316" s="23"/>
      <c r="S316" s="23"/>
      <c r="T316" s="23"/>
    </row>
    <row r="317" spans="1:20" ht="15" customHeight="1" x14ac:dyDescent="0.15">
      <c r="B317" s="39" t="s">
        <v>1</v>
      </c>
      <c r="C317" s="82"/>
      <c r="D317" s="82"/>
      <c r="E317" s="28"/>
      <c r="F317" s="40">
        <f>SUM(F308:F316)</f>
        <v>5887</v>
      </c>
      <c r="G317" s="40">
        <f>SUM(G308:G316)</f>
        <v>1501</v>
      </c>
      <c r="H317" s="40">
        <f>SUM(H308:H316)</f>
        <v>2489</v>
      </c>
      <c r="I317" s="40">
        <f>SUM(I308:I316)</f>
        <v>130</v>
      </c>
      <c r="J317" s="72">
        <f>SUM(J308:J316)</f>
        <v>1766</v>
      </c>
      <c r="K317" s="119">
        <f>IF(SUM(K308:K316)&gt;100,"－",SUM(K308:K316))</f>
        <v>100</v>
      </c>
      <c r="L317" s="6">
        <f>IF(SUM(L308:L316)&gt;100,"－",SUM(L308:L316))</f>
        <v>100</v>
      </c>
      <c r="M317" s="6">
        <f>IF(SUM(M308:M316)&gt;100,"－",SUM(M308:M316))</f>
        <v>100</v>
      </c>
      <c r="N317" s="6">
        <f>IF(SUM(N308:N316)&gt;100,"－",SUM(N308:N316))</f>
        <v>100</v>
      </c>
      <c r="O317" s="6">
        <f>IF(SUM(O308:O316)&gt;100,"－",SUM(O308:O316))</f>
        <v>100</v>
      </c>
      <c r="P317" s="23"/>
      <c r="Q317" s="23"/>
      <c r="R317" s="23"/>
      <c r="S317" s="23"/>
    </row>
    <row r="318" spans="1:20" ht="15" customHeight="1" x14ac:dyDescent="0.15">
      <c r="B318" s="39" t="s">
        <v>93</v>
      </c>
      <c r="C318" s="82"/>
      <c r="D318" s="82"/>
      <c r="E318" s="28"/>
      <c r="F318" s="223">
        <v>53.211695663224525</v>
      </c>
      <c r="G318" s="223">
        <v>64.408114579168995</v>
      </c>
      <c r="H318" s="223">
        <v>58.529293669186309</v>
      </c>
      <c r="I318" s="223">
        <v>52.666364606339769</v>
      </c>
      <c r="J318" s="223">
        <v>38.161258039400494</v>
      </c>
      <c r="K318" s="23"/>
      <c r="L318" s="23"/>
      <c r="M318" s="23"/>
      <c r="N318" s="23"/>
      <c r="O318" s="23"/>
      <c r="P318" s="23"/>
      <c r="Q318" s="23"/>
      <c r="R318" s="23"/>
      <c r="S318" s="23"/>
    </row>
    <row r="320" spans="1:20" ht="15" customHeight="1" x14ac:dyDescent="0.15">
      <c r="A320" s="1" t="s">
        <v>645</v>
      </c>
      <c r="B320" s="22"/>
    </row>
    <row r="321" spans="1:19" ht="13.5" customHeight="1" x14ac:dyDescent="0.15">
      <c r="B321" s="68"/>
      <c r="C321" s="33"/>
      <c r="D321" s="33"/>
      <c r="E321" s="33"/>
      <c r="F321" s="83"/>
      <c r="G321" s="91"/>
      <c r="H321" s="88" t="s">
        <v>2</v>
      </c>
      <c r="I321" s="91"/>
      <c r="J321" s="91"/>
      <c r="K321" s="115"/>
      <c r="L321" s="91"/>
      <c r="M321" s="88" t="s">
        <v>3</v>
      </c>
      <c r="N321" s="91"/>
      <c r="O321" s="89"/>
    </row>
    <row r="322" spans="1:19" ht="20" x14ac:dyDescent="0.15">
      <c r="B322" s="81"/>
      <c r="C322" s="7"/>
      <c r="D322" s="7"/>
      <c r="E322" s="7"/>
      <c r="F322" s="102" t="s">
        <v>4</v>
      </c>
      <c r="G322" s="102" t="s">
        <v>254</v>
      </c>
      <c r="H322" s="102" t="s">
        <v>255</v>
      </c>
      <c r="I322" s="102" t="s">
        <v>256</v>
      </c>
      <c r="J322" s="109" t="s">
        <v>257</v>
      </c>
      <c r="K322" s="112" t="s">
        <v>4</v>
      </c>
      <c r="L322" s="102" t="s">
        <v>254</v>
      </c>
      <c r="M322" s="102" t="s">
        <v>255</v>
      </c>
      <c r="N322" s="102" t="s">
        <v>256</v>
      </c>
      <c r="O322" s="102" t="s">
        <v>257</v>
      </c>
    </row>
    <row r="323" spans="1:19" ht="12" customHeight="1" x14ac:dyDescent="0.15">
      <c r="B323" s="35"/>
      <c r="C323" s="93"/>
      <c r="D323" s="93"/>
      <c r="E323" s="36"/>
      <c r="F323" s="37"/>
      <c r="G323" s="37"/>
      <c r="H323" s="37"/>
      <c r="I323" s="37"/>
      <c r="J323" s="70"/>
      <c r="K323" s="116">
        <f>F$328</f>
        <v>5887</v>
      </c>
      <c r="L323" s="2">
        <f>G$328</f>
        <v>1501</v>
      </c>
      <c r="M323" s="2">
        <f>H$328</f>
        <v>2489</v>
      </c>
      <c r="N323" s="2">
        <f>I$328</f>
        <v>130</v>
      </c>
      <c r="O323" s="2">
        <f>J$328</f>
        <v>1766</v>
      </c>
      <c r="P323" s="95"/>
      <c r="Q323" s="95"/>
      <c r="R323" s="95"/>
      <c r="S323" s="95"/>
    </row>
    <row r="324" spans="1:19" ht="15" customHeight="1" x14ac:dyDescent="0.15">
      <c r="B324" s="34" t="s">
        <v>58</v>
      </c>
      <c r="C324" s="307"/>
      <c r="D324" s="307"/>
      <c r="E324" s="7"/>
      <c r="F324" s="18">
        <v>174</v>
      </c>
      <c r="G324" s="18">
        <v>48</v>
      </c>
      <c r="H324" s="18">
        <v>55</v>
      </c>
      <c r="I324" s="18">
        <v>8</v>
      </c>
      <c r="J324" s="71">
        <v>63</v>
      </c>
      <c r="K324" s="118">
        <f t="shared" ref="K324:O327" si="37">F324/K$323*100</f>
        <v>2.9556650246305418</v>
      </c>
      <c r="L324" s="4">
        <f t="shared" si="37"/>
        <v>3.1978680879413726</v>
      </c>
      <c r="M324" s="4">
        <f t="shared" si="37"/>
        <v>2.209722780233025</v>
      </c>
      <c r="N324" s="4">
        <f t="shared" si="37"/>
        <v>6.1538461538461542</v>
      </c>
      <c r="O324" s="4">
        <f t="shared" si="37"/>
        <v>3.5673839184597962</v>
      </c>
      <c r="P324" s="84"/>
      <c r="Q324" s="84"/>
      <c r="R324" s="84"/>
      <c r="S324" s="84"/>
    </row>
    <row r="325" spans="1:19" ht="15" customHeight="1" x14ac:dyDescent="0.15">
      <c r="B325" s="34" t="s">
        <v>59</v>
      </c>
      <c r="C325" s="307"/>
      <c r="D325" s="307"/>
      <c r="E325" s="7"/>
      <c r="F325" s="18">
        <v>300</v>
      </c>
      <c r="G325" s="18">
        <v>56</v>
      </c>
      <c r="H325" s="18">
        <v>115</v>
      </c>
      <c r="I325" s="18">
        <v>8</v>
      </c>
      <c r="J325" s="71">
        <v>121</v>
      </c>
      <c r="K325" s="118">
        <f t="shared" si="37"/>
        <v>5.0959741803974863</v>
      </c>
      <c r="L325" s="4">
        <f t="shared" si="37"/>
        <v>3.7308461025982673</v>
      </c>
      <c r="M325" s="4">
        <f t="shared" si="37"/>
        <v>4.6203294495781435</v>
      </c>
      <c r="N325" s="4">
        <f t="shared" si="37"/>
        <v>6.1538461538461542</v>
      </c>
      <c r="O325" s="4">
        <f t="shared" si="37"/>
        <v>6.8516421291053229</v>
      </c>
      <c r="P325" s="84"/>
      <c r="Q325" s="84"/>
      <c r="R325" s="84"/>
      <c r="S325" s="84"/>
    </row>
    <row r="326" spans="1:19" ht="15" customHeight="1" x14ac:dyDescent="0.15">
      <c r="B326" s="34" t="s">
        <v>52</v>
      </c>
      <c r="C326" s="307"/>
      <c r="D326" s="307"/>
      <c r="E326" s="7"/>
      <c r="F326" s="18">
        <v>4684</v>
      </c>
      <c r="G326" s="18">
        <v>1181</v>
      </c>
      <c r="H326" s="18">
        <v>2036</v>
      </c>
      <c r="I326" s="18">
        <v>104</v>
      </c>
      <c r="J326" s="71">
        <v>1362</v>
      </c>
      <c r="K326" s="118">
        <f t="shared" si="37"/>
        <v>79.565143536606087</v>
      </c>
      <c r="L326" s="4">
        <f t="shared" si="37"/>
        <v>78.680879413724185</v>
      </c>
      <c r="M326" s="4">
        <f t="shared" si="37"/>
        <v>81.799919646444351</v>
      </c>
      <c r="N326" s="4">
        <f t="shared" si="37"/>
        <v>80</v>
      </c>
      <c r="O326" s="4">
        <f t="shared" si="37"/>
        <v>77.123442808607024</v>
      </c>
      <c r="P326" s="84"/>
      <c r="Q326" s="84"/>
      <c r="R326" s="84"/>
      <c r="S326" s="84"/>
    </row>
    <row r="327" spans="1:19" ht="15" customHeight="1" x14ac:dyDescent="0.15">
      <c r="B327" s="35" t="s">
        <v>0</v>
      </c>
      <c r="C327" s="93"/>
      <c r="D327" s="93"/>
      <c r="E327" s="36"/>
      <c r="F327" s="19">
        <v>729</v>
      </c>
      <c r="G327" s="19">
        <v>216</v>
      </c>
      <c r="H327" s="19">
        <v>283</v>
      </c>
      <c r="I327" s="19">
        <v>10</v>
      </c>
      <c r="J327" s="76">
        <v>220</v>
      </c>
      <c r="K327" s="129">
        <f t="shared" si="37"/>
        <v>12.383217258365891</v>
      </c>
      <c r="L327" s="5">
        <f t="shared" si="37"/>
        <v>14.390406395736177</v>
      </c>
      <c r="M327" s="5">
        <f t="shared" si="37"/>
        <v>11.370028123744476</v>
      </c>
      <c r="N327" s="5">
        <f t="shared" si="37"/>
        <v>7.6923076923076925</v>
      </c>
      <c r="O327" s="5">
        <f t="shared" si="37"/>
        <v>12.457531143827861</v>
      </c>
      <c r="P327" s="23"/>
      <c r="Q327" s="23"/>
      <c r="R327" s="23"/>
      <c r="S327" s="23"/>
    </row>
    <row r="328" spans="1:19" ht="15" customHeight="1" x14ac:dyDescent="0.15">
      <c r="B328" s="39" t="s">
        <v>1</v>
      </c>
      <c r="C328" s="82"/>
      <c r="D328" s="82"/>
      <c r="E328" s="28"/>
      <c r="F328" s="40">
        <f>SUM(F324:F327)</f>
        <v>5887</v>
      </c>
      <c r="G328" s="40">
        <f>SUM(G324:G327)</f>
        <v>1501</v>
      </c>
      <c r="H328" s="40">
        <f>SUM(H324:H327)</f>
        <v>2489</v>
      </c>
      <c r="I328" s="40">
        <f>SUM(I324:I327)</f>
        <v>130</v>
      </c>
      <c r="J328" s="72">
        <f>SUM(J324:J327)</f>
        <v>1766</v>
      </c>
      <c r="K328" s="119">
        <f>IF(SUM(K324:K327)&gt;100,"－",SUM(K324:K327))</f>
        <v>100</v>
      </c>
      <c r="L328" s="6">
        <f>IF(SUM(L324:L327)&gt;100,"－",SUM(L324:L327))</f>
        <v>100</v>
      </c>
      <c r="M328" s="6">
        <f>IF(SUM(M324:M327)&gt;100,"－",SUM(M324:M327))</f>
        <v>100</v>
      </c>
      <c r="N328" s="6">
        <f>IF(SUM(N324:N327)&gt;100,"－",SUM(N324:N327))</f>
        <v>100</v>
      </c>
      <c r="O328" s="6">
        <f>IF(SUM(O324:O327)&gt;100,"－",SUM(O324:O327))</f>
        <v>100.00000000000001</v>
      </c>
      <c r="P328" s="23"/>
      <c r="Q328" s="23"/>
      <c r="R328" s="23"/>
      <c r="S328" s="23"/>
    </row>
    <row r="329" spans="1:19" ht="15" customHeight="1" x14ac:dyDescent="0.15">
      <c r="E329" s="7"/>
      <c r="K329" s="1"/>
    </row>
    <row r="330" spans="1:19" ht="15" customHeight="1" x14ac:dyDescent="0.15">
      <c r="A330" s="1" t="s">
        <v>646</v>
      </c>
      <c r="B330" s="22"/>
      <c r="E330" s="7"/>
      <c r="K330" s="1"/>
    </row>
    <row r="331" spans="1:19" ht="13.5" customHeight="1" x14ac:dyDescent="0.15">
      <c r="B331" s="68"/>
      <c r="C331" s="33"/>
      <c r="D331" s="33"/>
      <c r="E331" s="33"/>
      <c r="F331" s="83"/>
      <c r="G331" s="91"/>
      <c r="H331" s="88" t="s">
        <v>2</v>
      </c>
      <c r="I331" s="91"/>
      <c r="J331" s="91"/>
      <c r="K331" s="115"/>
      <c r="L331" s="91"/>
      <c r="M331" s="88" t="s">
        <v>3</v>
      </c>
      <c r="N331" s="91"/>
      <c r="O331" s="89"/>
    </row>
    <row r="332" spans="1:19" ht="20" x14ac:dyDescent="0.15">
      <c r="B332" s="81"/>
      <c r="C332" s="7"/>
      <c r="D332" s="7"/>
      <c r="E332" s="7"/>
      <c r="F332" s="102" t="s">
        <v>4</v>
      </c>
      <c r="G332" s="102" t="s">
        <v>254</v>
      </c>
      <c r="H332" s="102" t="s">
        <v>255</v>
      </c>
      <c r="I332" s="102" t="s">
        <v>256</v>
      </c>
      <c r="J332" s="109" t="s">
        <v>257</v>
      </c>
      <c r="K332" s="112" t="s">
        <v>4</v>
      </c>
      <c r="L332" s="102" t="s">
        <v>254</v>
      </c>
      <c r="M332" s="102" t="s">
        <v>255</v>
      </c>
      <c r="N332" s="102" t="s">
        <v>256</v>
      </c>
      <c r="O332" s="102" t="s">
        <v>257</v>
      </c>
    </row>
    <row r="333" spans="1:19" ht="12" customHeight="1" x14ac:dyDescent="0.15">
      <c r="B333" s="35"/>
      <c r="C333" s="93"/>
      <c r="D333" s="93"/>
      <c r="E333" s="36"/>
      <c r="F333" s="37"/>
      <c r="G333" s="37"/>
      <c r="H333" s="37"/>
      <c r="I333" s="37"/>
      <c r="J333" s="70"/>
      <c r="K333" s="116">
        <f>F$328</f>
        <v>5887</v>
      </c>
      <c r="L333" s="2">
        <f>G$328</f>
        <v>1501</v>
      </c>
      <c r="M333" s="2">
        <f>H$328</f>
        <v>2489</v>
      </c>
      <c r="N333" s="2">
        <f>I$328</f>
        <v>130</v>
      </c>
      <c r="O333" s="2">
        <f>J$328</f>
        <v>1766</v>
      </c>
      <c r="P333" s="95"/>
      <c r="Q333" s="95"/>
      <c r="R333" s="95"/>
      <c r="S333" s="95"/>
    </row>
    <row r="334" spans="1:19" ht="15" customHeight="1" x14ac:dyDescent="0.15">
      <c r="B334" s="34" t="s">
        <v>647</v>
      </c>
      <c r="C334" s="307"/>
      <c r="D334" s="307"/>
      <c r="E334" s="7"/>
      <c r="F334" s="18">
        <v>975</v>
      </c>
      <c r="G334" s="18">
        <v>221</v>
      </c>
      <c r="H334" s="18">
        <v>349</v>
      </c>
      <c r="I334" s="18">
        <v>33</v>
      </c>
      <c r="J334" s="71">
        <v>371</v>
      </c>
      <c r="K334" s="118">
        <f t="shared" ref="K334:O336" si="38">F334/K$323*100</f>
        <v>16.561916086291831</v>
      </c>
      <c r="L334" s="4">
        <f t="shared" si="38"/>
        <v>14.723517654896737</v>
      </c>
      <c r="M334" s="4">
        <f t="shared" si="38"/>
        <v>14.021695460024105</v>
      </c>
      <c r="N334" s="4">
        <f t="shared" si="38"/>
        <v>25.384615384615383</v>
      </c>
      <c r="O334" s="4">
        <f t="shared" si="38"/>
        <v>21.0079275198188</v>
      </c>
      <c r="P334" s="84"/>
      <c r="Q334" s="84"/>
      <c r="R334" s="84"/>
      <c r="S334" s="84"/>
    </row>
    <row r="335" spans="1:19" ht="15" customHeight="1" x14ac:dyDescent="0.15">
      <c r="B335" s="34" t="s">
        <v>648</v>
      </c>
      <c r="C335" s="307"/>
      <c r="D335" s="307"/>
      <c r="E335" s="7"/>
      <c r="F335" s="18">
        <v>4315</v>
      </c>
      <c r="G335" s="18">
        <v>1071</v>
      </c>
      <c r="H335" s="18">
        <v>1923</v>
      </c>
      <c r="I335" s="18">
        <v>87</v>
      </c>
      <c r="J335" s="71">
        <v>1234</v>
      </c>
      <c r="K335" s="118">
        <f t="shared" si="38"/>
        <v>73.297095294717167</v>
      </c>
      <c r="L335" s="4">
        <f t="shared" si="38"/>
        <v>71.352431712191873</v>
      </c>
      <c r="M335" s="4">
        <f t="shared" si="38"/>
        <v>77.259943752511049</v>
      </c>
      <c r="N335" s="4">
        <f t="shared" si="38"/>
        <v>66.92307692307692</v>
      </c>
      <c r="O335" s="4">
        <f t="shared" si="38"/>
        <v>69.875424688561722</v>
      </c>
      <c r="P335" s="84"/>
      <c r="Q335" s="84"/>
      <c r="R335" s="84"/>
      <c r="S335" s="84"/>
    </row>
    <row r="336" spans="1:19" ht="15" customHeight="1" x14ac:dyDescent="0.15">
      <c r="B336" s="35" t="s">
        <v>0</v>
      </c>
      <c r="C336" s="93"/>
      <c r="D336" s="93"/>
      <c r="E336" s="36"/>
      <c r="F336" s="19">
        <v>597</v>
      </c>
      <c r="G336" s="19">
        <v>209</v>
      </c>
      <c r="H336" s="19">
        <v>217</v>
      </c>
      <c r="I336" s="19">
        <v>10</v>
      </c>
      <c r="J336" s="76">
        <v>161</v>
      </c>
      <c r="K336" s="129">
        <f t="shared" si="38"/>
        <v>10.140988618990997</v>
      </c>
      <c r="L336" s="5">
        <f t="shared" si="38"/>
        <v>13.924050632911392</v>
      </c>
      <c r="M336" s="5">
        <f t="shared" si="38"/>
        <v>8.7183607874648441</v>
      </c>
      <c r="N336" s="5">
        <f t="shared" si="38"/>
        <v>7.6923076923076925</v>
      </c>
      <c r="O336" s="5">
        <f t="shared" si="38"/>
        <v>9.1166477916194797</v>
      </c>
      <c r="P336" s="23"/>
      <c r="Q336" s="23"/>
      <c r="R336" s="23"/>
      <c r="S336" s="23"/>
    </row>
    <row r="337" spans="1:19" ht="15" customHeight="1" x14ac:dyDescent="0.15">
      <c r="B337" s="39" t="s">
        <v>1</v>
      </c>
      <c r="C337" s="82"/>
      <c r="D337" s="82"/>
      <c r="E337" s="28"/>
      <c r="F337" s="40">
        <f>SUM(F334:F336)</f>
        <v>5887</v>
      </c>
      <c r="G337" s="40">
        <f>SUM(G334:G336)</f>
        <v>1501</v>
      </c>
      <c r="H337" s="40">
        <f>SUM(H334:H336)</f>
        <v>2489</v>
      </c>
      <c r="I337" s="40">
        <f>SUM(I334:I336)</f>
        <v>130</v>
      </c>
      <c r="J337" s="72">
        <f>SUM(J334:J336)</f>
        <v>1766</v>
      </c>
      <c r="K337" s="119">
        <f>IF(SUM(K334:K336)&gt;100,"－",SUM(K334:K336))</f>
        <v>100</v>
      </c>
      <c r="L337" s="6">
        <f>IF(SUM(L334:L336)&gt;100,"－",SUM(L334:L336))</f>
        <v>100</v>
      </c>
      <c r="M337" s="6">
        <f>IF(SUM(M334:M336)&gt;100,"－",SUM(M334:M336))</f>
        <v>100</v>
      </c>
      <c r="N337" s="6">
        <f>IF(SUM(N334:N336)&gt;100,"－",SUM(N334:N336))</f>
        <v>100</v>
      </c>
      <c r="O337" s="6">
        <f>IF(SUM(O334:O336)&gt;100,"－",SUM(O334:O336))</f>
        <v>100.00000000000001</v>
      </c>
      <c r="P337" s="23"/>
      <c r="Q337" s="23"/>
      <c r="R337" s="23"/>
      <c r="S337" s="23"/>
    </row>
    <row r="338" spans="1:19" ht="15" customHeight="1" x14ac:dyDescent="0.15">
      <c r="E338" s="7"/>
      <c r="K338" s="1"/>
    </row>
    <row r="339" spans="1:19" ht="15" customHeight="1" x14ac:dyDescent="0.15">
      <c r="A339" s="1" t="s">
        <v>649</v>
      </c>
      <c r="B339" s="22"/>
      <c r="E339" s="7"/>
      <c r="K339" s="1"/>
    </row>
    <row r="340" spans="1:19" ht="13.5" customHeight="1" x14ac:dyDescent="0.15">
      <c r="B340" s="68"/>
      <c r="C340" s="33"/>
      <c r="D340" s="33"/>
      <c r="E340" s="33"/>
      <c r="F340" s="83"/>
      <c r="G340" s="91"/>
      <c r="H340" s="88" t="s">
        <v>2</v>
      </c>
      <c r="I340" s="91"/>
      <c r="J340" s="91"/>
      <c r="K340" s="115"/>
      <c r="L340" s="91"/>
      <c r="M340" s="88" t="s">
        <v>3</v>
      </c>
      <c r="N340" s="91"/>
      <c r="O340" s="89"/>
    </row>
    <row r="341" spans="1:19" ht="20" x14ac:dyDescent="0.15">
      <c r="B341" s="81"/>
      <c r="C341" s="7"/>
      <c r="D341" s="7"/>
      <c r="E341" s="7"/>
      <c r="F341" s="102" t="s">
        <v>4</v>
      </c>
      <c r="G341" s="102" t="s">
        <v>254</v>
      </c>
      <c r="H341" s="102" t="s">
        <v>255</v>
      </c>
      <c r="I341" s="102" t="s">
        <v>256</v>
      </c>
      <c r="J341" s="109" t="s">
        <v>257</v>
      </c>
      <c r="K341" s="112" t="s">
        <v>4</v>
      </c>
      <c r="L341" s="102" t="s">
        <v>254</v>
      </c>
      <c r="M341" s="102" t="s">
        <v>255</v>
      </c>
      <c r="N341" s="102" t="s">
        <v>256</v>
      </c>
      <c r="O341" s="102" t="s">
        <v>257</v>
      </c>
    </row>
    <row r="342" spans="1:19" ht="12" customHeight="1" x14ac:dyDescent="0.15">
      <c r="B342" s="35"/>
      <c r="C342" s="93"/>
      <c r="D342" s="93"/>
      <c r="E342" s="36"/>
      <c r="F342" s="37"/>
      <c r="G342" s="37"/>
      <c r="H342" s="37"/>
      <c r="I342" s="37"/>
      <c r="J342" s="70"/>
      <c r="K342" s="116">
        <f>F$328</f>
        <v>5887</v>
      </c>
      <c r="L342" s="2">
        <f>G$328</f>
        <v>1501</v>
      </c>
      <c r="M342" s="2">
        <f>H$328</f>
        <v>2489</v>
      </c>
      <c r="N342" s="2">
        <f>I$328</f>
        <v>130</v>
      </c>
      <c r="O342" s="2">
        <f>J$328</f>
        <v>1766</v>
      </c>
      <c r="P342" s="95"/>
      <c r="Q342" s="95"/>
      <c r="R342" s="95"/>
      <c r="S342" s="95"/>
    </row>
    <row r="343" spans="1:19" ht="15" customHeight="1" x14ac:dyDescent="0.15">
      <c r="B343" s="34" t="s">
        <v>650</v>
      </c>
      <c r="C343" s="307"/>
      <c r="D343" s="307"/>
      <c r="E343" s="7"/>
      <c r="F343" s="18">
        <v>4444</v>
      </c>
      <c r="G343" s="18">
        <v>1182</v>
      </c>
      <c r="H343" s="18">
        <v>1900</v>
      </c>
      <c r="I343" s="18">
        <v>101</v>
      </c>
      <c r="J343" s="71">
        <v>1260</v>
      </c>
      <c r="K343" s="118">
        <f t="shared" ref="K343:O345" si="39">F343/K$323*100</f>
        <v>75.488364192288088</v>
      </c>
      <c r="L343" s="4">
        <f t="shared" si="39"/>
        <v>78.7475016655563</v>
      </c>
      <c r="M343" s="4">
        <f t="shared" si="39"/>
        <v>76.335877862595424</v>
      </c>
      <c r="N343" s="4">
        <f t="shared" si="39"/>
        <v>77.692307692307693</v>
      </c>
      <c r="O343" s="4">
        <f t="shared" si="39"/>
        <v>71.347678369195918</v>
      </c>
      <c r="P343" s="84"/>
      <c r="Q343" s="84"/>
      <c r="R343" s="84"/>
      <c r="S343" s="84"/>
    </row>
    <row r="344" spans="1:19" ht="15" customHeight="1" x14ac:dyDescent="0.15">
      <c r="B344" s="34" t="s">
        <v>651</v>
      </c>
      <c r="C344" s="307"/>
      <c r="D344" s="307"/>
      <c r="E344" s="7"/>
      <c r="F344" s="18">
        <v>887</v>
      </c>
      <c r="G344" s="18">
        <v>135</v>
      </c>
      <c r="H344" s="18">
        <v>384</v>
      </c>
      <c r="I344" s="18">
        <v>23</v>
      </c>
      <c r="J344" s="71">
        <v>345</v>
      </c>
      <c r="K344" s="118">
        <f t="shared" si="39"/>
        <v>15.067096993375234</v>
      </c>
      <c r="L344" s="4">
        <f t="shared" si="39"/>
        <v>8.9940039973351098</v>
      </c>
      <c r="M344" s="4">
        <f t="shared" si="39"/>
        <v>15.427882683808757</v>
      </c>
      <c r="N344" s="4">
        <f t="shared" si="39"/>
        <v>17.692307692307693</v>
      </c>
      <c r="O344" s="4">
        <f t="shared" si="39"/>
        <v>19.535673839184597</v>
      </c>
      <c r="P344" s="84"/>
      <c r="Q344" s="84"/>
      <c r="R344" s="84"/>
      <c r="S344" s="84"/>
    </row>
    <row r="345" spans="1:19" ht="15" customHeight="1" x14ac:dyDescent="0.15">
      <c r="B345" s="35" t="s">
        <v>0</v>
      </c>
      <c r="C345" s="93"/>
      <c r="D345" s="93"/>
      <c r="E345" s="36"/>
      <c r="F345" s="19">
        <v>556</v>
      </c>
      <c r="G345" s="19">
        <v>184</v>
      </c>
      <c r="H345" s="19">
        <v>205</v>
      </c>
      <c r="I345" s="19">
        <v>6</v>
      </c>
      <c r="J345" s="76">
        <v>161</v>
      </c>
      <c r="K345" s="129">
        <f t="shared" si="39"/>
        <v>9.4445388143366742</v>
      </c>
      <c r="L345" s="5">
        <f t="shared" si="39"/>
        <v>12.258494337108594</v>
      </c>
      <c r="M345" s="5">
        <f t="shared" si="39"/>
        <v>8.2362394535958217</v>
      </c>
      <c r="N345" s="5">
        <f t="shared" si="39"/>
        <v>4.6153846153846159</v>
      </c>
      <c r="O345" s="5">
        <f t="shared" si="39"/>
        <v>9.1166477916194797</v>
      </c>
      <c r="P345" s="23"/>
      <c r="Q345" s="23"/>
      <c r="R345" s="23"/>
      <c r="S345" s="23"/>
    </row>
    <row r="346" spans="1:19" ht="15" customHeight="1" x14ac:dyDescent="0.15">
      <c r="B346" s="39" t="s">
        <v>1</v>
      </c>
      <c r="C346" s="82"/>
      <c r="D346" s="82"/>
      <c r="E346" s="28"/>
      <c r="F346" s="40">
        <f>SUM(F343:F345)</f>
        <v>5887</v>
      </c>
      <c r="G346" s="40">
        <f>SUM(G343:G345)</f>
        <v>1501</v>
      </c>
      <c r="H346" s="40">
        <f>SUM(H343:H345)</f>
        <v>2489</v>
      </c>
      <c r="I346" s="40">
        <f>SUM(I343:I345)</f>
        <v>130</v>
      </c>
      <c r="J346" s="72">
        <f>SUM(J343:J345)</f>
        <v>1766</v>
      </c>
      <c r="K346" s="119">
        <f>IF(SUM(K343:K345)&gt;100,"－",SUM(K343:K345))</f>
        <v>100</v>
      </c>
      <c r="L346" s="6">
        <f>IF(SUM(L343:L345)&gt;100,"－",SUM(L343:L345))</f>
        <v>100</v>
      </c>
      <c r="M346" s="6">
        <f>IF(SUM(M343:M345)&gt;100,"－",SUM(M343:M345))</f>
        <v>100</v>
      </c>
      <c r="N346" s="6">
        <f>IF(SUM(N343:N345)&gt;100,"－",SUM(N343:N345))</f>
        <v>100</v>
      </c>
      <c r="O346" s="6">
        <f>IF(SUM(O343:O345)&gt;100,"－",SUM(O343:O345))</f>
        <v>100</v>
      </c>
      <c r="P346" s="23"/>
      <c r="Q346" s="23"/>
      <c r="R346" s="23"/>
      <c r="S346" s="23"/>
    </row>
    <row r="347" spans="1:19" ht="15" customHeight="1" x14ac:dyDescent="0.15">
      <c r="E347" s="7"/>
      <c r="K347" s="1"/>
    </row>
    <row r="348" spans="1:19" ht="15" customHeight="1" x14ac:dyDescent="0.15">
      <c r="A348" s="1" t="s">
        <v>652</v>
      </c>
      <c r="B348" s="22"/>
      <c r="E348" s="7"/>
      <c r="K348" s="1"/>
    </row>
    <row r="349" spans="1:19" ht="13.5" customHeight="1" x14ac:dyDescent="0.15">
      <c r="B349" s="68"/>
      <c r="C349" s="33"/>
      <c r="D349" s="33"/>
      <c r="E349" s="33"/>
      <c r="F349" s="83"/>
      <c r="G349" s="91"/>
      <c r="H349" s="88" t="s">
        <v>2</v>
      </c>
      <c r="I349" s="91"/>
      <c r="J349" s="91"/>
      <c r="K349" s="115"/>
      <c r="L349" s="91"/>
      <c r="M349" s="88" t="s">
        <v>3</v>
      </c>
      <c r="N349" s="91"/>
      <c r="O349" s="89"/>
    </row>
    <row r="350" spans="1:19" ht="20" x14ac:dyDescent="0.15">
      <c r="B350" s="81"/>
      <c r="C350" s="7"/>
      <c r="D350" s="7"/>
      <c r="E350" s="7"/>
      <c r="F350" s="102" t="s">
        <v>4</v>
      </c>
      <c r="G350" s="102" t="s">
        <v>254</v>
      </c>
      <c r="H350" s="102" t="s">
        <v>255</v>
      </c>
      <c r="I350" s="102" t="s">
        <v>256</v>
      </c>
      <c r="J350" s="109" t="s">
        <v>257</v>
      </c>
      <c r="K350" s="112" t="s">
        <v>4</v>
      </c>
      <c r="L350" s="102" t="s">
        <v>254</v>
      </c>
      <c r="M350" s="102" t="s">
        <v>255</v>
      </c>
      <c r="N350" s="102" t="s">
        <v>256</v>
      </c>
      <c r="O350" s="102" t="s">
        <v>257</v>
      </c>
    </row>
    <row r="351" spans="1:19" ht="12" customHeight="1" x14ac:dyDescent="0.15">
      <c r="B351" s="35"/>
      <c r="C351" s="93"/>
      <c r="D351" s="93"/>
      <c r="E351" s="36"/>
      <c r="F351" s="37"/>
      <c r="G351" s="37"/>
      <c r="H351" s="37"/>
      <c r="I351" s="37"/>
      <c r="J351" s="70"/>
      <c r="K351" s="116">
        <f>F$328</f>
        <v>5887</v>
      </c>
      <c r="L351" s="2">
        <f>G$328</f>
        <v>1501</v>
      </c>
      <c r="M351" s="2">
        <f>H$328</f>
        <v>2489</v>
      </c>
      <c r="N351" s="2">
        <f>I$328</f>
        <v>130</v>
      </c>
      <c r="O351" s="2">
        <f>J$328</f>
        <v>1766</v>
      </c>
      <c r="P351" s="95"/>
      <c r="Q351" s="95"/>
      <c r="R351" s="95"/>
      <c r="S351" s="95"/>
    </row>
    <row r="352" spans="1:19" ht="15" customHeight="1" x14ac:dyDescent="0.15">
      <c r="B352" s="34" t="s">
        <v>600</v>
      </c>
      <c r="C352" s="307"/>
      <c r="D352" s="307"/>
      <c r="E352" s="7"/>
      <c r="F352" s="18">
        <v>592</v>
      </c>
      <c r="G352" s="18">
        <v>136</v>
      </c>
      <c r="H352" s="18">
        <v>236</v>
      </c>
      <c r="I352" s="18">
        <v>14</v>
      </c>
      <c r="J352" s="71">
        <v>206</v>
      </c>
      <c r="K352" s="118">
        <f t="shared" ref="K352:O360" si="40">F352/K$323*100</f>
        <v>10.056055715984373</v>
      </c>
      <c r="L352" s="4">
        <f t="shared" si="40"/>
        <v>9.0606262491672229</v>
      </c>
      <c r="M352" s="4">
        <f t="shared" si="40"/>
        <v>9.4817195660908009</v>
      </c>
      <c r="N352" s="4">
        <f t="shared" si="40"/>
        <v>10.76923076923077</v>
      </c>
      <c r="O352" s="4">
        <f t="shared" si="40"/>
        <v>11.664779161947905</v>
      </c>
      <c r="P352" s="84"/>
      <c r="Q352" s="84"/>
      <c r="R352" s="84"/>
      <c r="S352" s="84"/>
    </row>
    <row r="353" spans="1:19" ht="15" customHeight="1" x14ac:dyDescent="0.15">
      <c r="B353" s="34" t="s">
        <v>653</v>
      </c>
      <c r="C353" s="307"/>
      <c r="D353" s="307"/>
      <c r="E353" s="7"/>
      <c r="F353" s="18">
        <v>49</v>
      </c>
      <c r="G353" s="18">
        <v>5</v>
      </c>
      <c r="H353" s="18">
        <v>31</v>
      </c>
      <c r="I353" s="18">
        <v>0</v>
      </c>
      <c r="J353" s="71">
        <v>13</v>
      </c>
      <c r="K353" s="118">
        <f t="shared" si="40"/>
        <v>0.83234244946492275</v>
      </c>
      <c r="L353" s="4">
        <f t="shared" si="40"/>
        <v>0.33311125916055961</v>
      </c>
      <c r="M353" s="4">
        <f t="shared" si="40"/>
        <v>1.2454801124949779</v>
      </c>
      <c r="N353" s="4">
        <f t="shared" si="40"/>
        <v>0</v>
      </c>
      <c r="O353" s="4">
        <f t="shared" si="40"/>
        <v>0.73612684031710074</v>
      </c>
      <c r="P353" s="84"/>
      <c r="Q353" s="84"/>
      <c r="R353" s="84"/>
      <c r="S353" s="84"/>
    </row>
    <row r="354" spans="1:19" ht="15" customHeight="1" x14ac:dyDescent="0.15">
      <c r="B354" s="34" t="s">
        <v>602</v>
      </c>
      <c r="C354" s="307"/>
      <c r="D354" s="307"/>
      <c r="E354" s="7"/>
      <c r="F354" s="18">
        <v>1340</v>
      </c>
      <c r="G354" s="18">
        <v>318</v>
      </c>
      <c r="H354" s="18">
        <v>659</v>
      </c>
      <c r="I354" s="18">
        <v>26</v>
      </c>
      <c r="J354" s="71">
        <v>336</v>
      </c>
      <c r="K354" s="118">
        <f t="shared" si="40"/>
        <v>22.762018005775435</v>
      </c>
      <c r="L354" s="4">
        <f t="shared" si="40"/>
        <v>21.185876082611593</v>
      </c>
      <c r="M354" s="4">
        <f t="shared" si="40"/>
        <v>26.476496584973887</v>
      </c>
      <c r="N354" s="4">
        <f t="shared" si="40"/>
        <v>20</v>
      </c>
      <c r="O354" s="4">
        <f t="shared" si="40"/>
        <v>19.026047565118912</v>
      </c>
      <c r="P354" s="84"/>
      <c r="Q354" s="84"/>
      <c r="R354" s="84"/>
      <c r="S354" s="84"/>
    </row>
    <row r="355" spans="1:19" ht="15" customHeight="1" x14ac:dyDescent="0.15">
      <c r="B355" s="34" t="s">
        <v>603</v>
      </c>
      <c r="C355" s="307"/>
      <c r="D355" s="307"/>
      <c r="E355" s="7"/>
      <c r="F355" s="18">
        <v>228</v>
      </c>
      <c r="G355" s="18">
        <v>54</v>
      </c>
      <c r="H355" s="18">
        <v>72</v>
      </c>
      <c r="I355" s="18">
        <v>4</v>
      </c>
      <c r="J355" s="71">
        <v>98</v>
      </c>
      <c r="K355" s="118">
        <f t="shared" si="40"/>
        <v>3.8729403771020894</v>
      </c>
      <c r="L355" s="4">
        <f t="shared" si="40"/>
        <v>3.5976015989340442</v>
      </c>
      <c r="M355" s="4">
        <f t="shared" si="40"/>
        <v>2.8927280032141423</v>
      </c>
      <c r="N355" s="4">
        <f t="shared" si="40"/>
        <v>3.0769230769230771</v>
      </c>
      <c r="O355" s="4">
        <f t="shared" si="40"/>
        <v>5.5492638731596831</v>
      </c>
      <c r="P355" s="84"/>
      <c r="Q355" s="84"/>
      <c r="R355" s="84"/>
      <c r="S355" s="84"/>
    </row>
    <row r="356" spans="1:19" ht="15" customHeight="1" x14ac:dyDescent="0.15">
      <c r="B356" s="34" t="s">
        <v>604</v>
      </c>
      <c r="C356" s="307"/>
      <c r="D356" s="307"/>
      <c r="E356" s="7"/>
      <c r="F356" s="18">
        <v>1355</v>
      </c>
      <c r="G356" s="18">
        <v>444</v>
      </c>
      <c r="H356" s="18">
        <v>491</v>
      </c>
      <c r="I356" s="18">
        <v>30</v>
      </c>
      <c r="J356" s="71">
        <v>390</v>
      </c>
      <c r="K356" s="118">
        <f t="shared" si="40"/>
        <v>23.016816714795311</v>
      </c>
      <c r="L356" s="4">
        <f t="shared" si="40"/>
        <v>29.580279813457693</v>
      </c>
      <c r="M356" s="4">
        <f t="shared" si="40"/>
        <v>19.726797910807552</v>
      </c>
      <c r="N356" s="4">
        <f t="shared" si="40"/>
        <v>23.076923076923077</v>
      </c>
      <c r="O356" s="4">
        <f t="shared" si="40"/>
        <v>22.083805209513024</v>
      </c>
      <c r="P356" s="84"/>
      <c r="Q356" s="84"/>
      <c r="R356" s="84"/>
      <c r="S356" s="84"/>
    </row>
    <row r="357" spans="1:19" ht="15" customHeight="1" x14ac:dyDescent="0.15">
      <c r="B357" s="34" t="s">
        <v>605</v>
      </c>
      <c r="C357" s="307"/>
      <c r="D357" s="307"/>
      <c r="E357" s="7"/>
      <c r="F357" s="18">
        <v>265</v>
      </c>
      <c r="G357" s="18">
        <v>62</v>
      </c>
      <c r="H357" s="18">
        <v>108</v>
      </c>
      <c r="I357" s="18">
        <v>7</v>
      </c>
      <c r="J357" s="71">
        <v>88</v>
      </c>
      <c r="K357" s="118">
        <f t="shared" si="40"/>
        <v>4.501443859351113</v>
      </c>
      <c r="L357" s="4">
        <f t="shared" si="40"/>
        <v>4.1305796135909389</v>
      </c>
      <c r="M357" s="4">
        <f t="shared" si="40"/>
        <v>4.3390920048212136</v>
      </c>
      <c r="N357" s="4">
        <f t="shared" si="40"/>
        <v>5.384615384615385</v>
      </c>
      <c r="O357" s="4">
        <f t="shared" si="40"/>
        <v>4.9830124575311441</v>
      </c>
      <c r="P357" s="84"/>
      <c r="Q357" s="84"/>
      <c r="R357" s="84"/>
      <c r="S357" s="84"/>
    </row>
    <row r="358" spans="1:19" ht="15" customHeight="1" x14ac:dyDescent="0.15">
      <c r="B358" s="34" t="s">
        <v>606</v>
      </c>
      <c r="C358" s="307"/>
      <c r="D358" s="307"/>
      <c r="E358" s="7"/>
      <c r="F358" s="18">
        <v>1178</v>
      </c>
      <c r="G358" s="18">
        <v>230</v>
      </c>
      <c r="H358" s="18">
        <v>543</v>
      </c>
      <c r="I358" s="18">
        <v>33</v>
      </c>
      <c r="J358" s="71">
        <v>372</v>
      </c>
      <c r="K358" s="118">
        <f t="shared" si="40"/>
        <v>20.010191948360795</v>
      </c>
      <c r="L358" s="4">
        <f t="shared" si="40"/>
        <v>15.323117921385743</v>
      </c>
      <c r="M358" s="4">
        <f t="shared" si="40"/>
        <v>21.815990357573323</v>
      </c>
      <c r="N358" s="4">
        <f t="shared" si="40"/>
        <v>25.384615384615383</v>
      </c>
      <c r="O358" s="4">
        <f t="shared" si="40"/>
        <v>21.064552661381654</v>
      </c>
      <c r="P358" s="84"/>
      <c r="Q358" s="84"/>
      <c r="R358" s="84"/>
      <c r="S358" s="84"/>
    </row>
    <row r="359" spans="1:19" ht="15" customHeight="1" x14ac:dyDescent="0.15">
      <c r="B359" s="34" t="s">
        <v>52</v>
      </c>
      <c r="C359" s="307"/>
      <c r="D359" s="307"/>
      <c r="E359" s="7"/>
      <c r="F359" s="18">
        <v>91</v>
      </c>
      <c r="G359" s="18">
        <v>24</v>
      </c>
      <c r="H359" s="18">
        <v>38</v>
      </c>
      <c r="I359" s="18">
        <v>2</v>
      </c>
      <c r="J359" s="71">
        <v>27</v>
      </c>
      <c r="K359" s="118">
        <f t="shared" si="40"/>
        <v>1.5457788347205708</v>
      </c>
      <c r="L359" s="4">
        <f t="shared" si="40"/>
        <v>1.5989340439706863</v>
      </c>
      <c r="M359" s="4">
        <f t="shared" si="40"/>
        <v>1.5267175572519083</v>
      </c>
      <c r="N359" s="4">
        <f t="shared" si="40"/>
        <v>1.5384615384615385</v>
      </c>
      <c r="O359" s="4">
        <f t="shared" si="40"/>
        <v>1.5288788221970555</v>
      </c>
      <c r="P359" s="84"/>
      <c r="Q359" s="84"/>
      <c r="R359" s="84"/>
      <c r="S359" s="84"/>
    </row>
    <row r="360" spans="1:19" ht="15" customHeight="1" x14ac:dyDescent="0.15">
      <c r="B360" s="35" t="s">
        <v>0</v>
      </c>
      <c r="C360" s="93"/>
      <c r="D360" s="93"/>
      <c r="E360" s="36"/>
      <c r="F360" s="19">
        <v>789</v>
      </c>
      <c r="G360" s="19">
        <v>228</v>
      </c>
      <c r="H360" s="19">
        <v>311</v>
      </c>
      <c r="I360" s="19">
        <v>14</v>
      </c>
      <c r="J360" s="76">
        <v>236</v>
      </c>
      <c r="K360" s="129">
        <f t="shared" si="40"/>
        <v>13.402412094445387</v>
      </c>
      <c r="L360" s="5">
        <f t="shared" si="40"/>
        <v>15.18987341772152</v>
      </c>
      <c r="M360" s="5">
        <f t="shared" si="40"/>
        <v>12.494977902772197</v>
      </c>
      <c r="N360" s="5">
        <f t="shared" si="40"/>
        <v>10.76923076923077</v>
      </c>
      <c r="O360" s="5">
        <f t="shared" si="40"/>
        <v>13.363533408833522</v>
      </c>
      <c r="P360" s="23"/>
      <c r="Q360" s="23"/>
      <c r="R360" s="23"/>
      <c r="S360" s="23"/>
    </row>
    <row r="361" spans="1:19" ht="15" customHeight="1" x14ac:dyDescent="0.15">
      <c r="B361" s="39" t="s">
        <v>1</v>
      </c>
      <c r="C361" s="82"/>
      <c r="D361" s="82"/>
      <c r="E361" s="28"/>
      <c r="F361" s="40">
        <f>SUM(F352:F360)</f>
        <v>5887</v>
      </c>
      <c r="G361" s="40">
        <f>SUM(G352:G360)</f>
        <v>1501</v>
      </c>
      <c r="H361" s="40">
        <f>SUM(H352:H360)</f>
        <v>2489</v>
      </c>
      <c r="I361" s="40">
        <f>SUM(I352:I360)</f>
        <v>130</v>
      </c>
      <c r="J361" s="72">
        <f>SUM(J352:J360)</f>
        <v>1766</v>
      </c>
      <c r="K361" s="119">
        <f>IF(SUM(K352:K360)&gt;100,"－",SUM(K352:K360))</f>
        <v>99.999999999999986</v>
      </c>
      <c r="L361" s="6">
        <f>IF(SUM(L352:L360)&gt;100,"－",SUM(L352:L360))</f>
        <v>99.999999999999986</v>
      </c>
      <c r="M361" s="6">
        <f>IF(SUM(M352:M360)&gt;100,"－",SUM(M352:M360))</f>
        <v>100</v>
      </c>
      <c r="N361" s="6">
        <f>IF(SUM(N352:N360)&gt;100,"－",SUM(N352:N360))</f>
        <v>100</v>
      </c>
      <c r="O361" s="6">
        <f>IF(SUM(O352:O360)&gt;100,"－",SUM(O352:O360))</f>
        <v>100</v>
      </c>
      <c r="P361" s="23"/>
      <c r="Q361" s="23"/>
      <c r="R361" s="23"/>
      <c r="S361" s="23"/>
    </row>
    <row r="362" spans="1:19" ht="15" customHeight="1" x14ac:dyDescent="0.15">
      <c r="E362" s="7"/>
      <c r="K362" s="1"/>
    </row>
    <row r="363" spans="1:19" ht="15" customHeight="1" x14ac:dyDescent="0.15">
      <c r="A363" s="1" t="s">
        <v>655</v>
      </c>
      <c r="K363" s="14"/>
      <c r="L363" s="14"/>
      <c r="M363" s="14"/>
    </row>
    <row r="364" spans="1:19" ht="15" customHeight="1" x14ac:dyDescent="0.15">
      <c r="B364" s="68"/>
      <c r="C364" s="33"/>
      <c r="D364" s="33"/>
      <c r="E364" s="78"/>
      <c r="F364" s="83"/>
      <c r="G364" s="91"/>
      <c r="H364" s="88" t="s">
        <v>2</v>
      </c>
      <c r="I364" s="91"/>
      <c r="J364" s="91"/>
      <c r="K364" s="115"/>
      <c r="L364" s="91"/>
      <c r="M364" s="88" t="s">
        <v>3</v>
      </c>
      <c r="N364" s="91"/>
      <c r="O364" s="89"/>
    </row>
    <row r="365" spans="1:19" ht="20" x14ac:dyDescent="0.15">
      <c r="B365" s="81"/>
      <c r="C365" s="96"/>
      <c r="D365" s="7"/>
      <c r="E365" s="79"/>
      <c r="F365" s="102" t="s">
        <v>4</v>
      </c>
      <c r="G365" s="102" t="s">
        <v>254</v>
      </c>
      <c r="H365" s="102" t="s">
        <v>255</v>
      </c>
      <c r="I365" s="102" t="s">
        <v>256</v>
      </c>
      <c r="J365" s="109" t="s">
        <v>257</v>
      </c>
      <c r="K365" s="112" t="s">
        <v>4</v>
      </c>
      <c r="L365" s="102" t="s">
        <v>254</v>
      </c>
      <c r="M365" s="102" t="s">
        <v>255</v>
      </c>
      <c r="N365" s="102" t="s">
        <v>256</v>
      </c>
      <c r="O365" s="102" t="s">
        <v>257</v>
      </c>
    </row>
    <row r="366" spans="1:19" ht="15" customHeight="1" x14ac:dyDescent="0.15">
      <c r="B366" s="69"/>
      <c r="C366" s="36"/>
      <c r="D366" s="36"/>
      <c r="E366" s="80"/>
      <c r="F366" s="37"/>
      <c r="G366" s="37"/>
      <c r="H366" s="37"/>
      <c r="I366" s="37"/>
      <c r="J366" s="70"/>
      <c r="K366" s="116">
        <f>F$328</f>
        <v>5887</v>
      </c>
      <c r="L366" s="2">
        <f>G$328</f>
        <v>1501</v>
      </c>
      <c r="M366" s="2">
        <f>H$328</f>
        <v>2489</v>
      </c>
      <c r="N366" s="2">
        <f>I$328</f>
        <v>130</v>
      </c>
      <c r="O366" s="2">
        <f>J$328</f>
        <v>1766</v>
      </c>
    </row>
    <row r="367" spans="1:19" ht="15" customHeight="1" x14ac:dyDescent="0.15">
      <c r="B367" s="295" t="s">
        <v>211</v>
      </c>
      <c r="C367" s="296"/>
      <c r="D367" s="296"/>
      <c r="E367" s="78"/>
      <c r="F367" s="18">
        <v>2206</v>
      </c>
      <c r="G367" s="18">
        <v>552</v>
      </c>
      <c r="H367" s="18">
        <v>1065</v>
      </c>
      <c r="I367" s="18">
        <v>48</v>
      </c>
      <c r="J367" s="71">
        <v>541</v>
      </c>
      <c r="K367" s="118">
        <f t="shared" ref="K367:O375" si="41">F367/K$323*100</f>
        <v>37.472396806522845</v>
      </c>
      <c r="L367" s="4">
        <f t="shared" si="41"/>
        <v>36.775483011325782</v>
      </c>
      <c r="M367" s="4">
        <f t="shared" si="41"/>
        <v>42.788268380875856</v>
      </c>
      <c r="N367" s="4">
        <f t="shared" si="41"/>
        <v>36.923076923076927</v>
      </c>
      <c r="O367" s="4">
        <f t="shared" si="41"/>
        <v>30.634201585503963</v>
      </c>
    </row>
    <row r="368" spans="1:19" ht="15" customHeight="1" x14ac:dyDescent="0.15">
      <c r="B368" s="297" t="s">
        <v>656</v>
      </c>
      <c r="C368" s="99"/>
      <c r="D368" s="99"/>
      <c r="E368" s="79"/>
      <c r="F368" s="18">
        <v>770</v>
      </c>
      <c r="G368" s="18">
        <v>164</v>
      </c>
      <c r="H368" s="18">
        <v>345</v>
      </c>
      <c r="I368" s="18">
        <v>20</v>
      </c>
      <c r="J368" s="71">
        <v>241</v>
      </c>
      <c r="K368" s="118">
        <f t="shared" si="41"/>
        <v>13.079667063020214</v>
      </c>
      <c r="L368" s="4">
        <f t="shared" si="41"/>
        <v>10.926049300466357</v>
      </c>
      <c r="M368" s="4">
        <f t="shared" si="41"/>
        <v>13.860988348734432</v>
      </c>
      <c r="N368" s="4">
        <f t="shared" si="41"/>
        <v>15.384615384615385</v>
      </c>
      <c r="O368" s="4">
        <f t="shared" si="41"/>
        <v>13.646659116647792</v>
      </c>
    </row>
    <row r="369" spans="1:19" ht="15" customHeight="1" x14ac:dyDescent="0.15">
      <c r="B369" s="297" t="s">
        <v>657</v>
      </c>
      <c r="C369" s="99"/>
      <c r="D369" s="99"/>
      <c r="E369" s="79"/>
      <c r="F369" s="18">
        <v>838</v>
      </c>
      <c r="G369" s="18">
        <v>187</v>
      </c>
      <c r="H369" s="18">
        <v>303</v>
      </c>
      <c r="I369" s="18">
        <v>22</v>
      </c>
      <c r="J369" s="71">
        <v>326</v>
      </c>
      <c r="K369" s="118">
        <f t="shared" si="41"/>
        <v>14.234754543910311</v>
      </c>
      <c r="L369" s="4">
        <f t="shared" si="41"/>
        <v>12.45836109260493</v>
      </c>
      <c r="M369" s="4">
        <f t="shared" si="41"/>
        <v>12.173563680192849</v>
      </c>
      <c r="N369" s="4">
        <f t="shared" si="41"/>
        <v>16.923076923076923</v>
      </c>
      <c r="O369" s="4">
        <f t="shared" si="41"/>
        <v>18.459796149490373</v>
      </c>
    </row>
    <row r="370" spans="1:19" ht="15" customHeight="1" x14ac:dyDescent="0.15">
      <c r="B370" s="297" t="s">
        <v>541</v>
      </c>
      <c r="C370" s="99"/>
      <c r="D370" s="99"/>
      <c r="E370" s="79"/>
      <c r="F370" s="18">
        <v>237</v>
      </c>
      <c r="G370" s="18">
        <v>52</v>
      </c>
      <c r="H370" s="18">
        <v>76</v>
      </c>
      <c r="I370" s="18">
        <v>8</v>
      </c>
      <c r="J370" s="71">
        <v>101</v>
      </c>
      <c r="K370" s="118">
        <f t="shared" si="41"/>
        <v>4.0258196025140141</v>
      </c>
      <c r="L370" s="4">
        <f t="shared" si="41"/>
        <v>3.4643570952698202</v>
      </c>
      <c r="M370" s="4">
        <f t="shared" si="41"/>
        <v>3.0534351145038165</v>
      </c>
      <c r="N370" s="4">
        <f t="shared" si="41"/>
        <v>6.1538461538461542</v>
      </c>
      <c r="O370" s="4">
        <f t="shared" si="41"/>
        <v>5.7191392978482449</v>
      </c>
    </row>
    <row r="371" spans="1:19" ht="15" customHeight="1" x14ac:dyDescent="0.15">
      <c r="B371" s="297" t="s">
        <v>658</v>
      </c>
      <c r="C371" s="99"/>
      <c r="D371" s="99"/>
      <c r="E371" s="79"/>
      <c r="F371" s="18">
        <v>126</v>
      </c>
      <c r="G371" s="18">
        <v>40</v>
      </c>
      <c r="H371" s="18">
        <v>30</v>
      </c>
      <c r="I371" s="18">
        <v>2</v>
      </c>
      <c r="J371" s="71">
        <v>54</v>
      </c>
      <c r="K371" s="118">
        <f t="shared" si="41"/>
        <v>2.140309155766944</v>
      </c>
      <c r="L371" s="4">
        <f t="shared" si="41"/>
        <v>2.6648900732844769</v>
      </c>
      <c r="M371" s="4">
        <f t="shared" si="41"/>
        <v>1.2053033346725592</v>
      </c>
      <c r="N371" s="4">
        <f t="shared" si="41"/>
        <v>1.5384615384615385</v>
      </c>
      <c r="O371" s="4">
        <f t="shared" si="41"/>
        <v>3.057757644394111</v>
      </c>
    </row>
    <row r="372" spans="1:19" ht="15" customHeight="1" x14ac:dyDescent="0.15">
      <c r="B372" s="297" t="s">
        <v>659</v>
      </c>
      <c r="C372" s="99"/>
      <c r="D372" s="99"/>
      <c r="E372" s="79"/>
      <c r="F372" s="18">
        <v>108</v>
      </c>
      <c r="G372" s="18">
        <v>33</v>
      </c>
      <c r="H372" s="18">
        <v>20</v>
      </c>
      <c r="I372" s="18">
        <v>3</v>
      </c>
      <c r="J372" s="71">
        <v>52</v>
      </c>
      <c r="K372" s="118">
        <f t="shared" si="41"/>
        <v>1.8345507049430949</v>
      </c>
      <c r="L372" s="4">
        <f t="shared" si="41"/>
        <v>2.1985343104596935</v>
      </c>
      <c r="M372" s="4">
        <f t="shared" si="41"/>
        <v>0.80353555644837282</v>
      </c>
      <c r="N372" s="4">
        <f t="shared" si="41"/>
        <v>2.3076923076923079</v>
      </c>
      <c r="O372" s="4">
        <f t="shared" si="41"/>
        <v>2.944507361268403</v>
      </c>
    </row>
    <row r="373" spans="1:19" ht="15" customHeight="1" x14ac:dyDescent="0.15">
      <c r="B373" s="297" t="s">
        <v>660</v>
      </c>
      <c r="C373" s="99"/>
      <c r="D373" s="99"/>
      <c r="E373" s="79"/>
      <c r="F373" s="18">
        <v>23</v>
      </c>
      <c r="G373" s="18">
        <v>7</v>
      </c>
      <c r="H373" s="18">
        <v>8</v>
      </c>
      <c r="I373" s="18">
        <v>0</v>
      </c>
      <c r="J373" s="71">
        <v>8</v>
      </c>
      <c r="K373" s="118">
        <f t="shared" si="41"/>
        <v>0.39069135383047393</v>
      </c>
      <c r="L373" s="4">
        <f t="shared" si="41"/>
        <v>0.46635576282478342</v>
      </c>
      <c r="M373" s="4">
        <f t="shared" si="41"/>
        <v>0.32141422257934915</v>
      </c>
      <c r="N373" s="4">
        <f t="shared" si="41"/>
        <v>0</v>
      </c>
      <c r="O373" s="4">
        <f t="shared" si="41"/>
        <v>0.45300113250283131</v>
      </c>
    </row>
    <row r="374" spans="1:19" ht="15" customHeight="1" x14ac:dyDescent="0.15">
      <c r="B374" s="297" t="s">
        <v>661</v>
      </c>
      <c r="C374" s="99"/>
      <c r="D374" s="99"/>
      <c r="E374" s="79"/>
      <c r="F374" s="18">
        <v>18</v>
      </c>
      <c r="G374" s="18">
        <v>10</v>
      </c>
      <c r="H374" s="18">
        <v>6</v>
      </c>
      <c r="I374" s="18">
        <v>0</v>
      </c>
      <c r="J374" s="71">
        <v>2</v>
      </c>
      <c r="K374" s="118">
        <f t="shared" si="41"/>
        <v>0.30575845082384917</v>
      </c>
      <c r="L374" s="4">
        <f t="shared" si="41"/>
        <v>0.66622251832111923</v>
      </c>
      <c r="M374" s="4">
        <f t="shared" si="41"/>
        <v>0.24106066693451184</v>
      </c>
      <c r="N374" s="4">
        <f t="shared" si="41"/>
        <v>0</v>
      </c>
      <c r="O374" s="4">
        <f t="shared" si="41"/>
        <v>0.11325028312570783</v>
      </c>
    </row>
    <row r="375" spans="1:19" ht="15" customHeight="1" x14ac:dyDescent="0.15">
      <c r="B375" s="298" t="s">
        <v>174</v>
      </c>
      <c r="C375" s="299"/>
      <c r="D375" s="299"/>
      <c r="E375" s="80"/>
      <c r="F375" s="19">
        <v>1561</v>
      </c>
      <c r="G375" s="19">
        <v>456</v>
      </c>
      <c r="H375" s="19">
        <v>636</v>
      </c>
      <c r="I375" s="19">
        <v>27</v>
      </c>
      <c r="J375" s="76">
        <v>441</v>
      </c>
      <c r="K375" s="129">
        <f t="shared" si="41"/>
        <v>26.516052318668255</v>
      </c>
      <c r="L375" s="5">
        <f t="shared" si="41"/>
        <v>30.37974683544304</v>
      </c>
      <c r="M375" s="5">
        <f t="shared" si="41"/>
        <v>25.552430695058252</v>
      </c>
      <c r="N375" s="5">
        <f t="shared" si="41"/>
        <v>20.76923076923077</v>
      </c>
      <c r="O375" s="5">
        <f t="shared" si="41"/>
        <v>24.971687429218573</v>
      </c>
    </row>
    <row r="376" spans="1:19" ht="15" customHeight="1" x14ac:dyDescent="0.15">
      <c r="B376" s="184"/>
      <c r="C376" s="208"/>
      <c r="D376" s="208"/>
      <c r="E376" s="185"/>
      <c r="F376" s="40">
        <f>SUM(F367:F375)</f>
        <v>5887</v>
      </c>
      <c r="G376" s="40">
        <f>SUM(G367:G375)</f>
        <v>1501</v>
      </c>
      <c r="H376" s="40">
        <f>SUM(H367:H375)</f>
        <v>2489</v>
      </c>
      <c r="I376" s="40">
        <f>SUM(I367:I375)</f>
        <v>130</v>
      </c>
      <c r="J376" s="72">
        <f>SUM(J367:J375)</f>
        <v>1766</v>
      </c>
      <c r="K376" s="119">
        <f>IF(SUM(K367:K375)&gt;100,"－",SUM(K367:K375))</f>
        <v>100.00000000000001</v>
      </c>
      <c r="L376" s="6">
        <f>IF(SUM(L367:L375)&gt;100,"－",SUM(L367:L375))</f>
        <v>100.00000000000001</v>
      </c>
      <c r="M376" s="6">
        <f>IF(SUM(M367:M375)&gt;100,"－",SUM(M367:M375))</f>
        <v>100</v>
      </c>
      <c r="N376" s="6">
        <f>IF(SUM(N367:N375)&gt;100,"－",SUM(N367:N375))</f>
        <v>100.00000000000001</v>
      </c>
      <c r="O376" s="6">
        <f>IF(SUM(O367:O375)&gt;100,"－",SUM(O367:O375))</f>
        <v>100.00000000000001</v>
      </c>
    </row>
    <row r="377" spans="1:19" ht="15" customHeight="1" x14ac:dyDescent="0.15">
      <c r="B377" s="39" t="s">
        <v>178</v>
      </c>
      <c r="C377" s="82"/>
      <c r="D377" s="82"/>
      <c r="E377" s="28"/>
      <c r="F377" s="223">
        <v>1.7027276930189552</v>
      </c>
      <c r="G377" s="223">
        <v>2.0679425837320573</v>
      </c>
      <c r="H377" s="223">
        <v>1.2428494333513223</v>
      </c>
      <c r="I377" s="223">
        <v>1.5242718446601942</v>
      </c>
      <c r="J377" s="223">
        <v>2.0716981132075474</v>
      </c>
      <c r="K377" s="23"/>
      <c r="L377" s="23"/>
      <c r="M377" s="23"/>
      <c r="N377" s="23"/>
      <c r="O377" s="23"/>
      <c r="P377" s="23"/>
      <c r="Q377" s="23"/>
      <c r="R377" s="23"/>
      <c r="S377" s="23"/>
    </row>
    <row r="378" spans="1:19" ht="15" customHeight="1" x14ac:dyDescent="0.15">
      <c r="B378" s="39" t="s">
        <v>805</v>
      </c>
      <c r="C378" s="82"/>
      <c r="D378" s="82"/>
      <c r="E378" s="28"/>
      <c r="F378" s="40">
        <v>82</v>
      </c>
      <c r="G378" s="40">
        <v>82</v>
      </c>
      <c r="H378" s="40">
        <v>70</v>
      </c>
      <c r="I378" s="40">
        <v>14</v>
      </c>
      <c r="J378" s="40">
        <v>57</v>
      </c>
      <c r="K378" s="23"/>
      <c r="L378" s="23"/>
      <c r="M378" s="23"/>
      <c r="N378" s="23"/>
      <c r="O378" s="23"/>
      <c r="P378" s="23"/>
      <c r="Q378" s="23"/>
      <c r="R378" s="23"/>
      <c r="S378" s="23"/>
    </row>
    <row r="379" spans="1:19" ht="15" customHeight="1" x14ac:dyDescent="0.15">
      <c r="K379" s="14"/>
      <c r="L379" s="14"/>
      <c r="M379" s="14"/>
    </row>
    <row r="380" spans="1:19" ht="15" customHeight="1" x14ac:dyDescent="0.15">
      <c r="A380" s="1" t="s">
        <v>662</v>
      </c>
      <c r="K380" s="14"/>
      <c r="L380" s="14"/>
      <c r="M380" s="14"/>
    </row>
    <row r="381" spans="1:19" ht="15" customHeight="1" x14ac:dyDescent="0.15">
      <c r="B381" s="68"/>
      <c r="C381" s="33"/>
      <c r="D381" s="33"/>
      <c r="E381" s="78"/>
      <c r="F381" s="83"/>
      <c r="G381" s="91"/>
      <c r="H381" s="88" t="s">
        <v>2</v>
      </c>
      <c r="I381" s="91"/>
      <c r="J381" s="91"/>
      <c r="K381" s="115"/>
      <c r="L381" s="91"/>
      <c r="M381" s="88" t="s">
        <v>3</v>
      </c>
      <c r="N381" s="91"/>
      <c r="O381" s="89"/>
    </row>
    <row r="382" spans="1:19" ht="20" x14ac:dyDescent="0.15">
      <c r="B382" s="81"/>
      <c r="C382" s="96"/>
      <c r="D382" s="7"/>
      <c r="E382" s="79"/>
      <c r="F382" s="102" t="s">
        <v>4</v>
      </c>
      <c r="G382" s="102" t="s">
        <v>254</v>
      </c>
      <c r="H382" s="102" t="s">
        <v>255</v>
      </c>
      <c r="I382" s="102" t="s">
        <v>256</v>
      </c>
      <c r="J382" s="109" t="s">
        <v>257</v>
      </c>
      <c r="K382" s="112" t="s">
        <v>4</v>
      </c>
      <c r="L382" s="102" t="s">
        <v>254</v>
      </c>
      <c r="M382" s="102" t="s">
        <v>255</v>
      </c>
      <c r="N382" s="102" t="s">
        <v>256</v>
      </c>
      <c r="O382" s="102" t="s">
        <v>257</v>
      </c>
    </row>
    <row r="383" spans="1:19" ht="15" customHeight="1" x14ac:dyDescent="0.15">
      <c r="B383" s="69"/>
      <c r="C383" s="36"/>
      <c r="D383" s="36"/>
      <c r="E383" s="80"/>
      <c r="F383" s="37"/>
      <c r="G383" s="37"/>
      <c r="H383" s="37"/>
      <c r="I383" s="37"/>
      <c r="J383" s="70"/>
      <c r="K383" s="116">
        <f>F$328</f>
        <v>5887</v>
      </c>
      <c r="L383" s="2">
        <f>G$328</f>
        <v>1501</v>
      </c>
      <c r="M383" s="2">
        <f>H$328</f>
        <v>2489</v>
      </c>
      <c r="N383" s="2">
        <f>I$328</f>
        <v>130</v>
      </c>
      <c r="O383" s="2">
        <f>J$328</f>
        <v>1766</v>
      </c>
    </row>
    <row r="384" spans="1:19" ht="15" customHeight="1" x14ac:dyDescent="0.15">
      <c r="B384" s="295" t="s">
        <v>211</v>
      </c>
      <c r="C384" s="296"/>
      <c r="D384" s="296"/>
      <c r="E384" s="78"/>
      <c r="F384" s="18">
        <v>1130</v>
      </c>
      <c r="G384" s="18">
        <v>104</v>
      </c>
      <c r="H384" s="18">
        <v>607</v>
      </c>
      <c r="I384" s="18">
        <v>23</v>
      </c>
      <c r="J384" s="71">
        <v>396</v>
      </c>
      <c r="K384" s="118">
        <f t="shared" ref="K384:O392" si="42">F384/K$323*100</f>
        <v>19.194836079497197</v>
      </c>
      <c r="L384" s="4">
        <f t="shared" si="42"/>
        <v>6.9287141905396403</v>
      </c>
      <c r="M384" s="4">
        <f t="shared" si="42"/>
        <v>24.387304138208115</v>
      </c>
      <c r="N384" s="4">
        <f t="shared" si="42"/>
        <v>17.692307692307693</v>
      </c>
      <c r="O384" s="4">
        <f t="shared" si="42"/>
        <v>22.423556058890149</v>
      </c>
    </row>
    <row r="385" spans="1:19" ht="15" customHeight="1" x14ac:dyDescent="0.15">
      <c r="B385" s="297" t="s">
        <v>656</v>
      </c>
      <c r="C385" s="99"/>
      <c r="D385" s="99"/>
      <c r="E385" s="79"/>
      <c r="F385" s="18">
        <v>506</v>
      </c>
      <c r="G385" s="18">
        <v>38</v>
      </c>
      <c r="H385" s="18">
        <v>272</v>
      </c>
      <c r="I385" s="18">
        <v>7</v>
      </c>
      <c r="J385" s="71">
        <v>188</v>
      </c>
      <c r="K385" s="118">
        <f t="shared" si="42"/>
        <v>8.5952097842704251</v>
      </c>
      <c r="L385" s="4">
        <f t="shared" si="42"/>
        <v>2.5316455696202533</v>
      </c>
      <c r="M385" s="4">
        <f t="shared" si="42"/>
        <v>10.92808356769787</v>
      </c>
      <c r="N385" s="4">
        <f t="shared" si="42"/>
        <v>5.384615384615385</v>
      </c>
      <c r="O385" s="4">
        <f t="shared" si="42"/>
        <v>10.645526613816534</v>
      </c>
    </row>
    <row r="386" spans="1:19" ht="15" customHeight="1" x14ac:dyDescent="0.15">
      <c r="B386" s="297" t="s">
        <v>657</v>
      </c>
      <c r="C386" s="99"/>
      <c r="D386" s="99"/>
      <c r="E386" s="79"/>
      <c r="F386" s="18">
        <v>923</v>
      </c>
      <c r="G386" s="18">
        <v>109</v>
      </c>
      <c r="H386" s="18">
        <v>449</v>
      </c>
      <c r="I386" s="18">
        <v>18</v>
      </c>
      <c r="J386" s="71">
        <v>347</v>
      </c>
      <c r="K386" s="118">
        <f t="shared" si="42"/>
        <v>15.678613895022933</v>
      </c>
      <c r="L386" s="4">
        <f t="shared" si="42"/>
        <v>7.2618254497002006</v>
      </c>
      <c r="M386" s="4">
        <f t="shared" si="42"/>
        <v>18.03937324226597</v>
      </c>
      <c r="N386" s="4">
        <f t="shared" si="42"/>
        <v>13.846153846153847</v>
      </c>
      <c r="O386" s="4">
        <f t="shared" si="42"/>
        <v>19.648924122310305</v>
      </c>
    </row>
    <row r="387" spans="1:19" ht="15" customHeight="1" x14ac:dyDescent="0.15">
      <c r="B387" s="297" t="s">
        <v>541</v>
      </c>
      <c r="C387" s="99"/>
      <c r="D387" s="99"/>
      <c r="E387" s="79"/>
      <c r="F387" s="18">
        <v>551</v>
      </c>
      <c r="G387" s="18">
        <v>104</v>
      </c>
      <c r="H387" s="18">
        <v>237</v>
      </c>
      <c r="I387" s="18">
        <v>7</v>
      </c>
      <c r="J387" s="71">
        <v>203</v>
      </c>
      <c r="K387" s="118">
        <f t="shared" si="42"/>
        <v>9.3596059113300498</v>
      </c>
      <c r="L387" s="4">
        <f t="shared" si="42"/>
        <v>6.9287141905396403</v>
      </c>
      <c r="M387" s="4">
        <f t="shared" si="42"/>
        <v>9.5218963439132178</v>
      </c>
      <c r="N387" s="4">
        <f t="shared" si="42"/>
        <v>5.384615384615385</v>
      </c>
      <c r="O387" s="4">
        <f t="shared" si="42"/>
        <v>11.494903737259342</v>
      </c>
    </row>
    <row r="388" spans="1:19" ht="15" customHeight="1" x14ac:dyDescent="0.15">
      <c r="B388" s="297" t="s">
        <v>658</v>
      </c>
      <c r="C388" s="99"/>
      <c r="D388" s="99"/>
      <c r="E388" s="79"/>
      <c r="F388" s="18">
        <v>517</v>
      </c>
      <c r="G388" s="18">
        <v>97</v>
      </c>
      <c r="H388" s="18">
        <v>213</v>
      </c>
      <c r="I388" s="18">
        <v>17</v>
      </c>
      <c r="J388" s="71">
        <v>190</v>
      </c>
      <c r="K388" s="118">
        <f t="shared" si="42"/>
        <v>8.7820621708850002</v>
      </c>
      <c r="L388" s="4">
        <f t="shared" si="42"/>
        <v>6.4623584277148565</v>
      </c>
      <c r="M388" s="4">
        <f t="shared" si="42"/>
        <v>8.5576536761751711</v>
      </c>
      <c r="N388" s="4">
        <f t="shared" si="42"/>
        <v>13.076923076923078</v>
      </c>
      <c r="O388" s="4">
        <f t="shared" si="42"/>
        <v>10.758776896942242</v>
      </c>
    </row>
    <row r="389" spans="1:19" ht="15" customHeight="1" x14ac:dyDescent="0.15">
      <c r="B389" s="297" t="s">
        <v>659</v>
      </c>
      <c r="C389" s="99"/>
      <c r="D389" s="99"/>
      <c r="E389" s="79"/>
      <c r="F389" s="18">
        <v>699</v>
      </c>
      <c r="G389" s="18">
        <v>297</v>
      </c>
      <c r="H389" s="18">
        <v>221</v>
      </c>
      <c r="I389" s="18">
        <v>29</v>
      </c>
      <c r="J389" s="71">
        <v>152</v>
      </c>
      <c r="K389" s="118">
        <f t="shared" si="42"/>
        <v>11.873619840326143</v>
      </c>
      <c r="L389" s="4">
        <f t="shared" si="42"/>
        <v>19.786808794137244</v>
      </c>
      <c r="M389" s="4">
        <f t="shared" si="42"/>
        <v>8.8790678987545189</v>
      </c>
      <c r="N389" s="4">
        <f t="shared" si="42"/>
        <v>22.30769230769231</v>
      </c>
      <c r="O389" s="4">
        <f t="shared" si="42"/>
        <v>8.6070215175537932</v>
      </c>
    </row>
    <row r="390" spans="1:19" ht="15" customHeight="1" x14ac:dyDescent="0.15">
      <c r="B390" s="297" t="s">
        <v>660</v>
      </c>
      <c r="C390" s="99"/>
      <c r="D390" s="99"/>
      <c r="E390" s="79"/>
      <c r="F390" s="18">
        <v>367</v>
      </c>
      <c r="G390" s="18">
        <v>217</v>
      </c>
      <c r="H390" s="18">
        <v>103</v>
      </c>
      <c r="I390" s="18">
        <v>8</v>
      </c>
      <c r="J390" s="71">
        <v>39</v>
      </c>
      <c r="K390" s="118">
        <f t="shared" si="42"/>
        <v>6.2340750806862575</v>
      </c>
      <c r="L390" s="4">
        <f t="shared" si="42"/>
        <v>14.457028647568288</v>
      </c>
      <c r="M390" s="4">
        <f t="shared" si="42"/>
        <v>4.1382081157091202</v>
      </c>
      <c r="N390" s="4">
        <f t="shared" si="42"/>
        <v>6.1538461538461542</v>
      </c>
      <c r="O390" s="4">
        <f t="shared" si="42"/>
        <v>2.2083805209513021</v>
      </c>
    </row>
    <row r="391" spans="1:19" ht="15" customHeight="1" x14ac:dyDescent="0.15">
      <c r="B391" s="297" t="s">
        <v>661</v>
      </c>
      <c r="C391" s="99"/>
      <c r="D391" s="99"/>
      <c r="E391" s="79"/>
      <c r="F391" s="18">
        <v>277</v>
      </c>
      <c r="G391" s="18">
        <v>202</v>
      </c>
      <c r="H391" s="18">
        <v>49</v>
      </c>
      <c r="I391" s="18">
        <v>8</v>
      </c>
      <c r="J391" s="71">
        <v>18</v>
      </c>
      <c r="K391" s="118">
        <f t="shared" si="42"/>
        <v>4.7052828265670126</v>
      </c>
      <c r="L391" s="4">
        <f t="shared" si="42"/>
        <v>13.457694870086609</v>
      </c>
      <c r="M391" s="4">
        <f t="shared" si="42"/>
        <v>1.9686621132985134</v>
      </c>
      <c r="N391" s="4">
        <f t="shared" si="42"/>
        <v>6.1538461538461542</v>
      </c>
      <c r="O391" s="4">
        <f t="shared" si="42"/>
        <v>1.0192525481313703</v>
      </c>
    </row>
    <row r="392" spans="1:19" ht="15" customHeight="1" x14ac:dyDescent="0.15">
      <c r="B392" s="298" t="s">
        <v>174</v>
      </c>
      <c r="C392" s="299"/>
      <c r="D392" s="299"/>
      <c r="E392" s="80"/>
      <c r="F392" s="19">
        <v>917</v>
      </c>
      <c r="G392" s="19">
        <v>333</v>
      </c>
      <c r="H392" s="19">
        <v>338</v>
      </c>
      <c r="I392" s="19">
        <v>13</v>
      </c>
      <c r="J392" s="76">
        <v>233</v>
      </c>
      <c r="K392" s="129">
        <f t="shared" si="42"/>
        <v>15.576694411414982</v>
      </c>
      <c r="L392" s="5">
        <f t="shared" si="42"/>
        <v>22.185209860093273</v>
      </c>
      <c r="M392" s="5">
        <f t="shared" si="42"/>
        <v>13.5797509039775</v>
      </c>
      <c r="N392" s="5">
        <f t="shared" si="42"/>
        <v>10</v>
      </c>
      <c r="O392" s="5">
        <f t="shared" si="42"/>
        <v>13.193657984144961</v>
      </c>
    </row>
    <row r="393" spans="1:19" ht="15" customHeight="1" x14ac:dyDescent="0.15">
      <c r="B393" s="184"/>
      <c r="C393" s="208"/>
      <c r="D393" s="208"/>
      <c r="E393" s="185"/>
      <c r="F393" s="40">
        <f>SUM(F384:F392)</f>
        <v>5887</v>
      </c>
      <c r="G393" s="40">
        <f>SUM(G384:G392)</f>
        <v>1501</v>
      </c>
      <c r="H393" s="40">
        <f>SUM(H384:H392)</f>
        <v>2489</v>
      </c>
      <c r="I393" s="40">
        <f>SUM(I384:I392)</f>
        <v>130</v>
      </c>
      <c r="J393" s="72">
        <f>SUM(J384:J392)</f>
        <v>1766</v>
      </c>
      <c r="K393" s="119">
        <f>IF(SUM(K384:K392)&gt;100,"－",SUM(K384:K392))</f>
        <v>100</v>
      </c>
      <c r="L393" s="6">
        <f>IF(SUM(L384:L392)&gt;100,"－",SUM(L384:L392))</f>
        <v>100</v>
      </c>
      <c r="M393" s="6">
        <f>IF(SUM(M384:M392)&gt;100,"－",SUM(M384:M392))</f>
        <v>99.999999999999986</v>
      </c>
      <c r="N393" s="6">
        <f>IF(SUM(N384:N392)&gt;100,"－",SUM(N384:N392))</f>
        <v>100.00000000000003</v>
      </c>
      <c r="O393" s="6">
        <f>IF(SUM(O384:O392)&gt;100,"－",SUM(O384:O392))</f>
        <v>100.00000000000001</v>
      </c>
    </row>
    <row r="394" spans="1:19" ht="15" customHeight="1" x14ac:dyDescent="0.15">
      <c r="B394" s="39" t="s">
        <v>178</v>
      </c>
      <c r="C394" s="82"/>
      <c r="D394" s="82"/>
      <c r="E394" s="28"/>
      <c r="F394" s="223">
        <v>7.7275855130784707</v>
      </c>
      <c r="G394" s="223">
        <v>16.444349315068493</v>
      </c>
      <c r="H394" s="223">
        <v>5.2465364946536495</v>
      </c>
      <c r="I394" s="223">
        <v>9.2051282051282044</v>
      </c>
      <c r="J394" s="223">
        <v>4.4590998043052839</v>
      </c>
      <c r="K394" s="23"/>
      <c r="L394" s="23"/>
      <c r="M394" s="23"/>
      <c r="N394" s="23"/>
      <c r="O394" s="23"/>
      <c r="P394" s="23"/>
      <c r="Q394" s="23"/>
      <c r="R394" s="23"/>
      <c r="S394" s="23"/>
    </row>
    <row r="395" spans="1:19" ht="15" customHeight="1" x14ac:dyDescent="0.15">
      <c r="B395" s="39" t="s">
        <v>805</v>
      </c>
      <c r="C395" s="82"/>
      <c r="D395" s="82"/>
      <c r="E395" s="28"/>
      <c r="F395" s="223">
        <v>111</v>
      </c>
      <c r="G395" s="223">
        <v>111</v>
      </c>
      <c r="H395" s="223">
        <v>105</v>
      </c>
      <c r="I395" s="223">
        <v>45</v>
      </c>
      <c r="J395" s="223">
        <v>60</v>
      </c>
      <c r="K395" s="23"/>
      <c r="L395" s="23"/>
      <c r="M395" s="23"/>
      <c r="N395" s="23"/>
      <c r="O395" s="23"/>
      <c r="P395" s="23"/>
      <c r="Q395" s="23"/>
      <c r="R395" s="23"/>
      <c r="S395" s="23"/>
    </row>
    <row r="396" spans="1:19" ht="15" customHeight="1" x14ac:dyDescent="0.15">
      <c r="K396" s="14"/>
      <c r="L396" s="14"/>
      <c r="M396" s="14"/>
    </row>
    <row r="397" spans="1:19" ht="13.5" customHeight="1" x14ac:dyDescent="0.15">
      <c r="A397" s="77" t="s">
        <v>663</v>
      </c>
      <c r="B397" s="22"/>
    </row>
    <row r="398" spans="1:19" ht="15" customHeight="1" x14ac:dyDescent="0.15">
      <c r="A398" s="1" t="s">
        <v>836</v>
      </c>
      <c r="K398" s="14"/>
      <c r="L398" s="14"/>
      <c r="M398" s="14"/>
    </row>
    <row r="399" spans="1:19" ht="15" customHeight="1" x14ac:dyDescent="0.15">
      <c r="B399" s="68"/>
      <c r="C399" s="33"/>
      <c r="D399" s="33"/>
      <c r="E399" s="78"/>
      <c r="F399" s="83"/>
      <c r="G399" s="91"/>
      <c r="H399" s="88" t="s">
        <v>2</v>
      </c>
      <c r="I399" s="91"/>
      <c r="J399" s="91"/>
      <c r="K399" s="115"/>
      <c r="L399" s="91"/>
      <c r="M399" s="88" t="s">
        <v>3</v>
      </c>
      <c r="N399" s="91"/>
      <c r="O399" s="89"/>
    </row>
    <row r="400" spans="1:19" ht="20" x14ac:dyDescent="0.15">
      <c r="B400" s="81"/>
      <c r="C400" s="96"/>
      <c r="D400" s="7"/>
      <c r="E400" s="79"/>
      <c r="F400" s="102" t="s">
        <v>4</v>
      </c>
      <c r="G400" s="102" t="s">
        <v>254</v>
      </c>
      <c r="H400" s="102" t="s">
        <v>255</v>
      </c>
      <c r="I400" s="102" t="s">
        <v>256</v>
      </c>
      <c r="J400" s="109" t="s">
        <v>257</v>
      </c>
      <c r="K400" s="112" t="s">
        <v>4</v>
      </c>
      <c r="L400" s="102" t="s">
        <v>254</v>
      </c>
      <c r="M400" s="102" t="s">
        <v>255</v>
      </c>
      <c r="N400" s="102" t="s">
        <v>256</v>
      </c>
      <c r="O400" s="102" t="s">
        <v>257</v>
      </c>
    </row>
    <row r="401" spans="2:15" ht="15" customHeight="1" x14ac:dyDescent="0.15">
      <c r="B401" s="69"/>
      <c r="C401" s="36"/>
      <c r="D401" s="36"/>
      <c r="E401" s="80"/>
      <c r="F401" s="37"/>
      <c r="G401" s="37"/>
      <c r="H401" s="37"/>
      <c r="I401" s="37"/>
      <c r="J401" s="70"/>
      <c r="K401" s="116">
        <v>5263</v>
      </c>
      <c r="L401" s="2">
        <v>1459</v>
      </c>
      <c r="M401" s="2">
        <v>2114</v>
      </c>
      <c r="N401" s="2">
        <v>120</v>
      </c>
      <c r="O401" s="2">
        <v>1569</v>
      </c>
    </row>
    <row r="402" spans="2:15" ht="15" customHeight="1" x14ac:dyDescent="0.15">
      <c r="B402" s="295" t="s">
        <v>664</v>
      </c>
      <c r="C402" s="296"/>
      <c r="D402" s="296"/>
      <c r="E402" s="78"/>
      <c r="F402" s="18">
        <v>2084</v>
      </c>
      <c r="G402" s="18">
        <v>639</v>
      </c>
      <c r="H402" s="18">
        <v>735</v>
      </c>
      <c r="I402" s="18">
        <v>57</v>
      </c>
      <c r="J402" s="71">
        <v>653</v>
      </c>
      <c r="K402" s="118">
        <f>F402/K$401*100</f>
        <v>39.59718791563747</v>
      </c>
      <c r="L402" s="4">
        <f t="shared" ref="L402:O407" si="43">G402/L$401*100</f>
        <v>43.797121315969846</v>
      </c>
      <c r="M402" s="4">
        <f t="shared" si="43"/>
        <v>34.768211920529801</v>
      </c>
      <c r="N402" s="4">
        <f t="shared" si="43"/>
        <v>47.5</v>
      </c>
      <c r="O402" s="4">
        <f t="shared" si="43"/>
        <v>41.618865519439133</v>
      </c>
    </row>
    <row r="403" spans="2:15" ht="15" customHeight="1" x14ac:dyDescent="0.15">
      <c r="B403" s="297" t="s">
        <v>665</v>
      </c>
      <c r="C403" s="99"/>
      <c r="D403" s="99"/>
      <c r="E403" s="79"/>
      <c r="F403" s="18">
        <v>1748</v>
      </c>
      <c r="G403" s="18">
        <v>582</v>
      </c>
      <c r="H403" s="18">
        <v>662</v>
      </c>
      <c r="I403" s="18">
        <v>46</v>
      </c>
      <c r="J403" s="71">
        <v>458</v>
      </c>
      <c r="K403" s="118">
        <f t="shared" ref="K403:K407" si="44">F403/K$401*100</f>
        <v>33.2129963898917</v>
      </c>
      <c r="L403" s="4">
        <f t="shared" si="43"/>
        <v>39.890335846470187</v>
      </c>
      <c r="M403" s="4">
        <f t="shared" si="43"/>
        <v>31.315042573320717</v>
      </c>
      <c r="N403" s="4">
        <f t="shared" si="43"/>
        <v>38.333333333333336</v>
      </c>
      <c r="O403" s="4">
        <f t="shared" si="43"/>
        <v>29.190567240280433</v>
      </c>
    </row>
    <row r="404" spans="2:15" ht="15" customHeight="1" x14ac:dyDescent="0.15">
      <c r="B404" s="297" t="s">
        <v>666</v>
      </c>
      <c r="C404" s="99"/>
      <c r="D404" s="99"/>
      <c r="E404" s="79"/>
      <c r="F404" s="18">
        <v>3751</v>
      </c>
      <c r="G404" s="18">
        <v>984</v>
      </c>
      <c r="H404" s="18">
        <v>1523</v>
      </c>
      <c r="I404" s="18">
        <v>96</v>
      </c>
      <c r="J404" s="71">
        <v>1147</v>
      </c>
      <c r="K404" s="118">
        <f t="shared" si="44"/>
        <v>71.271138134144024</v>
      </c>
      <c r="L404" s="4">
        <f t="shared" si="43"/>
        <v>67.44345442083619</v>
      </c>
      <c r="M404" s="4">
        <f t="shared" si="43"/>
        <v>72.043519394512771</v>
      </c>
      <c r="N404" s="4">
        <f t="shared" si="43"/>
        <v>80</v>
      </c>
      <c r="O404" s="4">
        <f t="shared" si="43"/>
        <v>73.10388782664117</v>
      </c>
    </row>
    <row r="405" spans="2:15" ht="15" customHeight="1" x14ac:dyDescent="0.15">
      <c r="B405" s="297" t="s">
        <v>667</v>
      </c>
      <c r="C405" s="99"/>
      <c r="D405" s="99"/>
      <c r="E405" s="79"/>
      <c r="F405" s="18">
        <v>746</v>
      </c>
      <c r="G405" s="18">
        <v>285</v>
      </c>
      <c r="H405" s="18">
        <v>272</v>
      </c>
      <c r="I405" s="18">
        <v>10</v>
      </c>
      <c r="J405" s="71">
        <v>179</v>
      </c>
      <c r="K405" s="118">
        <f t="shared" si="44"/>
        <v>14.174425232756981</v>
      </c>
      <c r="L405" s="4">
        <f t="shared" si="43"/>
        <v>19.533927347498288</v>
      </c>
      <c r="M405" s="4">
        <f t="shared" si="43"/>
        <v>12.866603595080417</v>
      </c>
      <c r="N405" s="4">
        <f t="shared" si="43"/>
        <v>8.3333333333333321</v>
      </c>
      <c r="O405" s="4">
        <f t="shared" si="43"/>
        <v>11.408540471637986</v>
      </c>
    </row>
    <row r="406" spans="2:15" ht="15" customHeight="1" x14ac:dyDescent="0.15">
      <c r="B406" s="297" t="s">
        <v>52</v>
      </c>
      <c r="C406" s="99"/>
      <c r="D406" s="99"/>
      <c r="E406" s="79"/>
      <c r="F406" s="18">
        <v>935</v>
      </c>
      <c r="G406" s="18">
        <v>320</v>
      </c>
      <c r="H406" s="18">
        <v>313</v>
      </c>
      <c r="I406" s="18">
        <v>22</v>
      </c>
      <c r="J406" s="71">
        <v>280</v>
      </c>
      <c r="K406" s="118">
        <f t="shared" si="44"/>
        <v>17.765532965988982</v>
      </c>
      <c r="L406" s="4">
        <f t="shared" si="43"/>
        <v>21.932830705962989</v>
      </c>
      <c r="M406" s="4">
        <f t="shared" si="43"/>
        <v>14.80605487228004</v>
      </c>
      <c r="N406" s="4">
        <f t="shared" si="43"/>
        <v>18.333333333333332</v>
      </c>
      <c r="O406" s="4">
        <f t="shared" si="43"/>
        <v>17.845761631612493</v>
      </c>
    </row>
    <row r="407" spans="2:15" ht="15" customHeight="1" x14ac:dyDescent="0.15">
      <c r="B407" s="298" t="s">
        <v>0</v>
      </c>
      <c r="C407" s="299"/>
      <c r="D407" s="299"/>
      <c r="E407" s="80"/>
      <c r="F407" s="19">
        <v>897</v>
      </c>
      <c r="G407" s="19">
        <v>324</v>
      </c>
      <c r="H407" s="19">
        <v>326</v>
      </c>
      <c r="I407" s="19">
        <v>14</v>
      </c>
      <c r="J407" s="76">
        <v>233</v>
      </c>
      <c r="K407" s="129">
        <f t="shared" si="44"/>
        <v>17.043511305339159</v>
      </c>
      <c r="L407" s="5">
        <f t="shared" si="43"/>
        <v>22.206991089787525</v>
      </c>
      <c r="M407" s="5">
        <f t="shared" si="43"/>
        <v>15.421002838221382</v>
      </c>
      <c r="N407" s="5">
        <f t="shared" si="43"/>
        <v>11.666666666666666</v>
      </c>
      <c r="O407" s="5">
        <f t="shared" si="43"/>
        <v>14.850223072020396</v>
      </c>
    </row>
    <row r="408" spans="2:15" ht="15" customHeight="1" x14ac:dyDescent="0.15">
      <c r="B408" s="184"/>
      <c r="C408" s="208"/>
      <c r="D408" s="208"/>
      <c r="E408" s="185"/>
      <c r="F408" s="40">
        <f>SUM(F402:F407)</f>
        <v>10161</v>
      </c>
      <c r="G408" s="40">
        <f>SUM(G402:G407)</f>
        <v>3134</v>
      </c>
      <c r="H408" s="40">
        <f>SUM(H402:H407)</f>
        <v>3831</v>
      </c>
      <c r="I408" s="40">
        <f>SUM(I402:I407)</f>
        <v>245</v>
      </c>
      <c r="J408" s="72">
        <f>SUM(J402:J407)</f>
        <v>2950</v>
      </c>
      <c r="K408" s="119" t="str">
        <f>IF(SUM(K402:K407)&gt;100,"－",SUM(K402:K407))</f>
        <v>－</v>
      </c>
      <c r="L408" s="6" t="str">
        <f>IF(SUM(L402:L407)&gt;100,"－",SUM(L402:L407))</f>
        <v>－</v>
      </c>
      <c r="M408" s="6" t="str">
        <f>IF(SUM(M402:M407)&gt;100,"－",SUM(M402:M407))</f>
        <v>－</v>
      </c>
      <c r="N408" s="6" t="str">
        <f>IF(SUM(N402:N407)&gt;100,"－",SUM(N402:N407))</f>
        <v>－</v>
      </c>
      <c r="O408" s="6" t="str">
        <f>IF(SUM(O402:O407)&gt;100,"－",SUM(O402:O407))</f>
        <v>－</v>
      </c>
    </row>
    <row r="409" spans="2:15" ht="15" customHeight="1" x14ac:dyDescent="0.15">
      <c r="K409" s="14"/>
      <c r="L409" s="14"/>
      <c r="M409" s="14"/>
    </row>
  </sheetData>
  <mergeCells count="6">
    <mergeCell ref="C286:D286"/>
    <mergeCell ref="C270:D270"/>
    <mergeCell ref="C272:D272"/>
    <mergeCell ref="C277:D277"/>
    <mergeCell ref="C279:D279"/>
    <mergeCell ref="C284:D284"/>
  </mergeCells>
  <phoneticPr fontId="1"/>
  <pageMargins left="0.27559055118110237" right="0.27559055118110237" top="0.62992125984251968" bottom="0.27559055118110237" header="0.23622047244094491" footer="0.15748031496062992"/>
  <pageSetup paperSize="9" scale="75" orientation="portrait" r:id="rId1"/>
  <headerFooter scaleWithDoc="0" alignWithMargins="0">
    <oddHeader>&amp;C【平成29年度　厚生労働省　老人保健事業推進費等補助金事業】
高齢者向け住まいに関するアンケート調査&amp;R&amp;A</oddHeader>
    <oddFooter>&amp;R&amp;P/&amp;N</oddFooter>
  </headerFooter>
  <rowBreaks count="7" manualBreakCount="7">
    <brk id="52" max="16383" man="1"/>
    <brk id="94" max="16383" man="1"/>
    <brk id="157" max="16383" man="1"/>
    <brk id="194" max="15" man="1"/>
    <brk id="265" max="16383" man="1"/>
    <brk id="319" max="15" man="1"/>
    <brk id="362"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6"/>
  <sheetViews>
    <sheetView showGridLines="0" view="pageBreakPreview" zoomScaleNormal="100" zoomScaleSheetLayoutView="100" workbookViewId="0">
      <selection activeCell="B1" sqref="B1"/>
    </sheetView>
  </sheetViews>
  <sheetFormatPr defaultColWidth="9.125" defaultRowHeight="15" customHeight="1" x14ac:dyDescent="0.15"/>
  <cols>
    <col min="1" max="1" width="0.875" style="1" customWidth="1"/>
    <col min="2" max="2" width="6.5" style="1" customWidth="1"/>
    <col min="3" max="3" width="9.5" style="1" customWidth="1"/>
    <col min="4" max="4" width="8.5" style="1" customWidth="1"/>
    <col min="5" max="5" width="8.625" style="1" customWidth="1"/>
    <col min="6" max="11" width="8.625" style="7" customWidth="1"/>
    <col min="12" max="19" width="8.625" style="1" customWidth="1"/>
    <col min="20" max="21" width="9.5" style="1" customWidth="1"/>
    <col min="22" max="16384" width="9.125" style="1"/>
  </cols>
  <sheetData>
    <row r="1" spans="1:12" ht="15" customHeight="1" x14ac:dyDescent="0.15">
      <c r="A1" s="58" t="s">
        <v>668</v>
      </c>
      <c r="C1" s="7"/>
      <c r="D1" s="7"/>
      <c r="E1" s="7"/>
      <c r="G1" s="1"/>
      <c r="H1" s="1"/>
      <c r="I1" s="1"/>
      <c r="J1" s="1"/>
      <c r="K1" s="1"/>
    </row>
    <row r="2" spans="1:12" ht="15" customHeight="1" x14ac:dyDescent="0.15">
      <c r="A2" s="1" t="s">
        <v>669</v>
      </c>
      <c r="C2" s="7"/>
      <c r="D2" s="7"/>
      <c r="E2" s="7"/>
      <c r="G2" s="1"/>
      <c r="H2" s="1"/>
      <c r="I2" s="1"/>
      <c r="J2" s="1"/>
      <c r="K2" s="1"/>
    </row>
    <row r="3" spans="1:12" ht="45.35" x14ac:dyDescent="0.15">
      <c r="B3" s="27" t="s">
        <v>677</v>
      </c>
      <c r="C3" s="28"/>
      <c r="D3" s="28"/>
      <c r="E3" s="28"/>
      <c r="F3" s="28"/>
      <c r="G3" s="29"/>
      <c r="H3" s="202" t="s">
        <v>673</v>
      </c>
      <c r="I3" s="202" t="s">
        <v>672</v>
      </c>
      <c r="J3" s="202" t="s">
        <v>674</v>
      </c>
      <c r="K3" s="145" t="s">
        <v>675</v>
      </c>
      <c r="L3" s="145" t="s">
        <v>676</v>
      </c>
    </row>
    <row r="4" spans="1:12" ht="15" customHeight="1" x14ac:dyDescent="0.15">
      <c r="B4" s="189" t="s">
        <v>670</v>
      </c>
      <c r="C4" s="68" t="s">
        <v>694</v>
      </c>
      <c r="D4" s="33"/>
      <c r="E4" s="33"/>
      <c r="F4" s="33"/>
      <c r="G4" s="78"/>
      <c r="H4" s="17">
        <v>1928</v>
      </c>
      <c r="I4" s="17">
        <v>3104</v>
      </c>
      <c r="J4" s="17">
        <v>493</v>
      </c>
      <c r="K4" s="17">
        <v>362</v>
      </c>
      <c r="L4" s="17">
        <f>SUM(H4:K4)</f>
        <v>5887</v>
      </c>
    </row>
    <row r="5" spans="1:12" ht="15" customHeight="1" x14ac:dyDescent="0.15">
      <c r="B5" s="186"/>
      <c r="C5" s="81" t="s">
        <v>695</v>
      </c>
      <c r="D5" s="7"/>
      <c r="E5" s="7"/>
      <c r="G5" s="79"/>
      <c r="H5" s="18">
        <v>1955</v>
      </c>
      <c r="I5" s="18">
        <v>3170</v>
      </c>
      <c r="J5" s="18">
        <v>413</v>
      </c>
      <c r="K5" s="18">
        <v>349</v>
      </c>
      <c r="L5" s="18">
        <f t="shared" ref="L5:L31" si="0">SUM(H5:K5)</f>
        <v>5887</v>
      </c>
    </row>
    <row r="6" spans="1:12" ht="15" customHeight="1" x14ac:dyDescent="0.15">
      <c r="B6" s="186"/>
      <c r="C6" s="81" t="s">
        <v>696</v>
      </c>
      <c r="D6" s="7"/>
      <c r="E6" s="7"/>
      <c r="G6" s="79"/>
      <c r="H6" s="18">
        <v>2790</v>
      </c>
      <c r="I6" s="18">
        <v>2383</v>
      </c>
      <c r="J6" s="18">
        <v>308</v>
      </c>
      <c r="K6" s="18">
        <v>406</v>
      </c>
      <c r="L6" s="18">
        <f t="shared" si="0"/>
        <v>5887</v>
      </c>
    </row>
    <row r="7" spans="1:12" ht="15" customHeight="1" x14ac:dyDescent="0.15">
      <c r="B7" s="186"/>
      <c r="C7" s="81" t="s">
        <v>697</v>
      </c>
      <c r="D7" s="7"/>
      <c r="E7" s="7"/>
      <c r="G7" s="79"/>
      <c r="H7" s="18">
        <v>631</v>
      </c>
      <c r="I7" s="18">
        <v>3905</v>
      </c>
      <c r="J7" s="18">
        <v>1071</v>
      </c>
      <c r="K7" s="18">
        <v>280</v>
      </c>
      <c r="L7" s="18">
        <f t="shared" si="0"/>
        <v>5887</v>
      </c>
    </row>
    <row r="8" spans="1:12" ht="15" customHeight="1" x14ac:dyDescent="0.15">
      <c r="B8" s="186"/>
      <c r="C8" s="81" t="s">
        <v>698</v>
      </c>
      <c r="D8" s="7"/>
      <c r="E8" s="7"/>
      <c r="G8" s="79"/>
      <c r="H8" s="18">
        <v>4339</v>
      </c>
      <c r="I8" s="18">
        <v>1040</v>
      </c>
      <c r="J8" s="18">
        <v>149</v>
      </c>
      <c r="K8" s="18">
        <v>359</v>
      </c>
      <c r="L8" s="18">
        <f t="shared" si="0"/>
        <v>5887</v>
      </c>
    </row>
    <row r="9" spans="1:12" ht="15" customHeight="1" x14ac:dyDescent="0.15">
      <c r="B9" s="186"/>
      <c r="C9" s="81" t="s">
        <v>699</v>
      </c>
      <c r="D9" s="7"/>
      <c r="E9" s="7"/>
      <c r="G9" s="79"/>
      <c r="H9" s="18">
        <v>3722</v>
      </c>
      <c r="I9" s="18">
        <v>1520</v>
      </c>
      <c r="J9" s="18">
        <v>295</v>
      </c>
      <c r="K9" s="18">
        <v>350</v>
      </c>
      <c r="L9" s="18">
        <f t="shared" si="0"/>
        <v>5887</v>
      </c>
    </row>
    <row r="10" spans="1:12" ht="15" customHeight="1" x14ac:dyDescent="0.15">
      <c r="B10" s="186"/>
      <c r="C10" s="81" t="s">
        <v>700</v>
      </c>
      <c r="D10" s="7"/>
      <c r="E10" s="7"/>
      <c r="G10" s="79"/>
      <c r="H10" s="18">
        <v>4820</v>
      </c>
      <c r="I10" s="18">
        <v>629</v>
      </c>
      <c r="J10" s="18">
        <v>61</v>
      </c>
      <c r="K10" s="18">
        <v>377</v>
      </c>
      <c r="L10" s="18">
        <f t="shared" si="0"/>
        <v>5887</v>
      </c>
    </row>
    <row r="11" spans="1:12" ht="15" customHeight="1" x14ac:dyDescent="0.15">
      <c r="B11" s="186"/>
      <c r="C11" s="81" t="s">
        <v>701</v>
      </c>
      <c r="D11" s="7"/>
      <c r="E11" s="7"/>
      <c r="G11" s="79"/>
      <c r="H11" s="18">
        <v>3761</v>
      </c>
      <c r="I11" s="18">
        <v>1645</v>
      </c>
      <c r="J11" s="18">
        <v>106</v>
      </c>
      <c r="K11" s="18">
        <v>375</v>
      </c>
      <c r="L11" s="18">
        <f t="shared" si="0"/>
        <v>5887</v>
      </c>
    </row>
    <row r="12" spans="1:12" ht="15" customHeight="1" x14ac:dyDescent="0.15">
      <c r="B12" s="186"/>
      <c r="C12" s="81" t="s">
        <v>702</v>
      </c>
      <c r="D12" s="7"/>
      <c r="E12" s="7"/>
      <c r="G12" s="79"/>
      <c r="H12" s="18">
        <v>697</v>
      </c>
      <c r="I12" s="18">
        <v>3766</v>
      </c>
      <c r="J12" s="18">
        <v>1178</v>
      </c>
      <c r="K12" s="18">
        <v>246</v>
      </c>
      <c r="L12" s="18">
        <f t="shared" si="0"/>
        <v>5887</v>
      </c>
    </row>
    <row r="13" spans="1:12" ht="15" customHeight="1" x14ac:dyDescent="0.15">
      <c r="B13" s="186"/>
      <c r="C13" s="81" t="s">
        <v>703</v>
      </c>
      <c r="D13" s="7"/>
      <c r="E13" s="7"/>
      <c r="G13" s="79"/>
      <c r="H13" s="18">
        <v>609</v>
      </c>
      <c r="I13" s="18">
        <v>3997</v>
      </c>
      <c r="J13" s="18">
        <v>1017</v>
      </c>
      <c r="K13" s="18">
        <v>264</v>
      </c>
      <c r="L13" s="18">
        <f t="shared" si="0"/>
        <v>5887</v>
      </c>
    </row>
    <row r="14" spans="1:12" ht="15" customHeight="1" x14ac:dyDescent="0.15">
      <c r="B14" s="186"/>
      <c r="C14" s="81" t="s">
        <v>704</v>
      </c>
      <c r="D14" s="7"/>
      <c r="E14" s="7"/>
      <c r="G14" s="79"/>
      <c r="H14" s="18">
        <v>1013</v>
      </c>
      <c r="I14" s="18">
        <v>3807</v>
      </c>
      <c r="J14" s="18">
        <v>798</v>
      </c>
      <c r="K14" s="18">
        <v>269</v>
      </c>
      <c r="L14" s="18">
        <f t="shared" si="0"/>
        <v>5887</v>
      </c>
    </row>
    <row r="15" spans="1:12" ht="15" customHeight="1" x14ac:dyDescent="0.15">
      <c r="B15" s="186"/>
      <c r="C15" s="81" t="s">
        <v>705</v>
      </c>
      <c r="D15" s="7"/>
      <c r="E15" s="7"/>
      <c r="G15" s="79"/>
      <c r="H15" s="18">
        <v>2741</v>
      </c>
      <c r="I15" s="18">
        <v>2461</v>
      </c>
      <c r="J15" s="18">
        <v>313</v>
      </c>
      <c r="K15" s="18">
        <v>372</v>
      </c>
      <c r="L15" s="18">
        <f t="shared" si="0"/>
        <v>5887</v>
      </c>
    </row>
    <row r="16" spans="1:12" ht="15" customHeight="1" x14ac:dyDescent="0.15">
      <c r="B16" s="186"/>
      <c r="C16" s="81" t="s">
        <v>706</v>
      </c>
      <c r="D16" s="7"/>
      <c r="E16" s="7"/>
      <c r="G16" s="79"/>
      <c r="H16" s="18">
        <v>2022</v>
      </c>
      <c r="I16" s="18">
        <v>3197</v>
      </c>
      <c r="J16" s="18">
        <v>347</v>
      </c>
      <c r="K16" s="18">
        <v>321</v>
      </c>
      <c r="L16" s="18">
        <f t="shared" si="0"/>
        <v>5887</v>
      </c>
    </row>
    <row r="17" spans="2:12" ht="15" customHeight="1" x14ac:dyDescent="0.15">
      <c r="B17" s="187"/>
      <c r="C17" s="69" t="s">
        <v>707</v>
      </c>
      <c r="D17" s="36"/>
      <c r="E17" s="36"/>
      <c r="F17" s="36"/>
      <c r="G17" s="80"/>
      <c r="H17" s="19">
        <v>2970</v>
      </c>
      <c r="I17" s="19">
        <v>2293</v>
      </c>
      <c r="J17" s="19">
        <v>232</v>
      </c>
      <c r="K17" s="19">
        <v>392</v>
      </c>
      <c r="L17" s="19">
        <f t="shared" si="0"/>
        <v>5887</v>
      </c>
    </row>
    <row r="18" spans="2:12" ht="15" customHeight="1" x14ac:dyDescent="0.15">
      <c r="B18" s="188" t="s">
        <v>671</v>
      </c>
      <c r="C18" s="68" t="s">
        <v>694</v>
      </c>
      <c r="D18" s="33"/>
      <c r="E18" s="33"/>
      <c r="F18" s="33"/>
      <c r="G18" s="190">
        <f>L4</f>
        <v>5887</v>
      </c>
      <c r="H18" s="4">
        <f>IF($G18=0,0,H4/$G18*100)</f>
        <v>32.750127399354511</v>
      </c>
      <c r="I18" s="4">
        <f t="shared" ref="I18:K18" si="1">IF($G18=0,0,I4/$G18*100)</f>
        <v>52.72634618651265</v>
      </c>
      <c r="J18" s="4">
        <f t="shared" si="1"/>
        <v>8.3743842364532011</v>
      </c>
      <c r="K18" s="4">
        <f t="shared" si="1"/>
        <v>6.1491421776796331</v>
      </c>
      <c r="L18" s="4">
        <f t="shared" si="0"/>
        <v>99.999999999999986</v>
      </c>
    </row>
    <row r="19" spans="2:12" ht="15" customHeight="1" x14ac:dyDescent="0.15">
      <c r="B19" s="186"/>
      <c r="C19" s="81" t="s">
        <v>695</v>
      </c>
      <c r="D19" s="7"/>
      <c r="E19" s="7"/>
      <c r="G19" s="191">
        <f t="shared" ref="G19:G31" si="2">L5</f>
        <v>5887</v>
      </c>
      <c r="H19" s="4">
        <f t="shared" ref="H19:K19" si="3">IF($G19=0,0,H5/$G19*100)</f>
        <v>33.208765075590286</v>
      </c>
      <c r="I19" s="4">
        <f t="shared" si="3"/>
        <v>53.847460506200107</v>
      </c>
      <c r="J19" s="4">
        <f t="shared" si="3"/>
        <v>7.0154577883472058</v>
      </c>
      <c r="K19" s="4">
        <f t="shared" si="3"/>
        <v>5.928316629862409</v>
      </c>
      <c r="L19" s="4">
        <f t="shared" si="0"/>
        <v>100</v>
      </c>
    </row>
    <row r="20" spans="2:12" ht="15" customHeight="1" x14ac:dyDescent="0.15">
      <c r="B20" s="186"/>
      <c r="C20" s="81" t="s">
        <v>696</v>
      </c>
      <c r="D20" s="7"/>
      <c r="E20" s="7"/>
      <c r="G20" s="191">
        <f t="shared" si="2"/>
        <v>5887</v>
      </c>
      <c r="H20" s="4">
        <f t="shared" ref="H20:K20" si="4">IF($G20=0,0,H6/$G20*100)</f>
        <v>47.39255987769662</v>
      </c>
      <c r="I20" s="4">
        <f t="shared" si="4"/>
        <v>40.479021572957365</v>
      </c>
      <c r="J20" s="4">
        <f t="shared" si="4"/>
        <v>5.2318668252080851</v>
      </c>
      <c r="K20" s="4">
        <f t="shared" si="4"/>
        <v>6.8965517241379306</v>
      </c>
      <c r="L20" s="4">
        <f t="shared" si="0"/>
        <v>100.00000000000001</v>
      </c>
    </row>
    <row r="21" spans="2:12" ht="15" customHeight="1" x14ac:dyDescent="0.15">
      <c r="B21" s="186"/>
      <c r="C21" s="81" t="s">
        <v>697</v>
      </c>
      <c r="D21" s="7"/>
      <c r="E21" s="7"/>
      <c r="G21" s="191">
        <f t="shared" si="2"/>
        <v>5887</v>
      </c>
      <c r="H21" s="4">
        <f t="shared" ref="H21:K21" si="5">IF($G21=0,0,H7/$G21*100)</f>
        <v>10.718532359436045</v>
      </c>
      <c r="I21" s="4">
        <f t="shared" si="5"/>
        <v>66.33259724817394</v>
      </c>
      <c r="J21" s="4">
        <f t="shared" si="5"/>
        <v>18.192627824019027</v>
      </c>
      <c r="K21" s="4">
        <f t="shared" si="5"/>
        <v>4.756242568370987</v>
      </c>
      <c r="L21" s="4">
        <f t="shared" si="0"/>
        <v>100</v>
      </c>
    </row>
    <row r="22" spans="2:12" ht="15" customHeight="1" x14ac:dyDescent="0.15">
      <c r="B22" s="186"/>
      <c r="C22" s="81" t="s">
        <v>698</v>
      </c>
      <c r="D22" s="7"/>
      <c r="E22" s="7"/>
      <c r="G22" s="191">
        <f t="shared" si="2"/>
        <v>5887</v>
      </c>
      <c r="H22" s="4">
        <f t="shared" ref="H22:K22" si="6">IF($G22=0,0,H8/$G22*100)</f>
        <v>73.704773229148969</v>
      </c>
      <c r="I22" s="4">
        <f t="shared" si="6"/>
        <v>17.666043825377951</v>
      </c>
      <c r="J22" s="4">
        <f t="shared" si="6"/>
        <v>2.5310005095974182</v>
      </c>
      <c r="K22" s="4">
        <f t="shared" si="6"/>
        <v>6.0981824358756587</v>
      </c>
      <c r="L22" s="4">
        <f t="shared" si="0"/>
        <v>100</v>
      </c>
    </row>
    <row r="23" spans="2:12" ht="15" customHeight="1" x14ac:dyDescent="0.15">
      <c r="B23" s="186"/>
      <c r="C23" s="81" t="s">
        <v>699</v>
      </c>
      <c r="D23" s="7"/>
      <c r="E23" s="7"/>
      <c r="G23" s="191">
        <f t="shared" si="2"/>
        <v>5887</v>
      </c>
      <c r="H23" s="4">
        <f t="shared" ref="H23:K23" si="7">IF($G23=0,0,H9/$G23*100)</f>
        <v>63.224052998131476</v>
      </c>
      <c r="I23" s="4">
        <f t="shared" si="7"/>
        <v>25.81960251401393</v>
      </c>
      <c r="J23" s="4">
        <f t="shared" si="7"/>
        <v>5.011041277390861</v>
      </c>
      <c r="K23" s="4">
        <f t="shared" si="7"/>
        <v>5.9453032104637336</v>
      </c>
      <c r="L23" s="4">
        <f t="shared" si="0"/>
        <v>100</v>
      </c>
    </row>
    <row r="24" spans="2:12" ht="15" customHeight="1" x14ac:dyDescent="0.15">
      <c r="B24" s="186"/>
      <c r="C24" s="81" t="s">
        <v>700</v>
      </c>
      <c r="D24" s="7"/>
      <c r="E24" s="7"/>
      <c r="G24" s="191">
        <f t="shared" si="2"/>
        <v>5887</v>
      </c>
      <c r="H24" s="4">
        <f t="shared" ref="H24:K24" si="8">IF($G24=0,0,H10/$G24*100)</f>
        <v>81.875318498386278</v>
      </c>
      <c r="I24" s="4">
        <f t="shared" si="8"/>
        <v>10.684559198233396</v>
      </c>
      <c r="J24" s="4">
        <f t="shared" si="8"/>
        <v>1.0361814166808223</v>
      </c>
      <c r="K24" s="4">
        <f t="shared" si="8"/>
        <v>6.403940886699508</v>
      </c>
      <c r="L24" s="4">
        <f t="shared" si="0"/>
        <v>100</v>
      </c>
    </row>
    <row r="25" spans="2:12" ht="15" customHeight="1" x14ac:dyDescent="0.15">
      <c r="B25" s="186"/>
      <c r="C25" s="81" t="s">
        <v>701</v>
      </c>
      <c r="D25" s="7"/>
      <c r="E25" s="7"/>
      <c r="G25" s="191">
        <f t="shared" si="2"/>
        <v>5887</v>
      </c>
      <c r="H25" s="4">
        <f t="shared" ref="H25:K25" si="9">IF($G25=0,0,H11/$G25*100)</f>
        <v>63.886529641583145</v>
      </c>
      <c r="I25" s="4">
        <f t="shared" si="9"/>
        <v>27.94292508917955</v>
      </c>
      <c r="J25" s="4">
        <f t="shared" si="9"/>
        <v>1.8005775437404452</v>
      </c>
      <c r="K25" s="4">
        <f t="shared" si="9"/>
        <v>6.3699677254968572</v>
      </c>
      <c r="L25" s="4">
        <f t="shared" si="0"/>
        <v>100</v>
      </c>
    </row>
    <row r="26" spans="2:12" ht="15" customHeight="1" x14ac:dyDescent="0.15">
      <c r="B26" s="186"/>
      <c r="C26" s="81" t="s">
        <v>702</v>
      </c>
      <c r="D26" s="7"/>
      <c r="E26" s="7"/>
      <c r="G26" s="191">
        <f t="shared" si="2"/>
        <v>5887</v>
      </c>
      <c r="H26" s="4">
        <f t="shared" ref="H26:K26" si="10">IF($G26=0,0,H12/$G26*100)</f>
        <v>11.839646679123494</v>
      </c>
      <c r="I26" s="4">
        <f t="shared" si="10"/>
        <v>63.971462544589777</v>
      </c>
      <c r="J26" s="4">
        <f t="shared" si="10"/>
        <v>20.010191948360795</v>
      </c>
      <c r="K26" s="4">
        <f t="shared" si="10"/>
        <v>4.1786988279259383</v>
      </c>
      <c r="L26" s="4">
        <f t="shared" si="0"/>
        <v>100.00000000000001</v>
      </c>
    </row>
    <row r="27" spans="2:12" ht="15" customHeight="1" x14ac:dyDescent="0.15">
      <c r="B27" s="186"/>
      <c r="C27" s="81" t="s">
        <v>703</v>
      </c>
      <c r="D27" s="7"/>
      <c r="E27" s="7"/>
      <c r="G27" s="191">
        <f t="shared" si="2"/>
        <v>5887</v>
      </c>
      <c r="H27" s="4">
        <f t="shared" ref="H27:K27" si="11">IF($G27=0,0,H13/$G27*100)</f>
        <v>10.344827586206897</v>
      </c>
      <c r="I27" s="4">
        <f t="shared" si="11"/>
        <v>67.895362663495845</v>
      </c>
      <c r="J27" s="4">
        <f t="shared" si="11"/>
        <v>17.275352471547478</v>
      </c>
      <c r="K27" s="4">
        <f t="shared" si="11"/>
        <v>4.4844572787497876</v>
      </c>
      <c r="L27" s="4">
        <f t="shared" si="0"/>
        <v>100.00000000000001</v>
      </c>
    </row>
    <row r="28" spans="2:12" ht="15" customHeight="1" x14ac:dyDescent="0.15">
      <c r="B28" s="186"/>
      <c r="C28" s="81" t="s">
        <v>704</v>
      </c>
      <c r="D28" s="7"/>
      <c r="E28" s="7"/>
      <c r="G28" s="191">
        <f t="shared" si="2"/>
        <v>5887</v>
      </c>
      <c r="H28" s="4">
        <f t="shared" ref="H28:K28" si="12">IF($G28=0,0,H14/$G28*100)</f>
        <v>17.207406149142177</v>
      </c>
      <c r="I28" s="4">
        <f t="shared" si="12"/>
        <v>64.667912349244091</v>
      </c>
      <c r="J28" s="4">
        <f t="shared" si="12"/>
        <v>13.555291319857313</v>
      </c>
      <c r="K28" s="4">
        <f t="shared" si="12"/>
        <v>4.569390181756412</v>
      </c>
      <c r="L28" s="4">
        <f t="shared" si="0"/>
        <v>100</v>
      </c>
    </row>
    <row r="29" spans="2:12" ht="15" customHeight="1" x14ac:dyDescent="0.15">
      <c r="B29" s="186"/>
      <c r="C29" s="81" t="s">
        <v>705</v>
      </c>
      <c r="D29" s="7"/>
      <c r="E29" s="7"/>
      <c r="G29" s="191">
        <f t="shared" si="2"/>
        <v>5887</v>
      </c>
      <c r="H29" s="4">
        <f t="shared" ref="H29:K29" si="13">IF($G29=0,0,H15/$G29*100)</f>
        <v>46.560217428231695</v>
      </c>
      <c r="I29" s="4">
        <f t="shared" si="13"/>
        <v>41.803974859860709</v>
      </c>
      <c r="J29" s="4">
        <f t="shared" si="13"/>
        <v>5.3167997282147104</v>
      </c>
      <c r="K29" s="4">
        <f t="shared" si="13"/>
        <v>6.3190079836928827</v>
      </c>
      <c r="L29" s="4">
        <f t="shared" si="0"/>
        <v>99.999999999999986</v>
      </c>
    </row>
    <row r="30" spans="2:12" ht="15" customHeight="1" x14ac:dyDescent="0.15">
      <c r="B30" s="186"/>
      <c r="C30" s="81" t="s">
        <v>706</v>
      </c>
      <c r="D30" s="7"/>
      <c r="E30" s="7"/>
      <c r="G30" s="191">
        <f t="shared" si="2"/>
        <v>5887</v>
      </c>
      <c r="H30" s="4">
        <f t="shared" ref="H30:K30" si="14">IF($G30=0,0,H16/$G30*100)</f>
        <v>34.346865975879055</v>
      </c>
      <c r="I30" s="4">
        <f t="shared" si="14"/>
        <v>54.306098182435882</v>
      </c>
      <c r="J30" s="4">
        <f t="shared" si="14"/>
        <v>5.8943434686597591</v>
      </c>
      <c r="K30" s="4">
        <f t="shared" si="14"/>
        <v>5.4526923730253101</v>
      </c>
      <c r="L30" s="4">
        <f t="shared" si="0"/>
        <v>100.00000000000001</v>
      </c>
    </row>
    <row r="31" spans="2:12" ht="15" customHeight="1" x14ac:dyDescent="0.15">
      <c r="B31" s="187"/>
      <c r="C31" s="69" t="s">
        <v>707</v>
      </c>
      <c r="D31" s="36"/>
      <c r="E31" s="36"/>
      <c r="F31" s="36"/>
      <c r="G31" s="192">
        <f t="shared" si="2"/>
        <v>5887</v>
      </c>
      <c r="H31" s="5">
        <f t="shared" ref="H31:K31" si="15">IF($G31=0,0,H17/$G31*100)</f>
        <v>50.450144385935111</v>
      </c>
      <c r="I31" s="5">
        <f t="shared" si="15"/>
        <v>38.950229318838119</v>
      </c>
      <c r="J31" s="5">
        <f t="shared" si="15"/>
        <v>3.9408866995073892</v>
      </c>
      <c r="K31" s="5">
        <f t="shared" si="15"/>
        <v>6.658739595719382</v>
      </c>
      <c r="L31" s="5">
        <f t="shared" si="0"/>
        <v>100</v>
      </c>
    </row>
    <row r="32" spans="2:12" ht="15" customHeight="1" x14ac:dyDescent="0.15">
      <c r="C32" s="7"/>
      <c r="D32" s="7"/>
      <c r="E32" s="7"/>
      <c r="G32" s="1"/>
      <c r="H32" s="1"/>
      <c r="I32" s="1"/>
      <c r="J32" s="1"/>
      <c r="K32" s="1"/>
    </row>
    <row r="33" spans="2:12" ht="45.35" x14ac:dyDescent="0.15">
      <c r="B33" s="27" t="s">
        <v>678</v>
      </c>
      <c r="C33" s="28"/>
      <c r="D33" s="28"/>
      <c r="E33" s="28"/>
      <c r="F33" s="28"/>
      <c r="G33" s="29"/>
      <c r="H33" s="202" t="s">
        <v>673</v>
      </c>
      <c r="I33" s="202" t="s">
        <v>672</v>
      </c>
      <c r="J33" s="202" t="s">
        <v>674</v>
      </c>
      <c r="K33" s="145" t="s">
        <v>675</v>
      </c>
      <c r="L33" s="145" t="s">
        <v>676</v>
      </c>
    </row>
    <row r="34" spans="2:12" ht="15" customHeight="1" x14ac:dyDescent="0.15">
      <c r="B34" s="189" t="s">
        <v>670</v>
      </c>
      <c r="C34" s="68" t="s">
        <v>694</v>
      </c>
      <c r="D34" s="33"/>
      <c r="E34" s="33"/>
      <c r="F34" s="33"/>
      <c r="G34" s="78"/>
      <c r="H34" s="17">
        <v>228</v>
      </c>
      <c r="I34" s="17">
        <v>962</v>
      </c>
      <c r="J34" s="17">
        <v>216</v>
      </c>
      <c r="K34" s="17">
        <v>95</v>
      </c>
      <c r="L34" s="17">
        <f>SUM(H34:K34)</f>
        <v>1501</v>
      </c>
    </row>
    <row r="35" spans="2:12" ht="15" customHeight="1" x14ac:dyDescent="0.15">
      <c r="B35" s="186"/>
      <c r="C35" s="81" t="s">
        <v>695</v>
      </c>
      <c r="D35" s="7"/>
      <c r="E35" s="7"/>
      <c r="G35" s="79"/>
      <c r="H35" s="18">
        <v>118</v>
      </c>
      <c r="I35" s="18">
        <v>1107</v>
      </c>
      <c r="J35" s="18">
        <v>190</v>
      </c>
      <c r="K35" s="18">
        <v>86</v>
      </c>
      <c r="L35" s="18">
        <f t="shared" ref="L35:L61" si="16">SUM(H35:K35)</f>
        <v>1501</v>
      </c>
    </row>
    <row r="36" spans="2:12" ht="15" customHeight="1" x14ac:dyDescent="0.15">
      <c r="B36" s="186"/>
      <c r="C36" s="81" t="s">
        <v>696</v>
      </c>
      <c r="D36" s="7"/>
      <c r="E36" s="7"/>
      <c r="G36" s="79"/>
      <c r="H36" s="18">
        <v>481</v>
      </c>
      <c r="I36" s="18">
        <v>763</v>
      </c>
      <c r="J36" s="18">
        <v>150</v>
      </c>
      <c r="K36" s="18">
        <v>107</v>
      </c>
      <c r="L36" s="18">
        <f t="shared" si="16"/>
        <v>1501</v>
      </c>
    </row>
    <row r="37" spans="2:12" ht="15" customHeight="1" x14ac:dyDescent="0.15">
      <c r="B37" s="186"/>
      <c r="C37" s="81" t="s">
        <v>697</v>
      </c>
      <c r="D37" s="7"/>
      <c r="E37" s="7"/>
      <c r="G37" s="79"/>
      <c r="H37" s="18">
        <v>19</v>
      </c>
      <c r="I37" s="18">
        <v>1015</v>
      </c>
      <c r="J37" s="18">
        <v>382</v>
      </c>
      <c r="K37" s="18">
        <v>85</v>
      </c>
      <c r="L37" s="18">
        <f t="shared" si="16"/>
        <v>1501</v>
      </c>
    </row>
    <row r="38" spans="2:12" ht="15" customHeight="1" x14ac:dyDescent="0.15">
      <c r="B38" s="186"/>
      <c r="C38" s="81" t="s">
        <v>698</v>
      </c>
      <c r="D38" s="7"/>
      <c r="E38" s="7"/>
      <c r="G38" s="79"/>
      <c r="H38" s="18">
        <v>1058</v>
      </c>
      <c r="I38" s="18">
        <v>304</v>
      </c>
      <c r="J38" s="18">
        <v>47</v>
      </c>
      <c r="K38" s="18">
        <v>92</v>
      </c>
      <c r="L38" s="18">
        <f t="shared" si="16"/>
        <v>1501</v>
      </c>
    </row>
    <row r="39" spans="2:12" ht="15" customHeight="1" x14ac:dyDescent="0.15">
      <c r="B39" s="186"/>
      <c r="C39" s="81" t="s">
        <v>699</v>
      </c>
      <c r="D39" s="7"/>
      <c r="E39" s="7"/>
      <c r="G39" s="79"/>
      <c r="H39" s="18">
        <v>516</v>
      </c>
      <c r="I39" s="18">
        <v>788</v>
      </c>
      <c r="J39" s="18">
        <v>102</v>
      </c>
      <c r="K39" s="18">
        <v>95</v>
      </c>
      <c r="L39" s="18">
        <f t="shared" si="16"/>
        <v>1501</v>
      </c>
    </row>
    <row r="40" spans="2:12" ht="15" customHeight="1" x14ac:dyDescent="0.15">
      <c r="B40" s="186"/>
      <c r="C40" s="81" t="s">
        <v>700</v>
      </c>
      <c r="D40" s="7"/>
      <c r="E40" s="7"/>
      <c r="G40" s="79"/>
      <c r="H40" s="18">
        <v>1142</v>
      </c>
      <c r="I40" s="18">
        <v>231</v>
      </c>
      <c r="J40" s="18">
        <v>28</v>
      </c>
      <c r="K40" s="18">
        <v>100</v>
      </c>
      <c r="L40" s="18">
        <f t="shared" si="16"/>
        <v>1501</v>
      </c>
    </row>
    <row r="41" spans="2:12" ht="15" customHeight="1" x14ac:dyDescent="0.15">
      <c r="B41" s="186"/>
      <c r="C41" s="81" t="s">
        <v>701</v>
      </c>
      <c r="D41" s="7"/>
      <c r="E41" s="7"/>
      <c r="G41" s="79"/>
      <c r="H41" s="18">
        <v>927</v>
      </c>
      <c r="I41" s="18">
        <v>456</v>
      </c>
      <c r="J41" s="18">
        <v>19</v>
      </c>
      <c r="K41" s="18">
        <v>99</v>
      </c>
      <c r="L41" s="18">
        <f t="shared" si="16"/>
        <v>1501</v>
      </c>
    </row>
    <row r="42" spans="2:12" ht="15" customHeight="1" x14ac:dyDescent="0.15">
      <c r="B42" s="186"/>
      <c r="C42" s="81" t="s">
        <v>702</v>
      </c>
      <c r="D42" s="7"/>
      <c r="E42" s="7"/>
      <c r="G42" s="79"/>
      <c r="H42" s="18">
        <v>21</v>
      </c>
      <c r="I42" s="18">
        <v>1048</v>
      </c>
      <c r="J42" s="18">
        <v>349</v>
      </c>
      <c r="K42" s="18">
        <v>83</v>
      </c>
      <c r="L42" s="18">
        <f t="shared" si="16"/>
        <v>1501</v>
      </c>
    </row>
    <row r="43" spans="2:12" ht="15" customHeight="1" x14ac:dyDescent="0.15">
      <c r="B43" s="186"/>
      <c r="C43" s="81" t="s">
        <v>703</v>
      </c>
      <c r="D43" s="7"/>
      <c r="E43" s="7"/>
      <c r="G43" s="79"/>
      <c r="H43" s="18">
        <v>19</v>
      </c>
      <c r="I43" s="18">
        <v>1101</v>
      </c>
      <c r="J43" s="18">
        <v>299</v>
      </c>
      <c r="K43" s="18">
        <v>82</v>
      </c>
      <c r="L43" s="18">
        <f t="shared" si="16"/>
        <v>1501</v>
      </c>
    </row>
    <row r="44" spans="2:12" ht="15" customHeight="1" x14ac:dyDescent="0.15">
      <c r="B44" s="186"/>
      <c r="C44" s="81" t="s">
        <v>704</v>
      </c>
      <c r="D44" s="7"/>
      <c r="E44" s="7"/>
      <c r="G44" s="79"/>
      <c r="H44" s="18">
        <v>22</v>
      </c>
      <c r="I44" s="18">
        <v>1144</v>
      </c>
      <c r="J44" s="18">
        <v>249</v>
      </c>
      <c r="K44" s="18">
        <v>86</v>
      </c>
      <c r="L44" s="18">
        <f t="shared" si="16"/>
        <v>1501</v>
      </c>
    </row>
    <row r="45" spans="2:12" ht="15" customHeight="1" x14ac:dyDescent="0.15">
      <c r="B45" s="186"/>
      <c r="C45" s="81" t="s">
        <v>705</v>
      </c>
      <c r="D45" s="7"/>
      <c r="E45" s="7"/>
      <c r="G45" s="79"/>
      <c r="H45" s="18">
        <v>407</v>
      </c>
      <c r="I45" s="18">
        <v>927</v>
      </c>
      <c r="J45" s="18">
        <v>68</v>
      </c>
      <c r="K45" s="18">
        <v>99</v>
      </c>
      <c r="L45" s="18">
        <f t="shared" si="16"/>
        <v>1501</v>
      </c>
    </row>
    <row r="46" spans="2:12" ht="15" customHeight="1" x14ac:dyDescent="0.15">
      <c r="B46" s="186"/>
      <c r="C46" s="81" t="s">
        <v>706</v>
      </c>
      <c r="D46" s="7"/>
      <c r="E46" s="7"/>
      <c r="G46" s="79"/>
      <c r="H46" s="18">
        <v>261</v>
      </c>
      <c r="I46" s="18">
        <v>1082</v>
      </c>
      <c r="J46" s="18">
        <v>68</v>
      </c>
      <c r="K46" s="18">
        <v>90</v>
      </c>
      <c r="L46" s="18">
        <f t="shared" si="16"/>
        <v>1501</v>
      </c>
    </row>
    <row r="47" spans="2:12" ht="15" customHeight="1" x14ac:dyDescent="0.15">
      <c r="B47" s="187"/>
      <c r="C47" s="69" t="s">
        <v>707</v>
      </c>
      <c r="D47" s="36"/>
      <c r="E47" s="36"/>
      <c r="F47" s="36"/>
      <c r="G47" s="80"/>
      <c r="H47" s="19">
        <v>480</v>
      </c>
      <c r="I47" s="19">
        <v>847</v>
      </c>
      <c r="J47" s="19">
        <v>75</v>
      </c>
      <c r="K47" s="19">
        <v>99</v>
      </c>
      <c r="L47" s="19">
        <f t="shared" si="16"/>
        <v>1501</v>
      </c>
    </row>
    <row r="48" spans="2:12" ht="15" customHeight="1" x14ac:dyDescent="0.15">
      <c r="B48" s="188" t="s">
        <v>671</v>
      </c>
      <c r="C48" s="68" t="s">
        <v>694</v>
      </c>
      <c r="D48" s="33"/>
      <c r="E48" s="33"/>
      <c r="F48" s="33"/>
      <c r="G48" s="190">
        <f>L34</f>
        <v>1501</v>
      </c>
      <c r="H48" s="4">
        <f>IF($G48=0,0,H34/$G48*100)</f>
        <v>15.18987341772152</v>
      </c>
      <c r="I48" s="4">
        <f t="shared" ref="I48:K48" si="17">IF($G48=0,0,I34/$G48*100)</f>
        <v>64.090606262491661</v>
      </c>
      <c r="J48" s="4">
        <f t="shared" si="17"/>
        <v>14.390406395736177</v>
      </c>
      <c r="K48" s="4">
        <f t="shared" si="17"/>
        <v>6.3291139240506329</v>
      </c>
      <c r="L48" s="4">
        <f t="shared" si="16"/>
        <v>99.999999999999986</v>
      </c>
    </row>
    <row r="49" spans="1:12" ht="15" customHeight="1" x14ac:dyDescent="0.15">
      <c r="B49" s="186"/>
      <c r="C49" s="81" t="s">
        <v>695</v>
      </c>
      <c r="D49" s="7"/>
      <c r="E49" s="7"/>
      <c r="G49" s="191">
        <f t="shared" ref="G49:G61" si="18">L35</f>
        <v>1501</v>
      </c>
      <c r="H49" s="4">
        <f t="shared" ref="H49:K49" si="19">IF($G49=0,0,H35/$G49*100)</f>
        <v>7.861425716189208</v>
      </c>
      <c r="I49" s="4">
        <f t="shared" si="19"/>
        <v>73.750832778147895</v>
      </c>
      <c r="J49" s="4">
        <f t="shared" si="19"/>
        <v>12.658227848101266</v>
      </c>
      <c r="K49" s="4">
        <f t="shared" si="19"/>
        <v>5.7295136575616255</v>
      </c>
      <c r="L49" s="4">
        <f t="shared" si="16"/>
        <v>99.999999999999986</v>
      </c>
    </row>
    <row r="50" spans="1:12" ht="15" customHeight="1" x14ac:dyDescent="0.15">
      <c r="B50" s="186"/>
      <c r="C50" s="81" t="s">
        <v>696</v>
      </c>
      <c r="D50" s="7"/>
      <c r="E50" s="7"/>
      <c r="G50" s="191">
        <f t="shared" si="18"/>
        <v>1501</v>
      </c>
      <c r="H50" s="4">
        <f t="shared" ref="H50:K50" si="20">IF($G50=0,0,H36/$G50*100)</f>
        <v>32.045303131245831</v>
      </c>
      <c r="I50" s="4">
        <f t="shared" si="20"/>
        <v>50.832778147901401</v>
      </c>
      <c r="J50" s="4">
        <f t="shared" si="20"/>
        <v>9.9933377748167889</v>
      </c>
      <c r="K50" s="4">
        <f t="shared" si="20"/>
        <v>7.1285809460359753</v>
      </c>
      <c r="L50" s="4">
        <f t="shared" si="16"/>
        <v>100.00000000000001</v>
      </c>
    </row>
    <row r="51" spans="1:12" ht="15" customHeight="1" x14ac:dyDescent="0.15">
      <c r="B51" s="186"/>
      <c r="C51" s="81" t="s">
        <v>697</v>
      </c>
      <c r="D51" s="7"/>
      <c r="E51" s="7"/>
      <c r="G51" s="191">
        <f t="shared" si="18"/>
        <v>1501</v>
      </c>
      <c r="H51" s="4">
        <f t="shared" ref="H51:K51" si="21">IF($G51=0,0,H37/$G51*100)</f>
        <v>1.2658227848101267</v>
      </c>
      <c r="I51" s="4">
        <f t="shared" si="21"/>
        <v>67.621585609593609</v>
      </c>
      <c r="J51" s="4">
        <f t="shared" si="21"/>
        <v>25.449700199866754</v>
      </c>
      <c r="K51" s="4">
        <f t="shared" si="21"/>
        <v>5.6628914057295132</v>
      </c>
      <c r="L51" s="4">
        <f t="shared" si="16"/>
        <v>100</v>
      </c>
    </row>
    <row r="52" spans="1:12" ht="15" customHeight="1" x14ac:dyDescent="0.15">
      <c r="B52" s="186"/>
      <c r="C52" s="81" t="s">
        <v>698</v>
      </c>
      <c r="D52" s="7"/>
      <c r="E52" s="7"/>
      <c r="G52" s="191">
        <f t="shared" si="18"/>
        <v>1501</v>
      </c>
      <c r="H52" s="4">
        <f t="shared" ref="H52:K52" si="22">IF($G52=0,0,H38/$G52*100)</f>
        <v>70.486342438374422</v>
      </c>
      <c r="I52" s="4">
        <f t="shared" si="22"/>
        <v>20.253164556962027</v>
      </c>
      <c r="J52" s="4">
        <f t="shared" si="22"/>
        <v>3.1312458361092603</v>
      </c>
      <c r="K52" s="4">
        <f t="shared" si="22"/>
        <v>6.1292471685542971</v>
      </c>
      <c r="L52" s="4">
        <f t="shared" si="16"/>
        <v>100.00000000000001</v>
      </c>
    </row>
    <row r="53" spans="1:12" ht="15" customHeight="1" x14ac:dyDescent="0.15">
      <c r="B53" s="186"/>
      <c r="C53" s="81" t="s">
        <v>699</v>
      </c>
      <c r="D53" s="7"/>
      <c r="E53" s="7"/>
      <c r="G53" s="191">
        <f t="shared" si="18"/>
        <v>1501</v>
      </c>
      <c r="H53" s="4">
        <f t="shared" ref="H53:K53" si="23">IF($G53=0,0,H39/$G53*100)</f>
        <v>34.377081945369753</v>
      </c>
      <c r="I53" s="4">
        <f t="shared" si="23"/>
        <v>52.498334443704195</v>
      </c>
      <c r="J53" s="4">
        <f t="shared" si="23"/>
        <v>6.7954696868754159</v>
      </c>
      <c r="K53" s="4">
        <f t="shared" si="23"/>
        <v>6.3291139240506329</v>
      </c>
      <c r="L53" s="4">
        <f t="shared" si="16"/>
        <v>100</v>
      </c>
    </row>
    <row r="54" spans="1:12" ht="15" customHeight="1" x14ac:dyDescent="0.15">
      <c r="B54" s="186"/>
      <c r="C54" s="81" t="s">
        <v>700</v>
      </c>
      <c r="D54" s="7"/>
      <c r="E54" s="7"/>
      <c r="G54" s="191">
        <f t="shared" si="18"/>
        <v>1501</v>
      </c>
      <c r="H54" s="4">
        <f t="shared" ref="H54:K54" si="24">IF($G54=0,0,H40/$G54*100)</f>
        <v>76.082611592271817</v>
      </c>
      <c r="I54" s="4">
        <f t="shared" si="24"/>
        <v>15.389740173217856</v>
      </c>
      <c r="J54" s="4">
        <f t="shared" si="24"/>
        <v>1.8654230512991337</v>
      </c>
      <c r="K54" s="4">
        <f t="shared" si="24"/>
        <v>6.6622251832111932</v>
      </c>
      <c r="L54" s="4">
        <f t="shared" si="16"/>
        <v>100</v>
      </c>
    </row>
    <row r="55" spans="1:12" ht="15" customHeight="1" x14ac:dyDescent="0.15">
      <c r="B55" s="186"/>
      <c r="C55" s="81" t="s">
        <v>701</v>
      </c>
      <c r="D55" s="7"/>
      <c r="E55" s="7"/>
      <c r="G55" s="191">
        <f t="shared" si="18"/>
        <v>1501</v>
      </c>
      <c r="H55" s="4">
        <f t="shared" ref="H55:K55" si="25">IF($G55=0,0,H41/$G55*100)</f>
        <v>61.758827448367761</v>
      </c>
      <c r="I55" s="4">
        <f t="shared" si="25"/>
        <v>30.37974683544304</v>
      </c>
      <c r="J55" s="4">
        <f t="shared" si="25"/>
        <v>1.2658227848101267</v>
      </c>
      <c r="K55" s="4">
        <f t="shared" si="25"/>
        <v>6.5956029313790809</v>
      </c>
      <c r="L55" s="4">
        <f t="shared" si="16"/>
        <v>100</v>
      </c>
    </row>
    <row r="56" spans="1:12" ht="15" customHeight="1" x14ac:dyDescent="0.15">
      <c r="B56" s="186"/>
      <c r="C56" s="81" t="s">
        <v>702</v>
      </c>
      <c r="D56" s="7"/>
      <c r="E56" s="7"/>
      <c r="G56" s="191">
        <f t="shared" si="18"/>
        <v>1501</v>
      </c>
      <c r="H56" s="4">
        <f t="shared" ref="H56:K56" si="26">IF($G56=0,0,H42/$G56*100)</f>
        <v>1.3990672884743505</v>
      </c>
      <c r="I56" s="4">
        <f t="shared" si="26"/>
        <v>69.820119920053301</v>
      </c>
      <c r="J56" s="4">
        <f t="shared" si="26"/>
        <v>23.251165889407062</v>
      </c>
      <c r="K56" s="4">
        <f t="shared" si="26"/>
        <v>5.5296469020652896</v>
      </c>
      <c r="L56" s="4">
        <f t="shared" si="16"/>
        <v>100.00000000000001</v>
      </c>
    </row>
    <row r="57" spans="1:12" ht="15" customHeight="1" x14ac:dyDescent="0.15">
      <c r="B57" s="186"/>
      <c r="C57" s="81" t="s">
        <v>703</v>
      </c>
      <c r="D57" s="7"/>
      <c r="E57" s="7"/>
      <c r="G57" s="191">
        <f t="shared" si="18"/>
        <v>1501</v>
      </c>
      <c r="H57" s="4">
        <f t="shared" ref="H57:K57" si="27">IF($G57=0,0,H43/$G57*100)</f>
        <v>1.2658227848101267</v>
      </c>
      <c r="I57" s="4">
        <f t="shared" si="27"/>
        <v>73.351099267155234</v>
      </c>
      <c r="J57" s="4">
        <f t="shared" si="27"/>
        <v>19.920053297801466</v>
      </c>
      <c r="K57" s="4">
        <f t="shared" si="27"/>
        <v>5.4630246502331783</v>
      </c>
      <c r="L57" s="4">
        <f t="shared" si="16"/>
        <v>100.00000000000001</v>
      </c>
    </row>
    <row r="58" spans="1:12" ht="15" customHeight="1" x14ac:dyDescent="0.15">
      <c r="B58" s="186"/>
      <c r="C58" s="81" t="s">
        <v>704</v>
      </c>
      <c r="D58" s="7"/>
      <c r="E58" s="7"/>
      <c r="G58" s="191">
        <f t="shared" si="18"/>
        <v>1501</v>
      </c>
      <c r="H58" s="4">
        <f t="shared" ref="H58:K58" si="28">IF($G58=0,0,H44/$G58*100)</f>
        <v>1.4656895403064623</v>
      </c>
      <c r="I58" s="4">
        <f t="shared" si="28"/>
        <v>76.215856095936047</v>
      </c>
      <c r="J58" s="4">
        <f t="shared" si="28"/>
        <v>16.588940706195871</v>
      </c>
      <c r="K58" s="4">
        <f t="shared" si="28"/>
        <v>5.7295136575616255</v>
      </c>
      <c r="L58" s="4">
        <f t="shared" si="16"/>
        <v>100</v>
      </c>
    </row>
    <row r="59" spans="1:12" ht="15" customHeight="1" x14ac:dyDescent="0.15">
      <c r="B59" s="186"/>
      <c r="C59" s="81" t="s">
        <v>705</v>
      </c>
      <c r="D59" s="7"/>
      <c r="E59" s="7"/>
      <c r="G59" s="191">
        <f t="shared" si="18"/>
        <v>1501</v>
      </c>
      <c r="H59" s="4">
        <f t="shared" ref="H59:K59" si="29">IF($G59=0,0,H45/$G59*100)</f>
        <v>27.115256495669556</v>
      </c>
      <c r="I59" s="4">
        <f t="shared" si="29"/>
        <v>61.758827448367761</v>
      </c>
      <c r="J59" s="4">
        <f t="shared" si="29"/>
        <v>4.5303131245836115</v>
      </c>
      <c r="K59" s="4">
        <f t="shared" si="29"/>
        <v>6.5956029313790809</v>
      </c>
      <c r="L59" s="4">
        <f t="shared" si="16"/>
        <v>100.00000000000001</v>
      </c>
    </row>
    <row r="60" spans="1:12" ht="15" customHeight="1" x14ac:dyDescent="0.15">
      <c r="B60" s="186"/>
      <c r="C60" s="81" t="s">
        <v>706</v>
      </c>
      <c r="D60" s="7"/>
      <c r="E60" s="7"/>
      <c r="G60" s="191">
        <f t="shared" si="18"/>
        <v>1501</v>
      </c>
      <c r="H60" s="4">
        <f t="shared" ref="H60:K60" si="30">IF($G60=0,0,H46/$G60*100)</f>
        <v>17.388407728181214</v>
      </c>
      <c r="I60" s="4">
        <f t="shared" si="30"/>
        <v>72.085276482345108</v>
      </c>
      <c r="J60" s="4">
        <f t="shared" si="30"/>
        <v>4.5303131245836115</v>
      </c>
      <c r="K60" s="4">
        <f t="shared" si="30"/>
        <v>5.9960026648900735</v>
      </c>
      <c r="L60" s="4">
        <f t="shared" si="16"/>
        <v>100.00000000000001</v>
      </c>
    </row>
    <row r="61" spans="1:12" ht="15" customHeight="1" x14ac:dyDescent="0.15">
      <c r="B61" s="187"/>
      <c r="C61" s="69" t="s">
        <v>707</v>
      </c>
      <c r="D61" s="36"/>
      <c r="E61" s="36"/>
      <c r="F61" s="36"/>
      <c r="G61" s="192">
        <f t="shared" si="18"/>
        <v>1501</v>
      </c>
      <c r="H61" s="5">
        <f t="shared" ref="H61:K61" si="31">IF($G61=0,0,H47/$G61*100)</f>
        <v>31.978680879413723</v>
      </c>
      <c r="I61" s="5">
        <f t="shared" si="31"/>
        <v>56.429047301798796</v>
      </c>
      <c r="J61" s="5">
        <f t="shared" si="31"/>
        <v>4.9966688874083944</v>
      </c>
      <c r="K61" s="5">
        <f t="shared" si="31"/>
        <v>6.5956029313790809</v>
      </c>
      <c r="L61" s="5">
        <f t="shared" si="16"/>
        <v>99.999999999999986</v>
      </c>
    </row>
    <row r="62" spans="1:12" ht="15" customHeight="1" x14ac:dyDescent="0.15">
      <c r="C62" s="7"/>
      <c r="D62" s="7"/>
      <c r="E62" s="7"/>
      <c r="G62" s="1"/>
      <c r="H62" s="1"/>
      <c r="I62" s="1"/>
      <c r="J62" s="1"/>
      <c r="K62" s="1"/>
    </row>
    <row r="63" spans="1:12" ht="15" customHeight="1" x14ac:dyDescent="0.15">
      <c r="A63" s="1" t="s">
        <v>669</v>
      </c>
      <c r="C63" s="7"/>
      <c r="D63" s="7"/>
      <c r="E63" s="7"/>
      <c r="G63" s="1"/>
      <c r="H63" s="1"/>
      <c r="I63" s="1"/>
      <c r="J63" s="1"/>
      <c r="K63" s="1"/>
    </row>
    <row r="64" spans="1:12" ht="45.35" x14ac:dyDescent="0.15">
      <c r="B64" s="27" t="s">
        <v>679</v>
      </c>
      <c r="C64" s="28"/>
      <c r="D64" s="28"/>
      <c r="E64" s="28"/>
      <c r="F64" s="28"/>
      <c r="G64" s="29"/>
      <c r="H64" s="202" t="s">
        <v>673</v>
      </c>
      <c r="I64" s="202" t="s">
        <v>672</v>
      </c>
      <c r="J64" s="202" t="s">
        <v>674</v>
      </c>
      <c r="K64" s="145" t="s">
        <v>675</v>
      </c>
      <c r="L64" s="145" t="s">
        <v>676</v>
      </c>
    </row>
    <row r="65" spans="2:12" ht="15" customHeight="1" x14ac:dyDescent="0.15">
      <c r="B65" s="189" t="s">
        <v>670</v>
      </c>
      <c r="C65" s="68" t="s">
        <v>694</v>
      </c>
      <c r="D65" s="33"/>
      <c r="E65" s="33"/>
      <c r="F65" s="33"/>
      <c r="G65" s="78"/>
      <c r="H65" s="17">
        <v>816</v>
      </c>
      <c r="I65" s="17">
        <v>1334</v>
      </c>
      <c r="J65" s="17">
        <v>165</v>
      </c>
      <c r="K65" s="17">
        <v>174</v>
      </c>
      <c r="L65" s="17">
        <f>SUM(H65:K65)</f>
        <v>2489</v>
      </c>
    </row>
    <row r="66" spans="2:12" ht="15" customHeight="1" x14ac:dyDescent="0.15">
      <c r="B66" s="186"/>
      <c r="C66" s="81" t="s">
        <v>695</v>
      </c>
      <c r="D66" s="7"/>
      <c r="E66" s="7"/>
      <c r="G66" s="79"/>
      <c r="H66" s="18">
        <v>851</v>
      </c>
      <c r="I66" s="18">
        <v>1325</v>
      </c>
      <c r="J66" s="18">
        <v>140</v>
      </c>
      <c r="K66" s="18">
        <v>173</v>
      </c>
      <c r="L66" s="18">
        <f t="shared" ref="L66:L92" si="32">SUM(H66:K66)</f>
        <v>2489</v>
      </c>
    </row>
    <row r="67" spans="2:12" ht="15" customHeight="1" x14ac:dyDescent="0.15">
      <c r="B67" s="186"/>
      <c r="C67" s="81" t="s">
        <v>696</v>
      </c>
      <c r="D67" s="7"/>
      <c r="E67" s="7"/>
      <c r="G67" s="79"/>
      <c r="H67" s="18">
        <v>1185</v>
      </c>
      <c r="I67" s="18">
        <v>1006</v>
      </c>
      <c r="J67" s="18">
        <v>99</v>
      </c>
      <c r="K67" s="18">
        <v>199</v>
      </c>
      <c r="L67" s="18">
        <f t="shared" si="32"/>
        <v>2489</v>
      </c>
    </row>
    <row r="68" spans="2:12" ht="15" customHeight="1" x14ac:dyDescent="0.15">
      <c r="B68" s="186"/>
      <c r="C68" s="81" t="s">
        <v>697</v>
      </c>
      <c r="D68" s="7"/>
      <c r="E68" s="7"/>
      <c r="G68" s="79"/>
      <c r="H68" s="18">
        <v>339</v>
      </c>
      <c r="I68" s="18">
        <v>1626</v>
      </c>
      <c r="J68" s="18">
        <v>395</v>
      </c>
      <c r="K68" s="18">
        <v>129</v>
      </c>
      <c r="L68" s="18">
        <f t="shared" si="32"/>
        <v>2489</v>
      </c>
    </row>
    <row r="69" spans="2:12" ht="15" customHeight="1" x14ac:dyDescent="0.15">
      <c r="B69" s="186"/>
      <c r="C69" s="81" t="s">
        <v>698</v>
      </c>
      <c r="D69" s="7"/>
      <c r="E69" s="7"/>
      <c r="G69" s="79"/>
      <c r="H69" s="18">
        <v>1841</v>
      </c>
      <c r="I69" s="18">
        <v>409</v>
      </c>
      <c r="J69" s="18">
        <v>60</v>
      </c>
      <c r="K69" s="18">
        <v>179</v>
      </c>
      <c r="L69" s="18">
        <f t="shared" si="32"/>
        <v>2489</v>
      </c>
    </row>
    <row r="70" spans="2:12" ht="15" customHeight="1" x14ac:dyDescent="0.15">
      <c r="B70" s="186"/>
      <c r="C70" s="81" t="s">
        <v>699</v>
      </c>
      <c r="D70" s="7"/>
      <c r="E70" s="7"/>
      <c r="G70" s="79"/>
      <c r="H70" s="18">
        <v>1896</v>
      </c>
      <c r="I70" s="18">
        <v>366</v>
      </c>
      <c r="J70" s="18">
        <v>52</v>
      </c>
      <c r="K70" s="18">
        <v>175</v>
      </c>
      <c r="L70" s="18">
        <f t="shared" si="32"/>
        <v>2489</v>
      </c>
    </row>
    <row r="71" spans="2:12" ht="15" customHeight="1" x14ac:dyDescent="0.15">
      <c r="B71" s="186"/>
      <c r="C71" s="81" t="s">
        <v>700</v>
      </c>
      <c r="D71" s="7"/>
      <c r="E71" s="7"/>
      <c r="G71" s="79"/>
      <c r="H71" s="18">
        <v>2102</v>
      </c>
      <c r="I71" s="18">
        <v>180</v>
      </c>
      <c r="J71" s="18">
        <v>19</v>
      </c>
      <c r="K71" s="18">
        <v>188</v>
      </c>
      <c r="L71" s="18">
        <f t="shared" si="32"/>
        <v>2489</v>
      </c>
    </row>
    <row r="72" spans="2:12" ht="15" customHeight="1" x14ac:dyDescent="0.15">
      <c r="B72" s="186"/>
      <c r="C72" s="81" t="s">
        <v>701</v>
      </c>
      <c r="D72" s="7"/>
      <c r="E72" s="7"/>
      <c r="G72" s="79"/>
      <c r="H72" s="18">
        <v>1526</v>
      </c>
      <c r="I72" s="18">
        <v>714</v>
      </c>
      <c r="J72" s="18">
        <v>62</v>
      </c>
      <c r="K72" s="18">
        <v>187</v>
      </c>
      <c r="L72" s="18">
        <f t="shared" si="32"/>
        <v>2489</v>
      </c>
    </row>
    <row r="73" spans="2:12" ht="15" customHeight="1" x14ac:dyDescent="0.15">
      <c r="B73" s="186"/>
      <c r="C73" s="81" t="s">
        <v>702</v>
      </c>
      <c r="D73" s="7"/>
      <c r="E73" s="7"/>
      <c r="G73" s="79"/>
      <c r="H73" s="18">
        <v>189</v>
      </c>
      <c r="I73" s="18">
        <v>1634</v>
      </c>
      <c r="J73" s="18">
        <v>564</v>
      </c>
      <c r="K73" s="18">
        <v>102</v>
      </c>
      <c r="L73" s="18">
        <f t="shared" si="32"/>
        <v>2489</v>
      </c>
    </row>
    <row r="74" spans="2:12" ht="15" customHeight="1" x14ac:dyDescent="0.15">
      <c r="B74" s="186"/>
      <c r="C74" s="81" t="s">
        <v>703</v>
      </c>
      <c r="D74" s="7"/>
      <c r="E74" s="7"/>
      <c r="G74" s="79"/>
      <c r="H74" s="18">
        <v>191</v>
      </c>
      <c r="I74" s="18">
        <v>1714</v>
      </c>
      <c r="J74" s="18">
        <v>468</v>
      </c>
      <c r="K74" s="18">
        <v>116</v>
      </c>
      <c r="L74" s="18">
        <f t="shared" si="32"/>
        <v>2489</v>
      </c>
    </row>
    <row r="75" spans="2:12" ht="15" customHeight="1" x14ac:dyDescent="0.15">
      <c r="B75" s="186"/>
      <c r="C75" s="81" t="s">
        <v>704</v>
      </c>
      <c r="D75" s="7"/>
      <c r="E75" s="7"/>
      <c r="G75" s="79"/>
      <c r="H75" s="18">
        <v>280</v>
      </c>
      <c r="I75" s="18">
        <v>1693</v>
      </c>
      <c r="J75" s="18">
        <v>401</v>
      </c>
      <c r="K75" s="18">
        <v>115</v>
      </c>
      <c r="L75" s="18">
        <f t="shared" si="32"/>
        <v>2489</v>
      </c>
    </row>
    <row r="76" spans="2:12" ht="15" customHeight="1" x14ac:dyDescent="0.15">
      <c r="B76" s="186"/>
      <c r="C76" s="81" t="s">
        <v>705</v>
      </c>
      <c r="D76" s="7"/>
      <c r="E76" s="7"/>
      <c r="G76" s="79"/>
      <c r="H76" s="18">
        <v>1183</v>
      </c>
      <c r="I76" s="18">
        <v>1015</v>
      </c>
      <c r="J76" s="18">
        <v>113</v>
      </c>
      <c r="K76" s="18">
        <v>178</v>
      </c>
      <c r="L76" s="18">
        <f t="shared" si="32"/>
        <v>2489</v>
      </c>
    </row>
    <row r="77" spans="2:12" ht="15" customHeight="1" x14ac:dyDescent="0.15">
      <c r="B77" s="186"/>
      <c r="C77" s="81" t="s">
        <v>706</v>
      </c>
      <c r="D77" s="7"/>
      <c r="E77" s="7"/>
      <c r="G77" s="79"/>
      <c r="H77" s="18">
        <v>815</v>
      </c>
      <c r="I77" s="18">
        <v>1393</v>
      </c>
      <c r="J77" s="18">
        <v>128</v>
      </c>
      <c r="K77" s="18">
        <v>153</v>
      </c>
      <c r="L77" s="18">
        <f t="shared" si="32"/>
        <v>2489</v>
      </c>
    </row>
    <row r="78" spans="2:12" ht="15" customHeight="1" x14ac:dyDescent="0.15">
      <c r="B78" s="187"/>
      <c r="C78" s="69" t="s">
        <v>707</v>
      </c>
      <c r="D78" s="36"/>
      <c r="E78" s="36"/>
      <c r="F78" s="36"/>
      <c r="G78" s="80"/>
      <c r="H78" s="19">
        <v>1304</v>
      </c>
      <c r="I78" s="19">
        <v>882</v>
      </c>
      <c r="J78" s="19">
        <v>108</v>
      </c>
      <c r="K78" s="19">
        <v>195</v>
      </c>
      <c r="L78" s="19">
        <f t="shared" si="32"/>
        <v>2489</v>
      </c>
    </row>
    <row r="79" spans="2:12" ht="15" customHeight="1" x14ac:dyDescent="0.15">
      <c r="B79" s="188" t="s">
        <v>671</v>
      </c>
      <c r="C79" s="68" t="s">
        <v>694</v>
      </c>
      <c r="D79" s="33"/>
      <c r="E79" s="33"/>
      <c r="F79" s="33"/>
      <c r="G79" s="190">
        <f>L65</f>
        <v>2489</v>
      </c>
      <c r="H79" s="4">
        <f>IF($G79=0,0,H65/$G79*100)</f>
        <v>32.784250703093612</v>
      </c>
      <c r="I79" s="4">
        <f t="shared" ref="I79:K79" si="33">IF($G79=0,0,I65/$G79*100)</f>
        <v>53.595821615106466</v>
      </c>
      <c r="J79" s="4">
        <f t="shared" si="33"/>
        <v>6.629168340699076</v>
      </c>
      <c r="K79" s="4">
        <f t="shared" si="33"/>
        <v>6.9907593411008442</v>
      </c>
      <c r="L79" s="4">
        <f t="shared" si="32"/>
        <v>100</v>
      </c>
    </row>
    <row r="80" spans="2:12" ht="15" customHeight="1" x14ac:dyDescent="0.15">
      <c r="B80" s="186"/>
      <c r="C80" s="81" t="s">
        <v>695</v>
      </c>
      <c r="D80" s="7"/>
      <c r="E80" s="7"/>
      <c r="G80" s="191">
        <f t="shared" ref="G80:G92" si="34">L66</f>
        <v>2489</v>
      </c>
      <c r="H80" s="4">
        <f t="shared" ref="H80:K80" si="35">IF($G80=0,0,H66/$G80*100)</f>
        <v>34.190437926878268</v>
      </c>
      <c r="I80" s="4">
        <f t="shared" si="35"/>
        <v>53.2342306147047</v>
      </c>
      <c r="J80" s="4">
        <f t="shared" si="35"/>
        <v>5.6247488951386098</v>
      </c>
      <c r="K80" s="4">
        <f t="shared" si="35"/>
        <v>6.9505825632784246</v>
      </c>
      <c r="L80" s="4">
        <f t="shared" si="32"/>
        <v>100.00000000000001</v>
      </c>
    </row>
    <row r="81" spans="2:12" ht="15" customHeight="1" x14ac:dyDescent="0.15">
      <c r="B81" s="186"/>
      <c r="C81" s="81" t="s">
        <v>696</v>
      </c>
      <c r="D81" s="7"/>
      <c r="E81" s="7"/>
      <c r="G81" s="191">
        <f t="shared" si="34"/>
        <v>2489</v>
      </c>
      <c r="H81" s="4">
        <f t="shared" ref="H81:K81" si="36">IF($G81=0,0,H67/$G81*100)</f>
        <v>47.609481719566091</v>
      </c>
      <c r="I81" s="4">
        <f t="shared" si="36"/>
        <v>40.417838489353151</v>
      </c>
      <c r="J81" s="4">
        <f t="shared" si="36"/>
        <v>3.9775010044194454</v>
      </c>
      <c r="K81" s="4">
        <f t="shared" si="36"/>
        <v>7.9951787866613095</v>
      </c>
      <c r="L81" s="4">
        <f t="shared" si="32"/>
        <v>100</v>
      </c>
    </row>
    <row r="82" spans="2:12" ht="15" customHeight="1" x14ac:dyDescent="0.15">
      <c r="B82" s="186"/>
      <c r="C82" s="81" t="s">
        <v>697</v>
      </c>
      <c r="D82" s="7"/>
      <c r="E82" s="7"/>
      <c r="G82" s="191">
        <f t="shared" si="34"/>
        <v>2489</v>
      </c>
      <c r="H82" s="4">
        <f t="shared" ref="H82:K82" si="37">IF($G82=0,0,H68/$G82*100)</f>
        <v>13.61992768179992</v>
      </c>
      <c r="I82" s="4">
        <f t="shared" si="37"/>
        <v>65.327440739252708</v>
      </c>
      <c r="J82" s="4">
        <f t="shared" si="37"/>
        <v>15.869827239855363</v>
      </c>
      <c r="K82" s="4">
        <f t="shared" si="37"/>
        <v>5.1828043390920051</v>
      </c>
      <c r="L82" s="4">
        <f t="shared" si="32"/>
        <v>100</v>
      </c>
    </row>
    <row r="83" spans="2:12" ht="15" customHeight="1" x14ac:dyDescent="0.15">
      <c r="B83" s="186"/>
      <c r="C83" s="81" t="s">
        <v>698</v>
      </c>
      <c r="D83" s="7"/>
      <c r="E83" s="7"/>
      <c r="G83" s="191">
        <f t="shared" si="34"/>
        <v>2489</v>
      </c>
      <c r="H83" s="4">
        <f t="shared" ref="H83:K83" si="38">IF($G83=0,0,H69/$G83*100)</f>
        <v>73.96544797107272</v>
      </c>
      <c r="I83" s="4">
        <f t="shared" si="38"/>
        <v>16.432302129369226</v>
      </c>
      <c r="J83" s="4">
        <f t="shared" si="38"/>
        <v>2.4106066693451185</v>
      </c>
      <c r="K83" s="4">
        <f t="shared" si="38"/>
        <v>7.1916432302129367</v>
      </c>
      <c r="L83" s="4">
        <f t="shared" si="32"/>
        <v>100</v>
      </c>
    </row>
    <row r="84" spans="2:12" ht="15" customHeight="1" x14ac:dyDescent="0.15">
      <c r="B84" s="186"/>
      <c r="C84" s="81" t="s">
        <v>699</v>
      </c>
      <c r="D84" s="7"/>
      <c r="E84" s="7"/>
      <c r="G84" s="191">
        <f t="shared" si="34"/>
        <v>2489</v>
      </c>
      <c r="H84" s="4">
        <f t="shared" ref="H84:K84" si="39">IF($G84=0,0,H70/$G84*100)</f>
        <v>76.175170751305743</v>
      </c>
      <c r="I84" s="4">
        <f t="shared" si="39"/>
        <v>14.704700683005223</v>
      </c>
      <c r="J84" s="4">
        <f t="shared" si="39"/>
        <v>2.0891924467657694</v>
      </c>
      <c r="K84" s="4">
        <f t="shared" si="39"/>
        <v>7.0309361189232629</v>
      </c>
      <c r="L84" s="4">
        <f t="shared" si="32"/>
        <v>100</v>
      </c>
    </row>
    <row r="85" spans="2:12" ht="15" customHeight="1" x14ac:dyDescent="0.15">
      <c r="B85" s="186"/>
      <c r="C85" s="81" t="s">
        <v>700</v>
      </c>
      <c r="D85" s="7"/>
      <c r="E85" s="7"/>
      <c r="G85" s="191">
        <f t="shared" si="34"/>
        <v>2489</v>
      </c>
      <c r="H85" s="4">
        <f t="shared" ref="H85:K85" si="40">IF($G85=0,0,H71/$G85*100)</f>
        <v>84.451586982723981</v>
      </c>
      <c r="I85" s="4">
        <f t="shared" si="40"/>
        <v>7.2318200080353554</v>
      </c>
      <c r="J85" s="4">
        <f t="shared" si="40"/>
        <v>0.76335877862595414</v>
      </c>
      <c r="K85" s="4">
        <f t="shared" si="40"/>
        <v>7.553234230614704</v>
      </c>
      <c r="L85" s="4">
        <f t="shared" si="32"/>
        <v>100</v>
      </c>
    </row>
    <row r="86" spans="2:12" ht="15" customHeight="1" x14ac:dyDescent="0.15">
      <c r="B86" s="186"/>
      <c r="C86" s="81" t="s">
        <v>701</v>
      </c>
      <c r="D86" s="7"/>
      <c r="E86" s="7"/>
      <c r="G86" s="191">
        <f t="shared" si="34"/>
        <v>2489</v>
      </c>
      <c r="H86" s="4">
        <f t="shared" ref="H86:K86" si="41">IF($G86=0,0,H72/$G86*100)</f>
        <v>61.309762957010847</v>
      </c>
      <c r="I86" s="4">
        <f t="shared" si="41"/>
        <v>28.68621936520691</v>
      </c>
      <c r="J86" s="4">
        <f t="shared" si="41"/>
        <v>2.4909602249899558</v>
      </c>
      <c r="K86" s="4">
        <f t="shared" si="41"/>
        <v>7.5130574527922862</v>
      </c>
      <c r="L86" s="4">
        <f t="shared" si="32"/>
        <v>100</v>
      </c>
    </row>
    <row r="87" spans="2:12" ht="15" customHeight="1" x14ac:dyDescent="0.15">
      <c r="B87" s="186"/>
      <c r="C87" s="81" t="s">
        <v>702</v>
      </c>
      <c r="D87" s="7"/>
      <c r="E87" s="7"/>
      <c r="G87" s="191">
        <f t="shared" si="34"/>
        <v>2489</v>
      </c>
      <c r="H87" s="4">
        <f t="shared" ref="H87:K87" si="42">IF($G87=0,0,H73/$G87*100)</f>
        <v>7.5934110084371227</v>
      </c>
      <c r="I87" s="4">
        <f t="shared" si="42"/>
        <v>65.648854961832058</v>
      </c>
      <c r="J87" s="4">
        <f t="shared" si="42"/>
        <v>22.659702691844114</v>
      </c>
      <c r="K87" s="4">
        <f t="shared" si="42"/>
        <v>4.0980313378867015</v>
      </c>
      <c r="L87" s="4">
        <f t="shared" si="32"/>
        <v>100</v>
      </c>
    </row>
    <row r="88" spans="2:12" ht="15" customHeight="1" x14ac:dyDescent="0.15">
      <c r="B88" s="186"/>
      <c r="C88" s="81" t="s">
        <v>703</v>
      </c>
      <c r="D88" s="7"/>
      <c r="E88" s="7"/>
      <c r="G88" s="191">
        <f t="shared" si="34"/>
        <v>2489</v>
      </c>
      <c r="H88" s="4">
        <f t="shared" ref="H88:K88" si="43">IF($G88=0,0,H74/$G88*100)</f>
        <v>7.6737645640819609</v>
      </c>
      <c r="I88" s="4">
        <f t="shared" si="43"/>
        <v>68.862997187625552</v>
      </c>
      <c r="J88" s="4">
        <f t="shared" si="43"/>
        <v>18.802732020891924</v>
      </c>
      <c r="K88" s="4">
        <f t="shared" si="43"/>
        <v>4.6605062274005622</v>
      </c>
      <c r="L88" s="4">
        <f t="shared" si="32"/>
        <v>100</v>
      </c>
    </row>
    <row r="89" spans="2:12" ht="15" customHeight="1" x14ac:dyDescent="0.15">
      <c r="B89" s="186"/>
      <c r="C89" s="81" t="s">
        <v>704</v>
      </c>
      <c r="D89" s="7"/>
      <c r="E89" s="7"/>
      <c r="G89" s="191">
        <f t="shared" si="34"/>
        <v>2489</v>
      </c>
      <c r="H89" s="4">
        <f t="shared" ref="H89:K89" si="44">IF($G89=0,0,H75/$G89*100)</f>
        <v>11.24949779027722</v>
      </c>
      <c r="I89" s="4">
        <f t="shared" si="44"/>
        <v>68.019284853354762</v>
      </c>
      <c r="J89" s="4">
        <f t="shared" si="44"/>
        <v>16.110887906789877</v>
      </c>
      <c r="K89" s="4">
        <f t="shared" si="44"/>
        <v>4.6203294495781435</v>
      </c>
      <c r="L89" s="4">
        <f t="shared" si="32"/>
        <v>100</v>
      </c>
    </row>
    <row r="90" spans="2:12" ht="15" customHeight="1" x14ac:dyDescent="0.15">
      <c r="B90" s="186"/>
      <c r="C90" s="81" t="s">
        <v>705</v>
      </c>
      <c r="D90" s="7"/>
      <c r="E90" s="7"/>
      <c r="G90" s="191">
        <f t="shared" si="34"/>
        <v>2489</v>
      </c>
      <c r="H90" s="4">
        <f t="shared" ref="H90:K90" si="45">IF($G90=0,0,H76/$G90*100)</f>
        <v>47.52912816392125</v>
      </c>
      <c r="I90" s="4">
        <f t="shared" si="45"/>
        <v>40.779429489754918</v>
      </c>
      <c r="J90" s="4">
        <f t="shared" si="45"/>
        <v>4.539975893933307</v>
      </c>
      <c r="K90" s="4">
        <f t="shared" si="45"/>
        <v>7.1514664523905189</v>
      </c>
      <c r="L90" s="4">
        <f t="shared" si="32"/>
        <v>99.999999999999986</v>
      </c>
    </row>
    <row r="91" spans="2:12" ht="15" customHeight="1" x14ac:dyDescent="0.15">
      <c r="B91" s="186"/>
      <c r="C91" s="81" t="s">
        <v>706</v>
      </c>
      <c r="D91" s="7"/>
      <c r="E91" s="7"/>
      <c r="G91" s="191">
        <f t="shared" si="34"/>
        <v>2489</v>
      </c>
      <c r="H91" s="4">
        <f t="shared" ref="H91:K91" si="46">IF($G91=0,0,H77/$G91*100)</f>
        <v>32.744073925271195</v>
      </c>
      <c r="I91" s="4">
        <f t="shared" si="46"/>
        <v>55.96625150662917</v>
      </c>
      <c r="J91" s="4">
        <f t="shared" si="46"/>
        <v>5.1426275612695864</v>
      </c>
      <c r="K91" s="4">
        <f t="shared" si="46"/>
        <v>6.1470470068300527</v>
      </c>
      <c r="L91" s="4">
        <f t="shared" si="32"/>
        <v>100.00000000000001</v>
      </c>
    </row>
    <row r="92" spans="2:12" ht="15" customHeight="1" x14ac:dyDescent="0.15">
      <c r="B92" s="187"/>
      <c r="C92" s="69" t="s">
        <v>707</v>
      </c>
      <c r="D92" s="36"/>
      <c r="E92" s="36"/>
      <c r="F92" s="36"/>
      <c r="G92" s="192">
        <f t="shared" si="34"/>
        <v>2489</v>
      </c>
      <c r="H92" s="5">
        <f t="shared" ref="H92:K92" si="47">IF($G92=0,0,H78/$G92*100)</f>
        <v>52.390518280433909</v>
      </c>
      <c r="I92" s="5">
        <f t="shared" si="47"/>
        <v>35.435918039373242</v>
      </c>
      <c r="J92" s="5">
        <f t="shared" si="47"/>
        <v>4.3390920048212136</v>
      </c>
      <c r="K92" s="5">
        <f t="shared" si="47"/>
        <v>7.8344716753716348</v>
      </c>
      <c r="L92" s="5">
        <f t="shared" si="32"/>
        <v>100</v>
      </c>
    </row>
    <row r="93" spans="2:12" ht="15" customHeight="1" x14ac:dyDescent="0.15">
      <c r="C93" s="7"/>
      <c r="D93" s="7"/>
      <c r="E93" s="7"/>
      <c r="G93" s="1"/>
      <c r="H93" s="1"/>
      <c r="I93" s="1"/>
      <c r="J93" s="1"/>
      <c r="K93" s="1"/>
    </row>
    <row r="94" spans="2:12" ht="45.35" x14ac:dyDescent="0.15">
      <c r="B94" s="27" t="s">
        <v>680</v>
      </c>
      <c r="C94" s="28"/>
      <c r="D94" s="28"/>
      <c r="E94" s="28"/>
      <c r="F94" s="28"/>
      <c r="G94" s="29"/>
      <c r="H94" s="202" t="s">
        <v>673</v>
      </c>
      <c r="I94" s="202" t="s">
        <v>672</v>
      </c>
      <c r="J94" s="202" t="s">
        <v>674</v>
      </c>
      <c r="K94" s="145" t="s">
        <v>675</v>
      </c>
      <c r="L94" s="145" t="s">
        <v>676</v>
      </c>
    </row>
    <row r="95" spans="2:12" ht="15" customHeight="1" x14ac:dyDescent="0.15">
      <c r="B95" s="189" t="s">
        <v>670</v>
      </c>
      <c r="C95" s="68" t="s">
        <v>694</v>
      </c>
      <c r="D95" s="33"/>
      <c r="E95" s="33"/>
      <c r="F95" s="33"/>
      <c r="G95" s="78"/>
      <c r="H95" s="17">
        <v>15</v>
      </c>
      <c r="I95" s="17">
        <v>92</v>
      </c>
      <c r="J95" s="17">
        <v>13</v>
      </c>
      <c r="K95" s="17">
        <v>10</v>
      </c>
      <c r="L95" s="17">
        <f>SUM(H95:K95)</f>
        <v>130</v>
      </c>
    </row>
    <row r="96" spans="2:12" ht="15" customHeight="1" x14ac:dyDescent="0.15">
      <c r="B96" s="186"/>
      <c r="C96" s="81" t="s">
        <v>695</v>
      </c>
      <c r="D96" s="7"/>
      <c r="E96" s="7"/>
      <c r="G96" s="79"/>
      <c r="H96" s="18">
        <v>21</v>
      </c>
      <c r="I96" s="18">
        <v>93</v>
      </c>
      <c r="J96" s="18">
        <v>9</v>
      </c>
      <c r="K96" s="18">
        <v>7</v>
      </c>
      <c r="L96" s="18">
        <f t="shared" ref="L96:L122" si="48">SUM(H96:K96)</f>
        <v>130</v>
      </c>
    </row>
    <row r="97" spans="2:12" ht="15" customHeight="1" x14ac:dyDescent="0.15">
      <c r="B97" s="186"/>
      <c r="C97" s="81" t="s">
        <v>696</v>
      </c>
      <c r="D97" s="7"/>
      <c r="E97" s="7"/>
      <c r="G97" s="79"/>
      <c r="H97" s="18">
        <v>39</v>
      </c>
      <c r="I97" s="18">
        <v>75</v>
      </c>
      <c r="J97" s="18">
        <v>8</v>
      </c>
      <c r="K97" s="18">
        <v>8</v>
      </c>
      <c r="L97" s="18">
        <f t="shared" si="48"/>
        <v>130</v>
      </c>
    </row>
    <row r="98" spans="2:12" ht="15" customHeight="1" x14ac:dyDescent="0.15">
      <c r="B98" s="186"/>
      <c r="C98" s="81" t="s">
        <v>697</v>
      </c>
      <c r="D98" s="7"/>
      <c r="E98" s="7"/>
      <c r="G98" s="79"/>
      <c r="H98" s="18">
        <v>1</v>
      </c>
      <c r="I98" s="18">
        <v>92</v>
      </c>
      <c r="J98" s="18">
        <v>30</v>
      </c>
      <c r="K98" s="18">
        <v>7</v>
      </c>
      <c r="L98" s="18">
        <f t="shared" si="48"/>
        <v>130</v>
      </c>
    </row>
    <row r="99" spans="2:12" ht="15" customHeight="1" x14ac:dyDescent="0.15">
      <c r="B99" s="186"/>
      <c r="C99" s="81" t="s">
        <v>698</v>
      </c>
      <c r="D99" s="7"/>
      <c r="E99" s="7"/>
      <c r="G99" s="79"/>
      <c r="H99" s="18">
        <v>92</v>
      </c>
      <c r="I99" s="18">
        <v>27</v>
      </c>
      <c r="J99" s="18">
        <v>3</v>
      </c>
      <c r="K99" s="18">
        <v>8</v>
      </c>
      <c r="L99" s="18">
        <f t="shared" si="48"/>
        <v>130</v>
      </c>
    </row>
    <row r="100" spans="2:12" ht="15" customHeight="1" x14ac:dyDescent="0.15">
      <c r="B100" s="186"/>
      <c r="C100" s="81" t="s">
        <v>699</v>
      </c>
      <c r="D100" s="7"/>
      <c r="E100" s="7"/>
      <c r="G100" s="79"/>
      <c r="H100" s="18">
        <v>79</v>
      </c>
      <c r="I100" s="18">
        <v>42</v>
      </c>
      <c r="J100" s="18">
        <v>3</v>
      </c>
      <c r="K100" s="18">
        <v>6</v>
      </c>
      <c r="L100" s="18">
        <f t="shared" si="48"/>
        <v>130</v>
      </c>
    </row>
    <row r="101" spans="2:12" ht="15" customHeight="1" x14ac:dyDescent="0.15">
      <c r="B101" s="186"/>
      <c r="C101" s="81" t="s">
        <v>700</v>
      </c>
      <c r="D101" s="7"/>
      <c r="E101" s="7"/>
      <c r="G101" s="79"/>
      <c r="H101" s="18">
        <v>111</v>
      </c>
      <c r="I101" s="18">
        <v>12</v>
      </c>
      <c r="J101" s="18">
        <v>0</v>
      </c>
      <c r="K101" s="18">
        <v>7</v>
      </c>
      <c r="L101" s="18">
        <f t="shared" si="48"/>
        <v>130</v>
      </c>
    </row>
    <row r="102" spans="2:12" ht="15" customHeight="1" x14ac:dyDescent="0.15">
      <c r="B102" s="186"/>
      <c r="C102" s="81" t="s">
        <v>701</v>
      </c>
      <c r="D102" s="7"/>
      <c r="E102" s="7"/>
      <c r="G102" s="79"/>
      <c r="H102" s="18">
        <v>72</v>
      </c>
      <c r="I102" s="18">
        <v>52</v>
      </c>
      <c r="J102" s="18">
        <v>0</v>
      </c>
      <c r="K102" s="18">
        <v>6</v>
      </c>
      <c r="L102" s="18">
        <f t="shared" si="48"/>
        <v>130</v>
      </c>
    </row>
    <row r="103" spans="2:12" ht="15" customHeight="1" x14ac:dyDescent="0.15">
      <c r="B103" s="186"/>
      <c r="C103" s="81" t="s">
        <v>702</v>
      </c>
      <c r="D103" s="7"/>
      <c r="E103" s="7"/>
      <c r="G103" s="79"/>
      <c r="H103" s="18">
        <v>2</v>
      </c>
      <c r="I103" s="18">
        <v>94</v>
      </c>
      <c r="J103" s="18">
        <v>29</v>
      </c>
      <c r="K103" s="18">
        <v>5</v>
      </c>
      <c r="L103" s="18">
        <f t="shared" si="48"/>
        <v>130</v>
      </c>
    </row>
    <row r="104" spans="2:12" ht="15" customHeight="1" x14ac:dyDescent="0.15">
      <c r="B104" s="186"/>
      <c r="C104" s="81" t="s">
        <v>703</v>
      </c>
      <c r="D104" s="7"/>
      <c r="E104" s="7"/>
      <c r="G104" s="79"/>
      <c r="H104" s="18">
        <v>5</v>
      </c>
      <c r="I104" s="18">
        <v>104</v>
      </c>
      <c r="J104" s="18">
        <v>16</v>
      </c>
      <c r="K104" s="18">
        <v>5</v>
      </c>
      <c r="L104" s="18">
        <f t="shared" si="48"/>
        <v>130</v>
      </c>
    </row>
    <row r="105" spans="2:12" ht="15" customHeight="1" x14ac:dyDescent="0.15">
      <c r="B105" s="186"/>
      <c r="C105" s="81" t="s">
        <v>704</v>
      </c>
      <c r="D105" s="7"/>
      <c r="E105" s="7"/>
      <c r="G105" s="79"/>
      <c r="H105" s="18">
        <v>6</v>
      </c>
      <c r="I105" s="18">
        <v>99</v>
      </c>
      <c r="J105" s="18">
        <v>20</v>
      </c>
      <c r="K105" s="18">
        <v>5</v>
      </c>
      <c r="L105" s="18">
        <f t="shared" si="48"/>
        <v>130</v>
      </c>
    </row>
    <row r="106" spans="2:12" ht="15" customHeight="1" x14ac:dyDescent="0.15">
      <c r="B106" s="186"/>
      <c r="C106" s="81" t="s">
        <v>705</v>
      </c>
      <c r="D106" s="7"/>
      <c r="E106" s="7"/>
      <c r="G106" s="79"/>
      <c r="H106" s="18">
        <v>64</v>
      </c>
      <c r="I106" s="18">
        <v>54</v>
      </c>
      <c r="J106" s="18">
        <v>2</v>
      </c>
      <c r="K106" s="18">
        <v>10</v>
      </c>
      <c r="L106" s="18">
        <f t="shared" si="48"/>
        <v>130</v>
      </c>
    </row>
    <row r="107" spans="2:12" ht="15" customHeight="1" x14ac:dyDescent="0.15">
      <c r="B107" s="186"/>
      <c r="C107" s="81" t="s">
        <v>706</v>
      </c>
      <c r="D107" s="7"/>
      <c r="E107" s="7"/>
      <c r="G107" s="79"/>
      <c r="H107" s="18">
        <v>41</v>
      </c>
      <c r="I107" s="18">
        <v>81</v>
      </c>
      <c r="J107" s="18">
        <v>2</v>
      </c>
      <c r="K107" s="18">
        <v>6</v>
      </c>
      <c r="L107" s="18">
        <f t="shared" si="48"/>
        <v>130</v>
      </c>
    </row>
    <row r="108" spans="2:12" ht="15" customHeight="1" x14ac:dyDescent="0.15">
      <c r="B108" s="187"/>
      <c r="C108" s="69" t="s">
        <v>707</v>
      </c>
      <c r="D108" s="36"/>
      <c r="E108" s="36"/>
      <c r="F108" s="36"/>
      <c r="G108" s="80"/>
      <c r="H108" s="19">
        <v>68</v>
      </c>
      <c r="I108" s="19">
        <v>52</v>
      </c>
      <c r="J108" s="19">
        <v>2</v>
      </c>
      <c r="K108" s="19">
        <v>8</v>
      </c>
      <c r="L108" s="19">
        <f t="shared" si="48"/>
        <v>130</v>
      </c>
    </row>
    <row r="109" spans="2:12" ht="15" customHeight="1" x14ac:dyDescent="0.15">
      <c r="B109" s="188" t="s">
        <v>671</v>
      </c>
      <c r="C109" s="68" t="s">
        <v>694</v>
      </c>
      <c r="D109" s="33"/>
      <c r="E109" s="33"/>
      <c r="F109" s="33"/>
      <c r="G109" s="190">
        <f>L95</f>
        <v>130</v>
      </c>
      <c r="H109" s="4">
        <f>IF($G109=0,0,H95/$G109*100)</f>
        <v>11.538461538461538</v>
      </c>
      <c r="I109" s="4">
        <f t="shared" ref="I109:K109" si="49">IF($G109=0,0,I95/$G109*100)</f>
        <v>70.769230769230774</v>
      </c>
      <c r="J109" s="4">
        <f t="shared" si="49"/>
        <v>10</v>
      </c>
      <c r="K109" s="4">
        <f t="shared" si="49"/>
        <v>7.6923076923076925</v>
      </c>
      <c r="L109" s="4">
        <f t="shared" si="48"/>
        <v>100</v>
      </c>
    </row>
    <row r="110" spans="2:12" ht="15" customHeight="1" x14ac:dyDescent="0.15">
      <c r="B110" s="186"/>
      <c r="C110" s="81" t="s">
        <v>695</v>
      </c>
      <c r="D110" s="7"/>
      <c r="E110" s="7"/>
      <c r="G110" s="191">
        <f t="shared" ref="G110:G122" si="50">L96</f>
        <v>130</v>
      </c>
      <c r="H110" s="4">
        <f t="shared" ref="H110:K110" si="51">IF($G110=0,0,H96/$G110*100)</f>
        <v>16.153846153846153</v>
      </c>
      <c r="I110" s="4">
        <f t="shared" si="51"/>
        <v>71.538461538461533</v>
      </c>
      <c r="J110" s="4">
        <f t="shared" si="51"/>
        <v>6.9230769230769234</v>
      </c>
      <c r="K110" s="4">
        <f t="shared" si="51"/>
        <v>5.384615384615385</v>
      </c>
      <c r="L110" s="4">
        <f t="shared" si="48"/>
        <v>99.999999999999986</v>
      </c>
    </row>
    <row r="111" spans="2:12" ht="15" customHeight="1" x14ac:dyDescent="0.15">
      <c r="B111" s="186"/>
      <c r="C111" s="81" t="s">
        <v>696</v>
      </c>
      <c r="D111" s="7"/>
      <c r="E111" s="7"/>
      <c r="G111" s="191">
        <f t="shared" si="50"/>
        <v>130</v>
      </c>
      <c r="H111" s="4">
        <f t="shared" ref="H111:K111" si="52">IF($G111=0,0,H97/$G111*100)</f>
        <v>30</v>
      </c>
      <c r="I111" s="4">
        <f t="shared" si="52"/>
        <v>57.692307692307686</v>
      </c>
      <c r="J111" s="4">
        <f t="shared" si="52"/>
        <v>6.1538461538461542</v>
      </c>
      <c r="K111" s="4">
        <f t="shared" si="52"/>
        <v>6.1538461538461542</v>
      </c>
      <c r="L111" s="4">
        <f t="shared" si="48"/>
        <v>100</v>
      </c>
    </row>
    <row r="112" spans="2:12" ht="15" customHeight="1" x14ac:dyDescent="0.15">
      <c r="B112" s="186"/>
      <c r="C112" s="81" t="s">
        <v>697</v>
      </c>
      <c r="D112" s="7"/>
      <c r="E112" s="7"/>
      <c r="G112" s="191">
        <f t="shared" si="50"/>
        <v>130</v>
      </c>
      <c r="H112" s="4">
        <f t="shared" ref="H112:K112" si="53">IF($G112=0,0,H98/$G112*100)</f>
        <v>0.76923076923076927</v>
      </c>
      <c r="I112" s="4">
        <f t="shared" si="53"/>
        <v>70.769230769230774</v>
      </c>
      <c r="J112" s="4">
        <f t="shared" si="53"/>
        <v>23.076923076923077</v>
      </c>
      <c r="K112" s="4">
        <f t="shared" si="53"/>
        <v>5.384615384615385</v>
      </c>
      <c r="L112" s="4">
        <f t="shared" si="48"/>
        <v>100.00000000000001</v>
      </c>
    </row>
    <row r="113" spans="1:12" ht="15" customHeight="1" x14ac:dyDescent="0.15">
      <c r="B113" s="186"/>
      <c r="C113" s="81" t="s">
        <v>698</v>
      </c>
      <c r="D113" s="7"/>
      <c r="E113" s="7"/>
      <c r="G113" s="191">
        <f t="shared" si="50"/>
        <v>130</v>
      </c>
      <c r="H113" s="4">
        <f t="shared" ref="H113:K113" si="54">IF($G113=0,0,H99/$G113*100)</f>
        <v>70.769230769230774</v>
      </c>
      <c r="I113" s="4">
        <f t="shared" si="54"/>
        <v>20.76923076923077</v>
      </c>
      <c r="J113" s="4">
        <f t="shared" si="54"/>
        <v>2.3076923076923079</v>
      </c>
      <c r="K113" s="4">
        <f t="shared" si="54"/>
        <v>6.1538461538461542</v>
      </c>
      <c r="L113" s="4">
        <f t="shared" si="48"/>
        <v>100.00000000000001</v>
      </c>
    </row>
    <row r="114" spans="1:12" ht="15" customHeight="1" x14ac:dyDescent="0.15">
      <c r="B114" s="186"/>
      <c r="C114" s="81" t="s">
        <v>699</v>
      </c>
      <c r="D114" s="7"/>
      <c r="E114" s="7"/>
      <c r="G114" s="191">
        <f t="shared" si="50"/>
        <v>130</v>
      </c>
      <c r="H114" s="4">
        <f t="shared" ref="H114:K114" si="55">IF($G114=0,0,H100/$G114*100)</f>
        <v>60.769230769230766</v>
      </c>
      <c r="I114" s="4">
        <f t="shared" si="55"/>
        <v>32.307692307692307</v>
      </c>
      <c r="J114" s="4">
        <f t="shared" si="55"/>
        <v>2.3076923076923079</v>
      </c>
      <c r="K114" s="4">
        <f t="shared" si="55"/>
        <v>4.6153846153846159</v>
      </c>
      <c r="L114" s="4">
        <f t="shared" si="48"/>
        <v>99.999999999999986</v>
      </c>
    </row>
    <row r="115" spans="1:12" ht="15" customHeight="1" x14ac:dyDescent="0.15">
      <c r="B115" s="186"/>
      <c r="C115" s="81" t="s">
        <v>700</v>
      </c>
      <c r="D115" s="7"/>
      <c r="E115" s="7"/>
      <c r="G115" s="191">
        <f t="shared" si="50"/>
        <v>130</v>
      </c>
      <c r="H115" s="4">
        <f t="shared" ref="H115:K115" si="56">IF($G115=0,0,H101/$G115*100)</f>
        <v>85.384615384615387</v>
      </c>
      <c r="I115" s="4">
        <f t="shared" si="56"/>
        <v>9.2307692307692317</v>
      </c>
      <c r="J115" s="4">
        <f t="shared" si="56"/>
        <v>0</v>
      </c>
      <c r="K115" s="4">
        <f t="shared" si="56"/>
        <v>5.384615384615385</v>
      </c>
      <c r="L115" s="4">
        <f t="shared" si="48"/>
        <v>100</v>
      </c>
    </row>
    <row r="116" spans="1:12" ht="15" customHeight="1" x14ac:dyDescent="0.15">
      <c r="B116" s="186"/>
      <c r="C116" s="81" t="s">
        <v>701</v>
      </c>
      <c r="D116" s="7"/>
      <c r="E116" s="7"/>
      <c r="G116" s="191">
        <f t="shared" si="50"/>
        <v>130</v>
      </c>
      <c r="H116" s="4">
        <f t="shared" ref="H116:K116" si="57">IF($G116=0,0,H102/$G116*100)</f>
        <v>55.384615384615387</v>
      </c>
      <c r="I116" s="4">
        <f t="shared" si="57"/>
        <v>40</v>
      </c>
      <c r="J116" s="4">
        <f t="shared" si="57"/>
        <v>0</v>
      </c>
      <c r="K116" s="4">
        <f t="shared" si="57"/>
        <v>4.6153846153846159</v>
      </c>
      <c r="L116" s="4">
        <f t="shared" si="48"/>
        <v>100</v>
      </c>
    </row>
    <row r="117" spans="1:12" ht="15" customHeight="1" x14ac:dyDescent="0.15">
      <c r="B117" s="186"/>
      <c r="C117" s="81" t="s">
        <v>702</v>
      </c>
      <c r="D117" s="7"/>
      <c r="E117" s="7"/>
      <c r="G117" s="191">
        <f t="shared" si="50"/>
        <v>130</v>
      </c>
      <c r="H117" s="4">
        <f t="shared" ref="H117:K117" si="58">IF($G117=0,0,H103/$G117*100)</f>
        <v>1.5384615384615385</v>
      </c>
      <c r="I117" s="4">
        <f t="shared" si="58"/>
        <v>72.307692307692307</v>
      </c>
      <c r="J117" s="4">
        <f t="shared" si="58"/>
        <v>22.30769230769231</v>
      </c>
      <c r="K117" s="4">
        <f t="shared" si="58"/>
        <v>3.8461538461538463</v>
      </c>
      <c r="L117" s="4">
        <f t="shared" si="48"/>
        <v>99.999999999999986</v>
      </c>
    </row>
    <row r="118" spans="1:12" ht="15" customHeight="1" x14ac:dyDescent="0.15">
      <c r="B118" s="186"/>
      <c r="C118" s="81" t="s">
        <v>703</v>
      </c>
      <c r="D118" s="7"/>
      <c r="E118" s="7"/>
      <c r="G118" s="191">
        <f t="shared" si="50"/>
        <v>130</v>
      </c>
      <c r="H118" s="4">
        <f t="shared" ref="H118:K118" si="59">IF($G118=0,0,H104/$G118*100)</f>
        <v>3.8461538461538463</v>
      </c>
      <c r="I118" s="4">
        <f t="shared" si="59"/>
        <v>80</v>
      </c>
      <c r="J118" s="4">
        <f t="shared" si="59"/>
        <v>12.307692307692308</v>
      </c>
      <c r="K118" s="4">
        <f t="shared" si="59"/>
        <v>3.8461538461538463</v>
      </c>
      <c r="L118" s="4">
        <f t="shared" si="48"/>
        <v>99.999999999999986</v>
      </c>
    </row>
    <row r="119" spans="1:12" ht="15" customHeight="1" x14ac:dyDescent="0.15">
      <c r="B119" s="186"/>
      <c r="C119" s="81" t="s">
        <v>704</v>
      </c>
      <c r="D119" s="7"/>
      <c r="E119" s="7"/>
      <c r="G119" s="191">
        <f t="shared" si="50"/>
        <v>130</v>
      </c>
      <c r="H119" s="4">
        <f t="shared" ref="H119:K119" si="60">IF($G119=0,0,H105/$G119*100)</f>
        <v>4.6153846153846159</v>
      </c>
      <c r="I119" s="4">
        <f t="shared" si="60"/>
        <v>76.153846153846146</v>
      </c>
      <c r="J119" s="4">
        <f t="shared" si="60"/>
        <v>15.384615384615385</v>
      </c>
      <c r="K119" s="4">
        <f t="shared" si="60"/>
        <v>3.8461538461538463</v>
      </c>
      <c r="L119" s="4">
        <f t="shared" si="48"/>
        <v>99.999999999999986</v>
      </c>
    </row>
    <row r="120" spans="1:12" ht="15" customHeight="1" x14ac:dyDescent="0.15">
      <c r="B120" s="186"/>
      <c r="C120" s="81" t="s">
        <v>705</v>
      </c>
      <c r="D120" s="7"/>
      <c r="E120" s="7"/>
      <c r="G120" s="191">
        <f t="shared" si="50"/>
        <v>130</v>
      </c>
      <c r="H120" s="4">
        <f t="shared" ref="H120:K120" si="61">IF($G120=0,0,H106/$G120*100)</f>
        <v>49.230769230769234</v>
      </c>
      <c r="I120" s="4">
        <f t="shared" si="61"/>
        <v>41.53846153846154</v>
      </c>
      <c r="J120" s="4">
        <f t="shared" si="61"/>
        <v>1.5384615384615385</v>
      </c>
      <c r="K120" s="4">
        <f t="shared" si="61"/>
        <v>7.6923076923076925</v>
      </c>
      <c r="L120" s="4">
        <f t="shared" si="48"/>
        <v>100</v>
      </c>
    </row>
    <row r="121" spans="1:12" ht="15" customHeight="1" x14ac:dyDescent="0.15">
      <c r="B121" s="186"/>
      <c r="C121" s="81" t="s">
        <v>706</v>
      </c>
      <c r="D121" s="7"/>
      <c r="E121" s="7"/>
      <c r="G121" s="191">
        <f t="shared" si="50"/>
        <v>130</v>
      </c>
      <c r="H121" s="4">
        <f t="shared" ref="H121:K121" si="62">IF($G121=0,0,H107/$G121*100)</f>
        <v>31.538461538461537</v>
      </c>
      <c r="I121" s="4">
        <f t="shared" si="62"/>
        <v>62.307692307692307</v>
      </c>
      <c r="J121" s="4">
        <f t="shared" si="62"/>
        <v>1.5384615384615385</v>
      </c>
      <c r="K121" s="4">
        <f t="shared" si="62"/>
        <v>4.6153846153846159</v>
      </c>
      <c r="L121" s="4">
        <f t="shared" si="48"/>
        <v>99.999999999999986</v>
      </c>
    </row>
    <row r="122" spans="1:12" ht="15" customHeight="1" x14ac:dyDescent="0.15">
      <c r="B122" s="187"/>
      <c r="C122" s="69" t="s">
        <v>707</v>
      </c>
      <c r="D122" s="36"/>
      <c r="E122" s="36"/>
      <c r="F122" s="36"/>
      <c r="G122" s="192">
        <f t="shared" si="50"/>
        <v>130</v>
      </c>
      <c r="H122" s="5">
        <f t="shared" ref="H122:K122" si="63">IF($G122=0,0,H108/$G122*100)</f>
        <v>52.307692307692314</v>
      </c>
      <c r="I122" s="5">
        <f t="shared" si="63"/>
        <v>40</v>
      </c>
      <c r="J122" s="5">
        <f t="shared" si="63"/>
        <v>1.5384615384615385</v>
      </c>
      <c r="K122" s="5">
        <f t="shared" si="63"/>
        <v>6.1538461538461542</v>
      </c>
      <c r="L122" s="5">
        <f t="shared" si="48"/>
        <v>100.00000000000001</v>
      </c>
    </row>
    <row r="123" spans="1:12" ht="15" customHeight="1" x14ac:dyDescent="0.15">
      <c r="C123" s="7"/>
      <c r="D123" s="7"/>
      <c r="E123" s="7"/>
      <c r="G123" s="1"/>
      <c r="H123" s="1"/>
      <c r="I123" s="1"/>
      <c r="J123" s="1"/>
      <c r="K123" s="1"/>
    </row>
    <row r="124" spans="1:12" ht="15" customHeight="1" x14ac:dyDescent="0.15">
      <c r="A124" s="1" t="s">
        <v>669</v>
      </c>
      <c r="C124" s="7"/>
      <c r="D124" s="7"/>
      <c r="E124" s="7"/>
      <c r="G124" s="1"/>
      <c r="H124" s="1"/>
      <c r="I124" s="1"/>
      <c r="J124" s="1"/>
      <c r="K124" s="1"/>
    </row>
    <row r="125" spans="1:12" ht="45.35" x14ac:dyDescent="0.15">
      <c r="B125" s="27" t="s">
        <v>681</v>
      </c>
      <c r="C125" s="28"/>
      <c r="D125" s="28"/>
      <c r="E125" s="28"/>
      <c r="F125" s="28"/>
      <c r="G125" s="29"/>
      <c r="H125" s="202" t="s">
        <v>673</v>
      </c>
      <c r="I125" s="202" t="s">
        <v>672</v>
      </c>
      <c r="J125" s="202" t="s">
        <v>674</v>
      </c>
      <c r="K125" s="145" t="s">
        <v>675</v>
      </c>
      <c r="L125" s="145" t="s">
        <v>676</v>
      </c>
    </row>
    <row r="126" spans="1:12" ht="15" customHeight="1" x14ac:dyDescent="0.15">
      <c r="B126" s="189" t="s">
        <v>670</v>
      </c>
      <c r="C126" s="68" t="s">
        <v>694</v>
      </c>
      <c r="D126" s="33"/>
      <c r="E126" s="33"/>
      <c r="F126" s="33"/>
      <c r="G126" s="78"/>
      <c r="H126" s="17">
        <v>869</v>
      </c>
      <c r="I126" s="17">
        <v>716</v>
      </c>
      <c r="J126" s="17">
        <v>98</v>
      </c>
      <c r="K126" s="17">
        <v>83</v>
      </c>
      <c r="L126" s="17">
        <f>SUM(H126:K126)</f>
        <v>1766</v>
      </c>
    </row>
    <row r="127" spans="1:12" ht="15" customHeight="1" x14ac:dyDescent="0.15">
      <c r="B127" s="186"/>
      <c r="C127" s="81" t="s">
        <v>695</v>
      </c>
      <c r="D127" s="7"/>
      <c r="E127" s="7"/>
      <c r="G127" s="79"/>
      <c r="H127" s="18">
        <v>965</v>
      </c>
      <c r="I127" s="18">
        <v>645</v>
      </c>
      <c r="J127" s="18">
        <v>73</v>
      </c>
      <c r="K127" s="18">
        <v>83</v>
      </c>
      <c r="L127" s="18">
        <f t="shared" ref="L127:L153" si="64">SUM(H127:K127)</f>
        <v>1766</v>
      </c>
    </row>
    <row r="128" spans="1:12" ht="15" customHeight="1" x14ac:dyDescent="0.15">
      <c r="B128" s="186"/>
      <c r="C128" s="81" t="s">
        <v>696</v>
      </c>
      <c r="D128" s="7"/>
      <c r="E128" s="7"/>
      <c r="G128" s="79"/>
      <c r="H128" s="18">
        <v>1084</v>
      </c>
      <c r="I128" s="18">
        <v>539</v>
      </c>
      <c r="J128" s="18">
        <v>51</v>
      </c>
      <c r="K128" s="18">
        <v>92</v>
      </c>
      <c r="L128" s="18">
        <f t="shared" si="64"/>
        <v>1766</v>
      </c>
    </row>
    <row r="129" spans="2:12" ht="15" customHeight="1" x14ac:dyDescent="0.15">
      <c r="B129" s="186"/>
      <c r="C129" s="81" t="s">
        <v>697</v>
      </c>
      <c r="D129" s="7"/>
      <c r="E129" s="7"/>
      <c r="G129" s="79"/>
      <c r="H129" s="18">
        <v>272</v>
      </c>
      <c r="I129" s="18">
        <v>1171</v>
      </c>
      <c r="J129" s="18">
        <v>264</v>
      </c>
      <c r="K129" s="18">
        <v>59</v>
      </c>
      <c r="L129" s="18">
        <f t="shared" si="64"/>
        <v>1766</v>
      </c>
    </row>
    <row r="130" spans="2:12" ht="15" customHeight="1" x14ac:dyDescent="0.15">
      <c r="B130" s="186"/>
      <c r="C130" s="81" t="s">
        <v>698</v>
      </c>
      <c r="D130" s="7"/>
      <c r="E130" s="7"/>
      <c r="G130" s="79"/>
      <c r="H130" s="18">
        <v>1348</v>
      </c>
      <c r="I130" s="18">
        <v>299</v>
      </c>
      <c r="J130" s="18">
        <v>39</v>
      </c>
      <c r="K130" s="18">
        <v>80</v>
      </c>
      <c r="L130" s="18">
        <f t="shared" si="64"/>
        <v>1766</v>
      </c>
    </row>
    <row r="131" spans="2:12" ht="15" customHeight="1" x14ac:dyDescent="0.15">
      <c r="B131" s="186"/>
      <c r="C131" s="81" t="s">
        <v>699</v>
      </c>
      <c r="D131" s="7"/>
      <c r="E131" s="7"/>
      <c r="G131" s="79"/>
      <c r="H131" s="18">
        <v>1230</v>
      </c>
      <c r="I131" s="18">
        <v>324</v>
      </c>
      <c r="J131" s="18">
        <v>138</v>
      </c>
      <c r="K131" s="18">
        <v>74</v>
      </c>
      <c r="L131" s="18">
        <f t="shared" si="64"/>
        <v>1766</v>
      </c>
    </row>
    <row r="132" spans="2:12" ht="15" customHeight="1" x14ac:dyDescent="0.15">
      <c r="B132" s="186"/>
      <c r="C132" s="81" t="s">
        <v>700</v>
      </c>
      <c r="D132" s="7"/>
      <c r="E132" s="7"/>
      <c r="G132" s="79"/>
      <c r="H132" s="18">
        <v>1464</v>
      </c>
      <c r="I132" s="18">
        <v>206</v>
      </c>
      <c r="J132" s="18">
        <v>14</v>
      </c>
      <c r="K132" s="18">
        <v>82</v>
      </c>
      <c r="L132" s="18">
        <f t="shared" si="64"/>
        <v>1766</v>
      </c>
    </row>
    <row r="133" spans="2:12" ht="15" customHeight="1" x14ac:dyDescent="0.15">
      <c r="B133" s="186"/>
      <c r="C133" s="81" t="s">
        <v>701</v>
      </c>
      <c r="D133" s="7"/>
      <c r="E133" s="7"/>
      <c r="G133" s="79"/>
      <c r="H133" s="18">
        <v>1236</v>
      </c>
      <c r="I133" s="18">
        <v>422</v>
      </c>
      <c r="J133" s="18">
        <v>25</v>
      </c>
      <c r="K133" s="18">
        <v>83</v>
      </c>
      <c r="L133" s="18">
        <f t="shared" si="64"/>
        <v>1766</v>
      </c>
    </row>
    <row r="134" spans="2:12" ht="15" customHeight="1" x14ac:dyDescent="0.15">
      <c r="B134" s="186"/>
      <c r="C134" s="81" t="s">
        <v>702</v>
      </c>
      <c r="D134" s="7"/>
      <c r="E134" s="7"/>
      <c r="G134" s="79"/>
      <c r="H134" s="18">
        <v>485</v>
      </c>
      <c r="I134" s="18">
        <v>989</v>
      </c>
      <c r="J134" s="18">
        <v>236</v>
      </c>
      <c r="K134" s="18">
        <v>56</v>
      </c>
      <c r="L134" s="18">
        <f t="shared" si="64"/>
        <v>1766</v>
      </c>
    </row>
    <row r="135" spans="2:12" ht="15" customHeight="1" x14ac:dyDescent="0.15">
      <c r="B135" s="186"/>
      <c r="C135" s="81" t="s">
        <v>703</v>
      </c>
      <c r="D135" s="7"/>
      <c r="E135" s="7"/>
      <c r="G135" s="79"/>
      <c r="H135" s="18">
        <v>394</v>
      </c>
      <c r="I135" s="18">
        <v>1077</v>
      </c>
      <c r="J135" s="18">
        <v>234</v>
      </c>
      <c r="K135" s="18">
        <v>61</v>
      </c>
      <c r="L135" s="18">
        <f t="shared" si="64"/>
        <v>1766</v>
      </c>
    </row>
    <row r="136" spans="2:12" ht="15" customHeight="1" x14ac:dyDescent="0.15">
      <c r="B136" s="186"/>
      <c r="C136" s="81" t="s">
        <v>704</v>
      </c>
      <c r="D136" s="7"/>
      <c r="E136" s="7"/>
      <c r="G136" s="79"/>
      <c r="H136" s="18">
        <v>705</v>
      </c>
      <c r="I136" s="18">
        <v>870</v>
      </c>
      <c r="J136" s="18">
        <v>128</v>
      </c>
      <c r="K136" s="18">
        <v>63</v>
      </c>
      <c r="L136" s="18">
        <f t="shared" si="64"/>
        <v>1766</v>
      </c>
    </row>
    <row r="137" spans="2:12" ht="15" customHeight="1" x14ac:dyDescent="0.15">
      <c r="B137" s="186"/>
      <c r="C137" s="81" t="s">
        <v>705</v>
      </c>
      <c r="D137" s="7"/>
      <c r="E137" s="7"/>
      <c r="G137" s="79"/>
      <c r="H137" s="18">
        <v>1086</v>
      </c>
      <c r="I137" s="18">
        <v>465</v>
      </c>
      <c r="J137" s="18">
        <v>130</v>
      </c>
      <c r="K137" s="18">
        <v>85</v>
      </c>
      <c r="L137" s="18">
        <f t="shared" si="64"/>
        <v>1766</v>
      </c>
    </row>
    <row r="138" spans="2:12" ht="15" customHeight="1" x14ac:dyDescent="0.15">
      <c r="B138" s="186"/>
      <c r="C138" s="81" t="s">
        <v>706</v>
      </c>
      <c r="D138" s="7"/>
      <c r="E138" s="7"/>
      <c r="G138" s="79"/>
      <c r="H138" s="18">
        <v>905</v>
      </c>
      <c r="I138" s="18">
        <v>640</v>
      </c>
      <c r="J138" s="18">
        <v>149</v>
      </c>
      <c r="K138" s="18">
        <v>72</v>
      </c>
      <c r="L138" s="18">
        <f t="shared" si="64"/>
        <v>1766</v>
      </c>
    </row>
    <row r="139" spans="2:12" ht="15" customHeight="1" x14ac:dyDescent="0.15">
      <c r="B139" s="187"/>
      <c r="C139" s="69" t="s">
        <v>707</v>
      </c>
      <c r="D139" s="36"/>
      <c r="E139" s="36"/>
      <c r="F139" s="36"/>
      <c r="G139" s="80"/>
      <c r="H139" s="19">
        <v>1118</v>
      </c>
      <c r="I139" s="19">
        <v>511</v>
      </c>
      <c r="J139" s="19">
        <v>47</v>
      </c>
      <c r="K139" s="19">
        <v>90</v>
      </c>
      <c r="L139" s="19">
        <f t="shared" si="64"/>
        <v>1766</v>
      </c>
    </row>
    <row r="140" spans="2:12" ht="15" customHeight="1" x14ac:dyDescent="0.15">
      <c r="B140" s="188" t="s">
        <v>671</v>
      </c>
      <c r="C140" s="68" t="s">
        <v>694</v>
      </c>
      <c r="D140" s="33"/>
      <c r="E140" s="33"/>
      <c r="F140" s="33"/>
      <c r="G140" s="190">
        <f>L126</f>
        <v>1766</v>
      </c>
      <c r="H140" s="4">
        <f>IF($G140=0,0,H126/$G140*100)</f>
        <v>49.207248018120048</v>
      </c>
      <c r="I140" s="4">
        <f t="shared" ref="I140:K140" si="65">IF($G140=0,0,I126/$G140*100)</f>
        <v>40.543601359003397</v>
      </c>
      <c r="J140" s="4">
        <f t="shared" si="65"/>
        <v>5.5492638731596831</v>
      </c>
      <c r="K140" s="4">
        <f t="shared" si="65"/>
        <v>4.6998867497168746</v>
      </c>
      <c r="L140" s="4">
        <f t="shared" si="64"/>
        <v>100</v>
      </c>
    </row>
    <row r="141" spans="2:12" ht="15" customHeight="1" x14ac:dyDescent="0.15">
      <c r="B141" s="186"/>
      <c r="C141" s="81" t="s">
        <v>695</v>
      </c>
      <c r="D141" s="7"/>
      <c r="E141" s="7"/>
      <c r="G141" s="191">
        <f t="shared" ref="G141:G153" si="66">L127</f>
        <v>1766</v>
      </c>
      <c r="H141" s="4">
        <f t="shared" ref="H141:K141" si="67">IF($G141=0,0,H127/$G141*100)</f>
        <v>54.643261608154027</v>
      </c>
      <c r="I141" s="4">
        <f t="shared" si="67"/>
        <v>36.523216308040766</v>
      </c>
      <c r="J141" s="4">
        <f t="shared" si="67"/>
        <v>4.1336353340883356</v>
      </c>
      <c r="K141" s="4">
        <f t="shared" si="67"/>
        <v>4.6998867497168746</v>
      </c>
      <c r="L141" s="4">
        <f t="shared" si="64"/>
        <v>100</v>
      </c>
    </row>
    <row r="142" spans="2:12" ht="15" customHeight="1" x14ac:dyDescent="0.15">
      <c r="B142" s="186"/>
      <c r="C142" s="81" t="s">
        <v>696</v>
      </c>
      <c r="D142" s="7"/>
      <c r="E142" s="7"/>
      <c r="G142" s="191">
        <f t="shared" si="66"/>
        <v>1766</v>
      </c>
      <c r="H142" s="4">
        <f t="shared" ref="H142:K142" si="68">IF($G142=0,0,H128/$G142*100)</f>
        <v>61.381653454133634</v>
      </c>
      <c r="I142" s="4">
        <f t="shared" si="68"/>
        <v>30.520951302378258</v>
      </c>
      <c r="J142" s="4">
        <f t="shared" si="68"/>
        <v>2.8878822197055491</v>
      </c>
      <c r="K142" s="4">
        <f t="shared" si="68"/>
        <v>5.2095130237825593</v>
      </c>
      <c r="L142" s="4">
        <f t="shared" si="64"/>
        <v>100</v>
      </c>
    </row>
    <row r="143" spans="2:12" ht="15" customHeight="1" x14ac:dyDescent="0.15">
      <c r="B143" s="186"/>
      <c r="C143" s="81" t="s">
        <v>697</v>
      </c>
      <c r="D143" s="7"/>
      <c r="E143" s="7"/>
      <c r="G143" s="191">
        <f t="shared" si="66"/>
        <v>1766</v>
      </c>
      <c r="H143" s="4">
        <f t="shared" ref="H143:K143" si="69">IF($G143=0,0,H129/$G143*100)</f>
        <v>15.402038505096263</v>
      </c>
      <c r="I143" s="4">
        <f t="shared" si="69"/>
        <v>66.308040770101925</v>
      </c>
      <c r="J143" s="4">
        <f t="shared" si="69"/>
        <v>14.949037372593432</v>
      </c>
      <c r="K143" s="4">
        <f t="shared" si="69"/>
        <v>3.3408833522083805</v>
      </c>
      <c r="L143" s="4">
        <f t="shared" si="64"/>
        <v>100</v>
      </c>
    </row>
    <row r="144" spans="2:12" ht="15" customHeight="1" x14ac:dyDescent="0.15">
      <c r="B144" s="186"/>
      <c r="C144" s="81" t="s">
        <v>698</v>
      </c>
      <c r="D144" s="7"/>
      <c r="E144" s="7"/>
      <c r="G144" s="191">
        <f t="shared" si="66"/>
        <v>1766</v>
      </c>
      <c r="H144" s="4">
        <f t="shared" ref="H144:K144" si="70">IF($G144=0,0,H130/$G144*100)</f>
        <v>76.330690826727064</v>
      </c>
      <c r="I144" s="4">
        <f t="shared" si="70"/>
        <v>16.930917327293319</v>
      </c>
      <c r="J144" s="4">
        <f t="shared" si="70"/>
        <v>2.2083805209513021</v>
      </c>
      <c r="K144" s="4">
        <f t="shared" si="70"/>
        <v>4.5300113250283127</v>
      </c>
      <c r="L144" s="4">
        <f t="shared" si="64"/>
        <v>100</v>
      </c>
    </row>
    <row r="145" spans="1:13" ht="15" customHeight="1" x14ac:dyDescent="0.15">
      <c r="B145" s="186"/>
      <c r="C145" s="81" t="s">
        <v>699</v>
      </c>
      <c r="D145" s="7"/>
      <c r="E145" s="7"/>
      <c r="G145" s="191">
        <f t="shared" si="66"/>
        <v>1766</v>
      </c>
      <c r="H145" s="4">
        <f t="shared" ref="H145:K145" si="71">IF($G145=0,0,H131/$G145*100)</f>
        <v>69.648924122310305</v>
      </c>
      <c r="I145" s="4">
        <f t="shared" si="71"/>
        <v>18.346545866364668</v>
      </c>
      <c r="J145" s="4">
        <f t="shared" si="71"/>
        <v>7.814269535673839</v>
      </c>
      <c r="K145" s="4">
        <f t="shared" si="71"/>
        <v>4.190260475651189</v>
      </c>
      <c r="L145" s="4">
        <f t="shared" si="64"/>
        <v>100</v>
      </c>
    </row>
    <row r="146" spans="1:13" ht="15" customHeight="1" x14ac:dyDescent="0.15">
      <c r="B146" s="186"/>
      <c r="C146" s="81" t="s">
        <v>700</v>
      </c>
      <c r="D146" s="7"/>
      <c r="E146" s="7"/>
      <c r="G146" s="191">
        <f t="shared" si="66"/>
        <v>1766</v>
      </c>
      <c r="H146" s="4">
        <f t="shared" ref="H146:K146" si="72">IF($G146=0,0,H132/$G146*100)</f>
        <v>82.899207248018129</v>
      </c>
      <c r="I146" s="4">
        <f t="shared" si="72"/>
        <v>11.664779161947905</v>
      </c>
      <c r="J146" s="4">
        <f t="shared" si="72"/>
        <v>0.79275198187995466</v>
      </c>
      <c r="K146" s="4">
        <f t="shared" si="72"/>
        <v>4.6432616081540203</v>
      </c>
      <c r="L146" s="4">
        <f t="shared" si="64"/>
        <v>100.00000000000001</v>
      </c>
    </row>
    <row r="147" spans="1:13" ht="15" customHeight="1" x14ac:dyDescent="0.15">
      <c r="B147" s="186"/>
      <c r="C147" s="81" t="s">
        <v>701</v>
      </c>
      <c r="D147" s="7"/>
      <c r="E147" s="7"/>
      <c r="G147" s="191">
        <f t="shared" si="66"/>
        <v>1766</v>
      </c>
      <c r="H147" s="4">
        <f t="shared" ref="H147:K147" si="73">IF($G147=0,0,H133/$G147*100)</f>
        <v>69.988674971687431</v>
      </c>
      <c r="I147" s="4">
        <f t="shared" si="73"/>
        <v>23.895809739524349</v>
      </c>
      <c r="J147" s="4">
        <f t="shared" si="73"/>
        <v>1.4156285390713477</v>
      </c>
      <c r="K147" s="4">
        <f t="shared" si="73"/>
        <v>4.6998867497168746</v>
      </c>
      <c r="L147" s="4">
        <f t="shared" si="64"/>
        <v>100</v>
      </c>
    </row>
    <row r="148" spans="1:13" ht="15" customHeight="1" x14ac:dyDescent="0.15">
      <c r="B148" s="186"/>
      <c r="C148" s="81" t="s">
        <v>702</v>
      </c>
      <c r="D148" s="7"/>
      <c r="E148" s="7"/>
      <c r="G148" s="191">
        <f t="shared" si="66"/>
        <v>1766</v>
      </c>
      <c r="H148" s="4">
        <f t="shared" ref="H148:K148" si="74">IF($G148=0,0,H134/$G148*100)</f>
        <v>27.463193657984146</v>
      </c>
      <c r="I148" s="4">
        <f t="shared" si="74"/>
        <v>56.002265005662508</v>
      </c>
      <c r="J148" s="4">
        <f t="shared" si="74"/>
        <v>13.363533408833522</v>
      </c>
      <c r="K148" s="4">
        <f t="shared" si="74"/>
        <v>3.1710079275198186</v>
      </c>
      <c r="L148" s="4">
        <f t="shared" si="64"/>
        <v>100</v>
      </c>
    </row>
    <row r="149" spans="1:13" ht="15" customHeight="1" x14ac:dyDescent="0.15">
      <c r="B149" s="186"/>
      <c r="C149" s="81" t="s">
        <v>703</v>
      </c>
      <c r="D149" s="7"/>
      <c r="E149" s="7"/>
      <c r="G149" s="191">
        <f t="shared" si="66"/>
        <v>1766</v>
      </c>
      <c r="H149" s="4">
        <f t="shared" ref="H149:K149" si="75">IF($G149=0,0,H135/$G149*100)</f>
        <v>22.310305775764437</v>
      </c>
      <c r="I149" s="4">
        <f t="shared" si="75"/>
        <v>60.985277463193654</v>
      </c>
      <c r="J149" s="4">
        <f t="shared" si="75"/>
        <v>13.250283125707815</v>
      </c>
      <c r="K149" s="4">
        <f t="shared" si="75"/>
        <v>3.4541336353340881</v>
      </c>
      <c r="L149" s="4">
        <f t="shared" si="64"/>
        <v>99.999999999999986</v>
      </c>
    </row>
    <row r="150" spans="1:13" ht="15" customHeight="1" x14ac:dyDescent="0.15">
      <c r="B150" s="186"/>
      <c r="C150" s="81" t="s">
        <v>704</v>
      </c>
      <c r="D150" s="7"/>
      <c r="E150" s="7"/>
      <c r="G150" s="191">
        <f t="shared" si="66"/>
        <v>1766</v>
      </c>
      <c r="H150" s="4">
        <f t="shared" ref="H150:K150" si="76">IF($G150=0,0,H136/$G150*100)</f>
        <v>39.920724801812</v>
      </c>
      <c r="I150" s="4">
        <f t="shared" si="76"/>
        <v>49.263873159682895</v>
      </c>
      <c r="J150" s="4">
        <f t="shared" si="76"/>
        <v>7.2480181200453009</v>
      </c>
      <c r="K150" s="4">
        <f t="shared" si="76"/>
        <v>3.5673839184597962</v>
      </c>
      <c r="L150" s="4">
        <f t="shared" si="64"/>
        <v>99.999999999999986</v>
      </c>
    </row>
    <row r="151" spans="1:13" ht="15" customHeight="1" x14ac:dyDescent="0.15">
      <c r="B151" s="186"/>
      <c r="C151" s="81" t="s">
        <v>705</v>
      </c>
      <c r="D151" s="7"/>
      <c r="E151" s="7"/>
      <c r="G151" s="191">
        <f t="shared" si="66"/>
        <v>1766</v>
      </c>
      <c r="H151" s="4">
        <f t="shared" ref="H151:K151" si="77">IF($G151=0,0,H137/$G151*100)</f>
        <v>61.494903737259342</v>
      </c>
      <c r="I151" s="4">
        <f t="shared" si="77"/>
        <v>26.330690826727064</v>
      </c>
      <c r="J151" s="4">
        <f t="shared" si="77"/>
        <v>7.3612684031710076</v>
      </c>
      <c r="K151" s="4">
        <f t="shared" si="77"/>
        <v>4.8131370328425822</v>
      </c>
      <c r="L151" s="4">
        <f t="shared" si="64"/>
        <v>100</v>
      </c>
    </row>
    <row r="152" spans="1:13" ht="15" customHeight="1" x14ac:dyDescent="0.15">
      <c r="B152" s="186"/>
      <c r="C152" s="81" t="s">
        <v>706</v>
      </c>
      <c r="D152" s="7"/>
      <c r="E152" s="7"/>
      <c r="G152" s="191">
        <f t="shared" si="66"/>
        <v>1766</v>
      </c>
      <c r="H152" s="4">
        <f t="shared" ref="H152:K152" si="78">IF($G152=0,0,H138/$G152*100)</f>
        <v>51.245753114382786</v>
      </c>
      <c r="I152" s="4">
        <f t="shared" si="78"/>
        <v>36.240090600226502</v>
      </c>
      <c r="J152" s="4">
        <f t="shared" si="78"/>
        <v>8.4371460928652322</v>
      </c>
      <c r="K152" s="4">
        <f t="shared" si="78"/>
        <v>4.0770101925254814</v>
      </c>
      <c r="L152" s="4">
        <f t="shared" si="64"/>
        <v>100</v>
      </c>
    </row>
    <row r="153" spans="1:13" ht="15" customHeight="1" x14ac:dyDescent="0.15">
      <c r="B153" s="187"/>
      <c r="C153" s="69" t="s">
        <v>707</v>
      </c>
      <c r="D153" s="36"/>
      <c r="E153" s="36"/>
      <c r="F153" s="36"/>
      <c r="G153" s="192">
        <f t="shared" si="66"/>
        <v>1766</v>
      </c>
      <c r="H153" s="5">
        <f t="shared" ref="H153:K153" si="79">IF($G153=0,0,H139/$G153*100)</f>
        <v>63.306908267270664</v>
      </c>
      <c r="I153" s="5">
        <f t="shared" si="79"/>
        <v>28.935447338618346</v>
      </c>
      <c r="J153" s="5">
        <f t="shared" si="79"/>
        <v>2.6613816534541335</v>
      </c>
      <c r="K153" s="5">
        <f t="shared" si="79"/>
        <v>5.0962627406568517</v>
      </c>
      <c r="L153" s="5">
        <f t="shared" si="64"/>
        <v>99.999999999999986</v>
      </c>
    </row>
    <row r="154" spans="1:13" ht="15" customHeight="1" x14ac:dyDescent="0.15">
      <c r="D154" s="7"/>
      <c r="E154" s="7"/>
      <c r="G154" s="1"/>
      <c r="H154" s="1"/>
      <c r="I154" s="1"/>
      <c r="J154" s="1"/>
      <c r="K154" s="1"/>
      <c r="M154" s="7"/>
    </row>
    <row r="155" spans="1:13" ht="15" customHeight="1" x14ac:dyDescent="0.15">
      <c r="A155" s="1" t="s">
        <v>924</v>
      </c>
      <c r="C155" s="7"/>
      <c r="D155" s="7"/>
      <c r="E155" s="7"/>
      <c r="G155" s="1"/>
      <c r="H155" s="1"/>
      <c r="I155" s="1"/>
      <c r="J155" s="1"/>
      <c r="K155" s="1"/>
    </row>
    <row r="156" spans="1:13" ht="15" customHeight="1" x14ac:dyDescent="0.15">
      <c r="B156" s="27" t="s">
        <v>165</v>
      </c>
      <c r="C156" s="28"/>
      <c r="D156" s="28"/>
      <c r="E156" s="28"/>
      <c r="F156" s="28"/>
      <c r="G156" s="29"/>
      <c r="H156" s="146" t="s">
        <v>925</v>
      </c>
      <c r="I156" s="146" t="s">
        <v>926</v>
      </c>
      <c r="J156" s="146" t="s">
        <v>927</v>
      </c>
      <c r="K156" s="145" t="s">
        <v>372</v>
      </c>
      <c r="L156" s="145" t="s">
        <v>0</v>
      </c>
      <c r="M156" s="145" t="s">
        <v>4</v>
      </c>
    </row>
    <row r="157" spans="1:13" ht="15" customHeight="1" x14ac:dyDescent="0.15">
      <c r="B157" s="189" t="s">
        <v>2</v>
      </c>
      <c r="C157" s="68" t="s">
        <v>928</v>
      </c>
      <c r="D157" s="33"/>
      <c r="E157" s="33"/>
      <c r="F157" s="33"/>
      <c r="G157" s="78"/>
      <c r="H157" s="17">
        <v>175</v>
      </c>
      <c r="I157" s="17">
        <v>218</v>
      </c>
      <c r="J157" s="17">
        <v>253</v>
      </c>
      <c r="K157" s="17">
        <v>4967</v>
      </c>
      <c r="L157" s="17">
        <v>274</v>
      </c>
      <c r="M157" s="17">
        <f t="shared" ref="M157:M164" si="80">SUM(H157:L157)</f>
        <v>5887</v>
      </c>
    </row>
    <row r="158" spans="1:13" ht="15" customHeight="1" x14ac:dyDescent="0.15">
      <c r="B158" s="186"/>
      <c r="C158" s="81" t="s">
        <v>929</v>
      </c>
      <c r="D158" s="7"/>
      <c r="E158" s="7"/>
      <c r="G158" s="79"/>
      <c r="H158" s="18">
        <v>16</v>
      </c>
      <c r="I158" s="18">
        <v>51</v>
      </c>
      <c r="J158" s="18">
        <v>400</v>
      </c>
      <c r="K158" s="18">
        <v>5131</v>
      </c>
      <c r="L158" s="18">
        <v>289</v>
      </c>
      <c r="M158" s="18">
        <f t="shared" si="80"/>
        <v>5887</v>
      </c>
    </row>
    <row r="159" spans="1:13" ht="15" customHeight="1" x14ac:dyDescent="0.15">
      <c r="B159" s="186"/>
      <c r="C159" s="81" t="s">
        <v>930</v>
      </c>
      <c r="D159" s="7"/>
      <c r="E159" s="7"/>
      <c r="G159" s="79"/>
      <c r="H159" s="18">
        <v>568</v>
      </c>
      <c r="I159" s="18">
        <v>396</v>
      </c>
      <c r="J159" s="18">
        <v>497</v>
      </c>
      <c r="K159" s="18">
        <v>4205</v>
      </c>
      <c r="L159" s="18">
        <v>221</v>
      </c>
      <c r="M159" s="18">
        <f t="shared" si="80"/>
        <v>5887</v>
      </c>
    </row>
    <row r="160" spans="1:13" ht="15" customHeight="1" x14ac:dyDescent="0.15">
      <c r="B160" s="187"/>
      <c r="C160" s="69" t="s">
        <v>931</v>
      </c>
      <c r="D160" s="36"/>
      <c r="E160" s="36"/>
      <c r="F160" s="36"/>
      <c r="G160" s="80"/>
      <c r="H160" s="19">
        <v>85</v>
      </c>
      <c r="I160" s="19">
        <v>212</v>
      </c>
      <c r="J160" s="19">
        <v>213</v>
      </c>
      <c r="K160" s="19">
        <v>5088</v>
      </c>
      <c r="L160" s="19">
        <v>289</v>
      </c>
      <c r="M160" s="19">
        <f t="shared" si="80"/>
        <v>5887</v>
      </c>
    </row>
    <row r="161" spans="2:13" ht="15" customHeight="1" x14ac:dyDescent="0.15">
      <c r="B161" s="188" t="s">
        <v>3</v>
      </c>
      <c r="C161" s="68" t="s">
        <v>928</v>
      </c>
      <c r="D161" s="33"/>
      <c r="E161" s="33"/>
      <c r="F161" s="33"/>
      <c r="G161" s="190">
        <f>M157</f>
        <v>5887</v>
      </c>
      <c r="H161" s="4">
        <f t="shared" ref="H161:L164" si="81">IF($G161=0,0,H157/$G161*100)</f>
        <v>2.9726516052318668</v>
      </c>
      <c r="I161" s="4">
        <f t="shared" si="81"/>
        <v>3.7030745710888402</v>
      </c>
      <c r="J161" s="4">
        <f t="shared" si="81"/>
        <v>4.2976048921352126</v>
      </c>
      <c r="K161" s="4">
        <f t="shared" si="81"/>
        <v>84.372345846781045</v>
      </c>
      <c r="L161" s="4">
        <f t="shared" si="81"/>
        <v>4.6543230847630372</v>
      </c>
      <c r="M161" s="4">
        <f t="shared" si="80"/>
        <v>100</v>
      </c>
    </row>
    <row r="162" spans="2:13" ht="15" customHeight="1" x14ac:dyDescent="0.15">
      <c r="B162" s="186"/>
      <c r="C162" s="81" t="s">
        <v>929</v>
      </c>
      <c r="D162" s="7"/>
      <c r="E162" s="7"/>
      <c r="G162" s="191">
        <f>M158</f>
        <v>5887</v>
      </c>
      <c r="H162" s="4">
        <f t="shared" si="81"/>
        <v>0.27178528962119924</v>
      </c>
      <c r="I162" s="4">
        <f t="shared" si="81"/>
        <v>0.86631561066757257</v>
      </c>
      <c r="J162" s="4">
        <f t="shared" si="81"/>
        <v>6.7946322405299808</v>
      </c>
      <c r="K162" s="4">
        <f t="shared" si="81"/>
        <v>87.158145065398344</v>
      </c>
      <c r="L162" s="4">
        <f t="shared" si="81"/>
        <v>4.9091217937829112</v>
      </c>
      <c r="M162" s="4">
        <f t="shared" si="80"/>
        <v>100.00000000000001</v>
      </c>
    </row>
    <row r="163" spans="2:13" ht="15" customHeight="1" x14ac:dyDescent="0.15">
      <c r="B163" s="186"/>
      <c r="C163" s="81" t="s">
        <v>930</v>
      </c>
      <c r="D163" s="7"/>
      <c r="E163" s="7"/>
      <c r="G163" s="191">
        <f>M159</f>
        <v>5887</v>
      </c>
      <c r="H163" s="4">
        <f t="shared" si="81"/>
        <v>9.6483777815525738</v>
      </c>
      <c r="I163" s="4">
        <f t="shared" si="81"/>
        <v>6.7266859181246819</v>
      </c>
      <c r="J163" s="4">
        <f t="shared" si="81"/>
        <v>8.4423305588585009</v>
      </c>
      <c r="K163" s="4">
        <f t="shared" si="81"/>
        <v>71.428571428571431</v>
      </c>
      <c r="L163" s="4">
        <f t="shared" si="81"/>
        <v>3.7540343128928151</v>
      </c>
      <c r="M163" s="4">
        <f t="shared" si="80"/>
        <v>100</v>
      </c>
    </row>
    <row r="164" spans="2:13" ht="15" customHeight="1" x14ac:dyDescent="0.15">
      <c r="B164" s="187"/>
      <c r="C164" s="69" t="s">
        <v>931</v>
      </c>
      <c r="D164" s="36"/>
      <c r="E164" s="36"/>
      <c r="F164" s="36"/>
      <c r="G164" s="192">
        <f>M160</f>
        <v>5887</v>
      </c>
      <c r="H164" s="5">
        <f t="shared" si="81"/>
        <v>1.443859351112621</v>
      </c>
      <c r="I164" s="5">
        <f t="shared" si="81"/>
        <v>3.6011550874808904</v>
      </c>
      <c r="J164" s="5">
        <f t="shared" si="81"/>
        <v>3.6181416680822149</v>
      </c>
      <c r="K164" s="5">
        <f t="shared" si="81"/>
        <v>86.427722099541356</v>
      </c>
      <c r="L164" s="5">
        <f t="shared" si="81"/>
        <v>4.9091217937829112</v>
      </c>
      <c r="M164" s="5">
        <f t="shared" si="80"/>
        <v>100</v>
      </c>
    </row>
    <row r="165" spans="2:13" ht="15" customHeight="1" x14ac:dyDescent="0.15">
      <c r="C165" s="7"/>
      <c r="D165" s="7"/>
      <c r="E165" s="7"/>
      <c r="G165" s="1"/>
      <c r="H165" s="1"/>
      <c r="I165" s="1"/>
      <c r="J165" s="1"/>
      <c r="K165" s="1"/>
    </row>
    <row r="166" spans="2:13" ht="15" customHeight="1" x14ac:dyDescent="0.15">
      <c r="B166" s="27" t="s">
        <v>678</v>
      </c>
      <c r="C166" s="28"/>
      <c r="D166" s="28"/>
      <c r="E166" s="28"/>
      <c r="F166" s="28"/>
      <c r="G166" s="29"/>
      <c r="H166" s="146" t="s">
        <v>925</v>
      </c>
      <c r="I166" s="146" t="s">
        <v>926</v>
      </c>
      <c r="J166" s="146" t="s">
        <v>927</v>
      </c>
      <c r="K166" s="145" t="s">
        <v>372</v>
      </c>
      <c r="L166" s="145" t="s">
        <v>0</v>
      </c>
      <c r="M166" s="145" t="s">
        <v>4</v>
      </c>
    </row>
    <row r="167" spans="2:13" ht="15" customHeight="1" x14ac:dyDescent="0.15">
      <c r="B167" s="189" t="s">
        <v>2</v>
      </c>
      <c r="C167" s="68" t="s">
        <v>928</v>
      </c>
      <c r="D167" s="33"/>
      <c r="E167" s="33"/>
      <c r="F167" s="33"/>
      <c r="G167" s="78"/>
      <c r="H167" s="17">
        <v>105</v>
      </c>
      <c r="I167" s="17">
        <v>78</v>
      </c>
      <c r="J167" s="17">
        <v>85</v>
      </c>
      <c r="K167" s="17">
        <v>1152</v>
      </c>
      <c r="L167" s="17">
        <v>81</v>
      </c>
      <c r="M167" s="17">
        <f t="shared" ref="M167:M174" si="82">SUM(H167:L167)</f>
        <v>1501</v>
      </c>
    </row>
    <row r="168" spans="2:13" ht="15" customHeight="1" x14ac:dyDescent="0.15">
      <c r="B168" s="186"/>
      <c r="C168" s="81" t="s">
        <v>929</v>
      </c>
      <c r="D168" s="7"/>
      <c r="E168" s="7"/>
      <c r="G168" s="79"/>
      <c r="H168" s="18">
        <v>3</v>
      </c>
      <c r="I168" s="18">
        <v>25</v>
      </c>
      <c r="J168" s="18">
        <v>109</v>
      </c>
      <c r="K168" s="18">
        <v>1281</v>
      </c>
      <c r="L168" s="18">
        <v>83</v>
      </c>
      <c r="M168" s="18">
        <f t="shared" si="82"/>
        <v>1501</v>
      </c>
    </row>
    <row r="169" spans="2:13" ht="15" customHeight="1" x14ac:dyDescent="0.15">
      <c r="B169" s="186"/>
      <c r="C169" s="81" t="s">
        <v>930</v>
      </c>
      <c r="D169" s="7"/>
      <c r="E169" s="7"/>
      <c r="G169" s="79"/>
      <c r="H169" s="18">
        <v>187</v>
      </c>
      <c r="I169" s="18">
        <v>118</v>
      </c>
      <c r="J169" s="18">
        <v>100</v>
      </c>
      <c r="K169" s="18">
        <v>1016</v>
      </c>
      <c r="L169" s="18">
        <v>80</v>
      </c>
      <c r="M169" s="18">
        <f t="shared" si="82"/>
        <v>1501</v>
      </c>
    </row>
    <row r="170" spans="2:13" ht="15" customHeight="1" x14ac:dyDescent="0.15">
      <c r="B170" s="187"/>
      <c r="C170" s="69" t="s">
        <v>931</v>
      </c>
      <c r="D170" s="36"/>
      <c r="E170" s="36"/>
      <c r="F170" s="36"/>
      <c r="G170" s="80"/>
      <c r="H170" s="19">
        <v>20</v>
      </c>
      <c r="I170" s="19">
        <v>40</v>
      </c>
      <c r="J170" s="19">
        <v>71</v>
      </c>
      <c r="K170" s="19">
        <v>1283</v>
      </c>
      <c r="L170" s="19">
        <v>87</v>
      </c>
      <c r="M170" s="19">
        <f t="shared" si="82"/>
        <v>1501</v>
      </c>
    </row>
    <row r="171" spans="2:13" ht="15" customHeight="1" x14ac:dyDescent="0.15">
      <c r="B171" s="188" t="s">
        <v>3</v>
      </c>
      <c r="C171" s="68" t="s">
        <v>928</v>
      </c>
      <c r="D171" s="33"/>
      <c r="E171" s="33"/>
      <c r="F171" s="33"/>
      <c r="G171" s="190">
        <f>M167</f>
        <v>1501</v>
      </c>
      <c r="H171" s="4">
        <f t="shared" ref="H171:L174" si="83">IF($G171=0,0,H167/$G171*100)</f>
        <v>6.9953364423717526</v>
      </c>
      <c r="I171" s="4">
        <f t="shared" si="83"/>
        <v>5.1965356429047302</v>
      </c>
      <c r="J171" s="4">
        <f t="shared" si="83"/>
        <v>5.6628914057295132</v>
      </c>
      <c r="K171" s="4">
        <f t="shared" si="83"/>
        <v>76.748834110592938</v>
      </c>
      <c r="L171" s="4">
        <f t="shared" si="83"/>
        <v>5.3964023984010661</v>
      </c>
      <c r="M171" s="4">
        <f t="shared" si="82"/>
        <v>100</v>
      </c>
    </row>
    <row r="172" spans="2:13" ht="15" customHeight="1" x14ac:dyDescent="0.15">
      <c r="B172" s="186"/>
      <c r="C172" s="81" t="s">
        <v>929</v>
      </c>
      <c r="D172" s="7"/>
      <c r="E172" s="7"/>
      <c r="G172" s="191">
        <f>M168</f>
        <v>1501</v>
      </c>
      <c r="H172" s="4">
        <f t="shared" si="83"/>
        <v>0.19986675549633579</v>
      </c>
      <c r="I172" s="4">
        <f t="shared" si="83"/>
        <v>1.6655562958027983</v>
      </c>
      <c r="J172" s="4">
        <f t="shared" si="83"/>
        <v>7.2618254497002006</v>
      </c>
      <c r="K172" s="4">
        <f t="shared" si="83"/>
        <v>85.343104596935376</v>
      </c>
      <c r="L172" s="4">
        <f t="shared" si="83"/>
        <v>5.5296469020652896</v>
      </c>
      <c r="M172" s="4">
        <f t="shared" si="82"/>
        <v>100</v>
      </c>
    </row>
    <row r="173" spans="2:13" ht="15" customHeight="1" x14ac:dyDescent="0.15">
      <c r="B173" s="186"/>
      <c r="C173" s="81" t="s">
        <v>930</v>
      </c>
      <c r="D173" s="7"/>
      <c r="E173" s="7"/>
      <c r="G173" s="191">
        <f>M169</f>
        <v>1501</v>
      </c>
      <c r="H173" s="4">
        <f t="shared" si="83"/>
        <v>12.45836109260493</v>
      </c>
      <c r="I173" s="4">
        <f t="shared" si="83"/>
        <v>7.861425716189208</v>
      </c>
      <c r="J173" s="4">
        <f t="shared" si="83"/>
        <v>6.6622251832111932</v>
      </c>
      <c r="K173" s="4">
        <f t="shared" si="83"/>
        <v>67.688207861425724</v>
      </c>
      <c r="L173" s="4">
        <f t="shared" si="83"/>
        <v>5.3297801465689538</v>
      </c>
      <c r="M173" s="4">
        <f t="shared" si="82"/>
        <v>100.00000000000001</v>
      </c>
    </row>
    <row r="174" spans="2:13" ht="15" customHeight="1" x14ac:dyDescent="0.15">
      <c r="B174" s="187"/>
      <c r="C174" s="69" t="s">
        <v>931</v>
      </c>
      <c r="D174" s="36"/>
      <c r="E174" s="36"/>
      <c r="F174" s="36"/>
      <c r="G174" s="192">
        <f>M170</f>
        <v>1501</v>
      </c>
      <c r="H174" s="5">
        <f t="shared" si="83"/>
        <v>1.3324450366422385</v>
      </c>
      <c r="I174" s="5">
        <f t="shared" si="83"/>
        <v>2.6648900732844769</v>
      </c>
      <c r="J174" s="5">
        <f t="shared" si="83"/>
        <v>4.7301798800799464</v>
      </c>
      <c r="K174" s="5">
        <f t="shared" si="83"/>
        <v>85.476349100599606</v>
      </c>
      <c r="L174" s="5">
        <f t="shared" si="83"/>
        <v>5.7961359093937377</v>
      </c>
      <c r="M174" s="5">
        <f t="shared" si="82"/>
        <v>100</v>
      </c>
    </row>
    <row r="175" spans="2:13" ht="15" customHeight="1" x14ac:dyDescent="0.15">
      <c r="C175" s="7"/>
      <c r="D175" s="7"/>
      <c r="E175" s="7"/>
      <c r="G175" s="1"/>
      <c r="H175" s="1"/>
      <c r="I175" s="1"/>
      <c r="J175" s="1"/>
      <c r="K175" s="1"/>
    </row>
    <row r="176" spans="2:13" ht="15" customHeight="1" x14ac:dyDescent="0.15">
      <c r="B176" s="27" t="s">
        <v>255</v>
      </c>
      <c r="C176" s="28"/>
      <c r="D176" s="28"/>
      <c r="E176" s="28"/>
      <c r="F176" s="28"/>
      <c r="G176" s="29"/>
      <c r="H176" s="146" t="s">
        <v>925</v>
      </c>
      <c r="I176" s="146" t="s">
        <v>926</v>
      </c>
      <c r="J176" s="146" t="s">
        <v>927</v>
      </c>
      <c r="K176" s="145" t="s">
        <v>372</v>
      </c>
      <c r="L176" s="145" t="s">
        <v>0</v>
      </c>
      <c r="M176" s="145" t="s">
        <v>4</v>
      </c>
    </row>
    <row r="177" spans="2:13" ht="15" customHeight="1" x14ac:dyDescent="0.15">
      <c r="B177" s="189" t="s">
        <v>2</v>
      </c>
      <c r="C177" s="68" t="s">
        <v>928</v>
      </c>
      <c r="D177" s="33"/>
      <c r="E177" s="33"/>
      <c r="F177" s="33"/>
      <c r="G177" s="78"/>
      <c r="H177" s="17">
        <v>48</v>
      </c>
      <c r="I177" s="17">
        <v>78</v>
      </c>
      <c r="J177" s="17">
        <v>104</v>
      </c>
      <c r="K177" s="17">
        <v>2136</v>
      </c>
      <c r="L177" s="17">
        <v>123</v>
      </c>
      <c r="M177" s="17">
        <f t="shared" ref="M177:M184" si="84">SUM(H177:L177)</f>
        <v>2489</v>
      </c>
    </row>
    <row r="178" spans="2:13" ht="15" customHeight="1" x14ac:dyDescent="0.15">
      <c r="B178" s="186"/>
      <c r="C178" s="81" t="s">
        <v>929</v>
      </c>
      <c r="D178" s="7"/>
      <c r="E178" s="7"/>
      <c r="G178" s="79"/>
      <c r="H178" s="18">
        <v>9</v>
      </c>
      <c r="I178" s="18">
        <v>14</v>
      </c>
      <c r="J178" s="18">
        <v>119</v>
      </c>
      <c r="K178" s="18">
        <v>2212</v>
      </c>
      <c r="L178" s="18">
        <v>135</v>
      </c>
      <c r="M178" s="18">
        <f t="shared" si="84"/>
        <v>2489</v>
      </c>
    </row>
    <row r="179" spans="2:13" ht="15" customHeight="1" x14ac:dyDescent="0.15">
      <c r="B179" s="186"/>
      <c r="C179" s="81" t="s">
        <v>930</v>
      </c>
      <c r="D179" s="7"/>
      <c r="E179" s="7"/>
      <c r="G179" s="79"/>
      <c r="H179" s="18">
        <v>285</v>
      </c>
      <c r="I179" s="18">
        <v>182</v>
      </c>
      <c r="J179" s="18">
        <v>214</v>
      </c>
      <c r="K179" s="18">
        <v>1719</v>
      </c>
      <c r="L179" s="18">
        <v>89</v>
      </c>
      <c r="M179" s="18">
        <f t="shared" si="84"/>
        <v>2489</v>
      </c>
    </row>
    <row r="180" spans="2:13" ht="15" customHeight="1" x14ac:dyDescent="0.15">
      <c r="B180" s="187"/>
      <c r="C180" s="69" t="s">
        <v>931</v>
      </c>
      <c r="D180" s="36"/>
      <c r="E180" s="36"/>
      <c r="F180" s="36"/>
      <c r="G180" s="80"/>
      <c r="H180" s="19">
        <v>46</v>
      </c>
      <c r="I180" s="19">
        <v>57</v>
      </c>
      <c r="J180" s="19">
        <v>97</v>
      </c>
      <c r="K180" s="19">
        <v>2157</v>
      </c>
      <c r="L180" s="19">
        <v>132</v>
      </c>
      <c r="M180" s="19">
        <f t="shared" si="84"/>
        <v>2489</v>
      </c>
    </row>
    <row r="181" spans="2:13" ht="15" customHeight="1" x14ac:dyDescent="0.15">
      <c r="B181" s="188" t="s">
        <v>3</v>
      </c>
      <c r="C181" s="68" t="s">
        <v>928</v>
      </c>
      <c r="D181" s="33"/>
      <c r="E181" s="33"/>
      <c r="F181" s="33"/>
      <c r="G181" s="190">
        <f>M177</f>
        <v>2489</v>
      </c>
      <c r="H181" s="4">
        <f t="shared" ref="H181:L184" si="85">IF($G181=0,0,H177/$G181*100)</f>
        <v>1.9284853354760947</v>
      </c>
      <c r="I181" s="4">
        <f t="shared" si="85"/>
        <v>3.1337886701486539</v>
      </c>
      <c r="J181" s="4">
        <f t="shared" si="85"/>
        <v>4.1783848935315389</v>
      </c>
      <c r="K181" s="4">
        <f t="shared" si="85"/>
        <v>85.817597428686227</v>
      </c>
      <c r="L181" s="4">
        <f t="shared" si="85"/>
        <v>4.941743672157493</v>
      </c>
      <c r="M181" s="4">
        <f t="shared" si="84"/>
        <v>100</v>
      </c>
    </row>
    <row r="182" spans="2:13" ht="15" customHeight="1" x14ac:dyDescent="0.15">
      <c r="B182" s="186"/>
      <c r="C182" s="81" t="s">
        <v>929</v>
      </c>
      <c r="D182" s="7"/>
      <c r="E182" s="7"/>
      <c r="G182" s="191">
        <f>M178</f>
        <v>2489</v>
      </c>
      <c r="H182" s="4">
        <f t="shared" si="85"/>
        <v>0.36159100040176778</v>
      </c>
      <c r="I182" s="4">
        <f t="shared" si="85"/>
        <v>0.56247488951386093</v>
      </c>
      <c r="J182" s="4">
        <f t="shared" si="85"/>
        <v>4.7810365608678183</v>
      </c>
      <c r="K182" s="4">
        <f t="shared" si="85"/>
        <v>88.871032543190026</v>
      </c>
      <c r="L182" s="4">
        <f t="shared" si="85"/>
        <v>5.4238650060265163</v>
      </c>
      <c r="M182" s="4">
        <f t="shared" si="84"/>
        <v>99.999999999999986</v>
      </c>
    </row>
    <row r="183" spans="2:13" ht="15" customHeight="1" x14ac:dyDescent="0.15">
      <c r="B183" s="186"/>
      <c r="C183" s="81" t="s">
        <v>930</v>
      </c>
      <c r="D183" s="7"/>
      <c r="E183" s="7"/>
      <c r="G183" s="191">
        <f>M179</f>
        <v>2489</v>
      </c>
      <c r="H183" s="4">
        <f t="shared" si="85"/>
        <v>11.450381679389313</v>
      </c>
      <c r="I183" s="4">
        <f t="shared" si="85"/>
        <v>7.3121735636801928</v>
      </c>
      <c r="J183" s="4">
        <f t="shared" si="85"/>
        <v>8.5978304539975881</v>
      </c>
      <c r="K183" s="4">
        <f t="shared" si="85"/>
        <v>69.063881076737644</v>
      </c>
      <c r="L183" s="4">
        <f t="shared" si="85"/>
        <v>3.5757332261952595</v>
      </c>
      <c r="M183" s="4">
        <f t="shared" si="84"/>
        <v>99.999999999999986</v>
      </c>
    </row>
    <row r="184" spans="2:13" ht="15" customHeight="1" x14ac:dyDescent="0.15">
      <c r="B184" s="187"/>
      <c r="C184" s="69" t="s">
        <v>931</v>
      </c>
      <c r="D184" s="36"/>
      <c r="E184" s="36"/>
      <c r="F184" s="36"/>
      <c r="G184" s="192">
        <f>M180</f>
        <v>2489</v>
      </c>
      <c r="H184" s="5">
        <f t="shared" si="85"/>
        <v>1.8481317798312575</v>
      </c>
      <c r="I184" s="5">
        <f t="shared" si="85"/>
        <v>2.2900763358778624</v>
      </c>
      <c r="J184" s="5">
        <f t="shared" si="85"/>
        <v>3.8971474487746085</v>
      </c>
      <c r="K184" s="5">
        <f t="shared" si="85"/>
        <v>86.661309762957003</v>
      </c>
      <c r="L184" s="5">
        <f t="shared" si="85"/>
        <v>5.3033346725592612</v>
      </c>
      <c r="M184" s="5">
        <f t="shared" si="84"/>
        <v>99.999999999999986</v>
      </c>
    </row>
    <row r="185" spans="2:13" ht="15" customHeight="1" x14ac:dyDescent="0.15">
      <c r="C185" s="7"/>
      <c r="D185" s="7"/>
      <c r="E185" s="7"/>
      <c r="G185" s="1"/>
      <c r="H185" s="1"/>
      <c r="I185" s="1"/>
      <c r="J185" s="1"/>
      <c r="K185" s="1"/>
    </row>
    <row r="186" spans="2:13" ht="15" customHeight="1" x14ac:dyDescent="0.15">
      <c r="B186" s="27" t="s">
        <v>256</v>
      </c>
      <c r="C186" s="28"/>
      <c r="D186" s="28"/>
      <c r="E186" s="28"/>
      <c r="F186" s="28"/>
      <c r="G186" s="29"/>
      <c r="H186" s="146" t="s">
        <v>925</v>
      </c>
      <c r="I186" s="146" t="s">
        <v>926</v>
      </c>
      <c r="J186" s="146" t="s">
        <v>927</v>
      </c>
      <c r="K186" s="145" t="s">
        <v>372</v>
      </c>
      <c r="L186" s="145" t="s">
        <v>0</v>
      </c>
      <c r="M186" s="145" t="s">
        <v>4</v>
      </c>
    </row>
    <row r="187" spans="2:13" ht="15" customHeight="1" x14ac:dyDescent="0.15">
      <c r="B187" s="189" t="s">
        <v>2</v>
      </c>
      <c r="C187" s="68" t="s">
        <v>928</v>
      </c>
      <c r="D187" s="33"/>
      <c r="E187" s="33"/>
      <c r="F187" s="33"/>
      <c r="G187" s="78"/>
      <c r="H187" s="17">
        <v>3</v>
      </c>
      <c r="I187" s="17">
        <v>7</v>
      </c>
      <c r="J187" s="17">
        <v>7</v>
      </c>
      <c r="K187" s="17">
        <v>106</v>
      </c>
      <c r="L187" s="17">
        <v>7</v>
      </c>
      <c r="M187" s="17">
        <f t="shared" ref="M187:M194" si="86">SUM(H187:L187)</f>
        <v>130</v>
      </c>
    </row>
    <row r="188" spans="2:13" ht="15" customHeight="1" x14ac:dyDescent="0.15">
      <c r="B188" s="186"/>
      <c r="C188" s="81" t="s">
        <v>929</v>
      </c>
      <c r="D188" s="7"/>
      <c r="E188" s="7"/>
      <c r="G188" s="79"/>
      <c r="H188" s="18">
        <v>0</v>
      </c>
      <c r="I188" s="18">
        <v>0</v>
      </c>
      <c r="J188" s="18">
        <v>6</v>
      </c>
      <c r="K188" s="18">
        <v>118</v>
      </c>
      <c r="L188" s="18">
        <v>6</v>
      </c>
      <c r="M188" s="18">
        <f t="shared" si="86"/>
        <v>130</v>
      </c>
    </row>
    <row r="189" spans="2:13" ht="15" customHeight="1" x14ac:dyDescent="0.15">
      <c r="B189" s="186"/>
      <c r="C189" s="81" t="s">
        <v>930</v>
      </c>
      <c r="D189" s="7"/>
      <c r="E189" s="7"/>
      <c r="G189" s="79"/>
      <c r="H189" s="18">
        <v>10</v>
      </c>
      <c r="I189" s="18">
        <v>8</v>
      </c>
      <c r="J189" s="18">
        <v>19</v>
      </c>
      <c r="K189" s="18">
        <v>88</v>
      </c>
      <c r="L189" s="18">
        <v>5</v>
      </c>
      <c r="M189" s="18">
        <f t="shared" si="86"/>
        <v>130</v>
      </c>
    </row>
    <row r="190" spans="2:13" ht="15" customHeight="1" x14ac:dyDescent="0.15">
      <c r="B190" s="187"/>
      <c r="C190" s="69" t="s">
        <v>931</v>
      </c>
      <c r="D190" s="36"/>
      <c r="E190" s="36"/>
      <c r="F190" s="36"/>
      <c r="G190" s="80"/>
      <c r="H190" s="19">
        <v>1</v>
      </c>
      <c r="I190" s="19">
        <v>1</v>
      </c>
      <c r="J190" s="19">
        <v>1</v>
      </c>
      <c r="K190" s="19">
        <v>122</v>
      </c>
      <c r="L190" s="19">
        <v>5</v>
      </c>
      <c r="M190" s="19">
        <f t="shared" si="86"/>
        <v>130</v>
      </c>
    </row>
    <row r="191" spans="2:13" ht="15" customHeight="1" x14ac:dyDescent="0.15">
      <c r="B191" s="188" t="s">
        <v>3</v>
      </c>
      <c r="C191" s="68" t="s">
        <v>928</v>
      </c>
      <c r="D191" s="33"/>
      <c r="E191" s="33"/>
      <c r="F191" s="33"/>
      <c r="G191" s="190">
        <f>M187</f>
        <v>130</v>
      </c>
      <c r="H191" s="4">
        <f t="shared" ref="H191:L194" si="87">IF($G191=0,0,H187/$G191*100)</f>
        <v>2.3076923076923079</v>
      </c>
      <c r="I191" s="4">
        <f t="shared" si="87"/>
        <v>5.384615384615385</v>
      </c>
      <c r="J191" s="4">
        <f t="shared" si="87"/>
        <v>5.384615384615385</v>
      </c>
      <c r="K191" s="4">
        <f t="shared" si="87"/>
        <v>81.538461538461533</v>
      </c>
      <c r="L191" s="4">
        <f t="shared" si="87"/>
        <v>5.384615384615385</v>
      </c>
      <c r="M191" s="4">
        <f t="shared" si="86"/>
        <v>100</v>
      </c>
    </row>
    <row r="192" spans="2:13" ht="15" customHeight="1" x14ac:dyDescent="0.15">
      <c r="B192" s="186"/>
      <c r="C192" s="81" t="s">
        <v>929</v>
      </c>
      <c r="D192" s="7"/>
      <c r="E192" s="7"/>
      <c r="G192" s="191">
        <f>M188</f>
        <v>130</v>
      </c>
      <c r="H192" s="4">
        <f t="shared" si="87"/>
        <v>0</v>
      </c>
      <c r="I192" s="4">
        <f t="shared" si="87"/>
        <v>0</v>
      </c>
      <c r="J192" s="4">
        <f t="shared" si="87"/>
        <v>4.6153846153846159</v>
      </c>
      <c r="K192" s="4">
        <f t="shared" si="87"/>
        <v>90.769230769230774</v>
      </c>
      <c r="L192" s="4">
        <f t="shared" si="87"/>
        <v>4.6153846153846159</v>
      </c>
      <c r="M192" s="4">
        <f t="shared" si="86"/>
        <v>100</v>
      </c>
    </row>
    <row r="193" spans="1:13" ht="15" customHeight="1" x14ac:dyDescent="0.15">
      <c r="B193" s="186"/>
      <c r="C193" s="81" t="s">
        <v>930</v>
      </c>
      <c r="D193" s="7"/>
      <c r="E193" s="7"/>
      <c r="G193" s="191">
        <f>M189</f>
        <v>130</v>
      </c>
      <c r="H193" s="4">
        <f t="shared" si="87"/>
        <v>7.6923076923076925</v>
      </c>
      <c r="I193" s="4">
        <f t="shared" si="87"/>
        <v>6.1538461538461542</v>
      </c>
      <c r="J193" s="4">
        <f t="shared" si="87"/>
        <v>14.615384615384617</v>
      </c>
      <c r="K193" s="4">
        <f t="shared" si="87"/>
        <v>67.692307692307693</v>
      </c>
      <c r="L193" s="4">
        <f t="shared" si="87"/>
        <v>3.8461538461538463</v>
      </c>
      <c r="M193" s="4">
        <f t="shared" si="86"/>
        <v>100</v>
      </c>
    </row>
    <row r="194" spans="1:13" ht="15" customHeight="1" x14ac:dyDescent="0.15">
      <c r="B194" s="187"/>
      <c r="C194" s="69" t="s">
        <v>931</v>
      </c>
      <c r="D194" s="36"/>
      <c r="E194" s="36"/>
      <c r="F194" s="36"/>
      <c r="G194" s="192">
        <f>M190</f>
        <v>130</v>
      </c>
      <c r="H194" s="5">
        <f t="shared" si="87"/>
        <v>0.76923076923076927</v>
      </c>
      <c r="I194" s="5">
        <f t="shared" si="87"/>
        <v>0.76923076923076927</v>
      </c>
      <c r="J194" s="5">
        <f t="shared" si="87"/>
        <v>0.76923076923076927</v>
      </c>
      <c r="K194" s="5">
        <f t="shared" si="87"/>
        <v>93.84615384615384</v>
      </c>
      <c r="L194" s="5">
        <f t="shared" si="87"/>
        <v>3.8461538461538463</v>
      </c>
      <c r="M194" s="5">
        <f t="shared" si="86"/>
        <v>99.999999999999986</v>
      </c>
    </row>
    <row r="195" spans="1:13" ht="15" customHeight="1" x14ac:dyDescent="0.15">
      <c r="C195" s="7"/>
      <c r="D195" s="7"/>
      <c r="E195" s="7"/>
      <c r="G195" s="1"/>
      <c r="H195" s="1"/>
      <c r="I195" s="1"/>
      <c r="J195" s="1"/>
      <c r="K195" s="1"/>
    </row>
    <row r="196" spans="1:13" ht="15" customHeight="1" x14ac:dyDescent="0.15">
      <c r="B196" s="27" t="s">
        <v>257</v>
      </c>
      <c r="C196" s="28"/>
      <c r="D196" s="28"/>
      <c r="E196" s="28"/>
      <c r="F196" s="28"/>
      <c r="G196" s="29"/>
      <c r="H196" s="146" t="s">
        <v>925</v>
      </c>
      <c r="I196" s="146" t="s">
        <v>926</v>
      </c>
      <c r="J196" s="146" t="s">
        <v>927</v>
      </c>
      <c r="K196" s="145" t="s">
        <v>372</v>
      </c>
      <c r="L196" s="145" t="s">
        <v>0</v>
      </c>
      <c r="M196" s="145" t="s">
        <v>4</v>
      </c>
    </row>
    <row r="197" spans="1:13" ht="15" customHeight="1" x14ac:dyDescent="0.15">
      <c r="B197" s="189" t="s">
        <v>2</v>
      </c>
      <c r="C197" s="68" t="s">
        <v>928</v>
      </c>
      <c r="D197" s="33"/>
      <c r="E197" s="33"/>
      <c r="F197" s="33"/>
      <c r="G197" s="78"/>
      <c r="H197" s="17">
        <v>19</v>
      </c>
      <c r="I197" s="17">
        <v>54</v>
      </c>
      <c r="J197" s="17">
        <v>57</v>
      </c>
      <c r="K197" s="17">
        <v>1573</v>
      </c>
      <c r="L197" s="17">
        <v>63</v>
      </c>
      <c r="M197" s="17">
        <f t="shared" ref="M197:M204" si="88">SUM(H197:L197)</f>
        <v>1766</v>
      </c>
    </row>
    <row r="198" spans="1:13" ht="15" customHeight="1" x14ac:dyDescent="0.15">
      <c r="B198" s="186"/>
      <c r="C198" s="81" t="s">
        <v>929</v>
      </c>
      <c r="D198" s="7"/>
      <c r="E198" s="7"/>
      <c r="G198" s="79"/>
      <c r="H198" s="18">
        <v>4</v>
      </c>
      <c r="I198" s="18">
        <v>12</v>
      </c>
      <c r="J198" s="18">
        <v>166</v>
      </c>
      <c r="K198" s="18">
        <v>1519</v>
      </c>
      <c r="L198" s="18">
        <v>65</v>
      </c>
      <c r="M198" s="18">
        <f t="shared" si="88"/>
        <v>1766</v>
      </c>
    </row>
    <row r="199" spans="1:13" ht="15" customHeight="1" x14ac:dyDescent="0.15">
      <c r="B199" s="186"/>
      <c r="C199" s="81" t="s">
        <v>930</v>
      </c>
      <c r="D199" s="7"/>
      <c r="E199" s="7"/>
      <c r="G199" s="79"/>
      <c r="H199" s="18">
        <v>86</v>
      </c>
      <c r="I199" s="18">
        <v>88</v>
      </c>
      <c r="J199" s="18">
        <v>164</v>
      </c>
      <c r="K199" s="18">
        <v>1381</v>
      </c>
      <c r="L199" s="18">
        <v>47</v>
      </c>
      <c r="M199" s="18">
        <f t="shared" si="88"/>
        <v>1766</v>
      </c>
    </row>
    <row r="200" spans="1:13" ht="15" customHeight="1" x14ac:dyDescent="0.15">
      <c r="B200" s="187"/>
      <c r="C200" s="69" t="s">
        <v>931</v>
      </c>
      <c r="D200" s="36"/>
      <c r="E200" s="36"/>
      <c r="F200" s="36"/>
      <c r="G200" s="80"/>
      <c r="H200" s="19">
        <v>18</v>
      </c>
      <c r="I200" s="19">
        <v>114</v>
      </c>
      <c r="J200" s="19">
        <v>44</v>
      </c>
      <c r="K200" s="19">
        <v>1525</v>
      </c>
      <c r="L200" s="19">
        <v>65</v>
      </c>
      <c r="M200" s="19">
        <f t="shared" si="88"/>
        <v>1766</v>
      </c>
    </row>
    <row r="201" spans="1:13" ht="15" customHeight="1" x14ac:dyDescent="0.15">
      <c r="B201" s="188" t="s">
        <v>3</v>
      </c>
      <c r="C201" s="68" t="s">
        <v>928</v>
      </c>
      <c r="D201" s="33"/>
      <c r="E201" s="33"/>
      <c r="F201" s="33"/>
      <c r="G201" s="190">
        <f>M197</f>
        <v>1766</v>
      </c>
      <c r="H201" s="4">
        <f t="shared" ref="H201:L204" si="89">IF($G201=0,0,H197/$G201*100)</f>
        <v>1.0758776896942241</v>
      </c>
      <c r="I201" s="4">
        <f t="shared" si="89"/>
        <v>3.057757644394111</v>
      </c>
      <c r="J201" s="4">
        <f t="shared" si="89"/>
        <v>3.2276330690826729</v>
      </c>
      <c r="K201" s="4">
        <f t="shared" si="89"/>
        <v>89.071347678369193</v>
      </c>
      <c r="L201" s="4">
        <f t="shared" si="89"/>
        <v>3.5673839184597962</v>
      </c>
      <c r="M201" s="4">
        <f t="shared" si="88"/>
        <v>100</v>
      </c>
    </row>
    <row r="202" spans="1:13" ht="15" customHeight="1" x14ac:dyDescent="0.15">
      <c r="B202" s="186"/>
      <c r="C202" s="81" t="s">
        <v>929</v>
      </c>
      <c r="D202" s="7"/>
      <c r="E202" s="7"/>
      <c r="G202" s="191">
        <f>M198</f>
        <v>1766</v>
      </c>
      <c r="H202" s="4">
        <f t="shared" si="89"/>
        <v>0.22650056625141565</v>
      </c>
      <c r="I202" s="4">
        <f t="shared" si="89"/>
        <v>0.67950169875424693</v>
      </c>
      <c r="J202" s="4">
        <f t="shared" si="89"/>
        <v>9.3997734994337492</v>
      </c>
      <c r="K202" s="4">
        <f t="shared" si="89"/>
        <v>86.013590033975078</v>
      </c>
      <c r="L202" s="4">
        <f t="shared" si="89"/>
        <v>3.6806342015855038</v>
      </c>
      <c r="M202" s="4">
        <f t="shared" si="88"/>
        <v>100</v>
      </c>
    </row>
    <row r="203" spans="1:13" ht="15" customHeight="1" x14ac:dyDescent="0.15">
      <c r="B203" s="186"/>
      <c r="C203" s="81" t="s">
        <v>930</v>
      </c>
      <c r="D203" s="7"/>
      <c r="E203" s="7"/>
      <c r="G203" s="191">
        <f>M199</f>
        <v>1766</v>
      </c>
      <c r="H203" s="4">
        <f t="shared" si="89"/>
        <v>4.8697621744054365</v>
      </c>
      <c r="I203" s="4">
        <f t="shared" si="89"/>
        <v>4.9830124575311441</v>
      </c>
      <c r="J203" s="4">
        <f t="shared" si="89"/>
        <v>9.2865232163080407</v>
      </c>
      <c r="K203" s="4">
        <f t="shared" si="89"/>
        <v>78.199320498301248</v>
      </c>
      <c r="L203" s="4">
        <f t="shared" si="89"/>
        <v>2.6613816534541335</v>
      </c>
      <c r="M203" s="4">
        <f t="shared" si="88"/>
        <v>100</v>
      </c>
    </row>
    <row r="204" spans="1:13" ht="15" customHeight="1" x14ac:dyDescent="0.15">
      <c r="B204" s="187"/>
      <c r="C204" s="69" t="s">
        <v>931</v>
      </c>
      <c r="D204" s="36"/>
      <c r="E204" s="36"/>
      <c r="F204" s="36"/>
      <c r="G204" s="192">
        <f>M200</f>
        <v>1766</v>
      </c>
      <c r="H204" s="5">
        <f t="shared" si="89"/>
        <v>1.0192525481313703</v>
      </c>
      <c r="I204" s="5">
        <f t="shared" si="89"/>
        <v>6.4552661381653458</v>
      </c>
      <c r="J204" s="5">
        <f t="shared" si="89"/>
        <v>2.491506228765572</v>
      </c>
      <c r="K204" s="5">
        <f t="shared" si="89"/>
        <v>86.353340883352203</v>
      </c>
      <c r="L204" s="5">
        <f t="shared" si="89"/>
        <v>3.6806342015855038</v>
      </c>
      <c r="M204" s="5">
        <f t="shared" si="88"/>
        <v>100</v>
      </c>
    </row>
    <row r="205" spans="1:13" ht="15" customHeight="1" x14ac:dyDescent="0.15">
      <c r="C205" s="7"/>
      <c r="D205" s="7"/>
      <c r="E205" s="7"/>
      <c r="G205" s="1"/>
      <c r="H205" s="1"/>
      <c r="I205" s="1"/>
      <c r="J205" s="1"/>
      <c r="K205" s="1"/>
    </row>
    <row r="206" spans="1:13" ht="15" customHeight="1" x14ac:dyDescent="0.15">
      <c r="A206" s="1" t="s">
        <v>683</v>
      </c>
      <c r="D206" s="7"/>
      <c r="E206" s="7"/>
      <c r="G206" s="1"/>
      <c r="H206" s="1"/>
      <c r="I206" s="1"/>
      <c r="J206" s="1"/>
      <c r="K206" s="1"/>
      <c r="M206" s="7"/>
    </row>
    <row r="207" spans="1:13" ht="15" customHeight="1" x14ac:dyDescent="0.15">
      <c r="A207" s="1" t="s">
        <v>682</v>
      </c>
      <c r="C207" s="7"/>
      <c r="D207" s="7"/>
      <c r="E207" s="7"/>
      <c r="G207" s="1"/>
      <c r="H207" s="1"/>
      <c r="I207" s="1"/>
      <c r="J207" s="1"/>
      <c r="K207" s="1"/>
    </row>
    <row r="208" spans="1:13" ht="45.35" x14ac:dyDescent="0.15">
      <c r="B208" s="27" t="s">
        <v>677</v>
      </c>
      <c r="C208" s="28"/>
      <c r="D208" s="28"/>
      <c r="E208" s="28"/>
      <c r="F208" s="28"/>
      <c r="G208" s="29"/>
      <c r="H208" s="202" t="s">
        <v>684</v>
      </c>
      <c r="I208" s="202" t="s">
        <v>685</v>
      </c>
      <c r="J208" s="145" t="s">
        <v>675</v>
      </c>
      <c r="K208" s="145" t="s">
        <v>676</v>
      </c>
    </row>
    <row r="209" spans="2:11" ht="15" customHeight="1" x14ac:dyDescent="0.15">
      <c r="B209" s="189" t="s">
        <v>670</v>
      </c>
      <c r="C209" s="68" t="s">
        <v>694</v>
      </c>
      <c r="D209" s="33"/>
      <c r="E209" s="33"/>
      <c r="F209" s="33"/>
      <c r="G209" s="78"/>
      <c r="H209" s="17">
        <v>1997</v>
      </c>
      <c r="I209" s="17">
        <v>1370</v>
      </c>
      <c r="J209" s="17">
        <v>230</v>
      </c>
      <c r="K209" s="17">
        <f t="shared" ref="K209:K236" si="90">SUM(H209:J209)</f>
        <v>3597</v>
      </c>
    </row>
    <row r="210" spans="2:11" ht="15" customHeight="1" x14ac:dyDescent="0.15">
      <c r="B210" s="186"/>
      <c r="C210" s="81" t="s">
        <v>695</v>
      </c>
      <c r="D210" s="7"/>
      <c r="E210" s="7"/>
      <c r="G210" s="79"/>
      <c r="H210" s="18">
        <v>2088</v>
      </c>
      <c r="I210" s="18">
        <v>1266</v>
      </c>
      <c r="J210" s="18">
        <v>229</v>
      </c>
      <c r="K210" s="18">
        <f t="shared" si="90"/>
        <v>3583</v>
      </c>
    </row>
    <row r="211" spans="2:11" ht="15" customHeight="1" x14ac:dyDescent="0.15">
      <c r="B211" s="186"/>
      <c r="C211" s="81" t="s">
        <v>696</v>
      </c>
      <c r="D211" s="7"/>
      <c r="E211" s="7"/>
      <c r="G211" s="79"/>
      <c r="H211" s="18">
        <v>1844</v>
      </c>
      <c r="I211" s="18">
        <v>667</v>
      </c>
      <c r="J211" s="18">
        <v>180</v>
      </c>
      <c r="K211" s="18">
        <f t="shared" si="90"/>
        <v>2691</v>
      </c>
    </row>
    <row r="212" spans="2:11" ht="15" customHeight="1" x14ac:dyDescent="0.15">
      <c r="B212" s="186"/>
      <c r="C212" s="81" t="s">
        <v>697</v>
      </c>
      <c r="D212" s="7"/>
      <c r="E212" s="7"/>
      <c r="G212" s="79"/>
      <c r="H212" s="18">
        <v>3771</v>
      </c>
      <c r="I212" s="18">
        <v>719</v>
      </c>
      <c r="J212" s="18">
        <v>486</v>
      </c>
      <c r="K212" s="18">
        <f t="shared" si="90"/>
        <v>4976</v>
      </c>
    </row>
    <row r="213" spans="2:11" ht="15" customHeight="1" x14ac:dyDescent="0.15">
      <c r="B213" s="186"/>
      <c r="C213" s="81" t="s">
        <v>698</v>
      </c>
      <c r="D213" s="7"/>
      <c r="E213" s="7"/>
      <c r="G213" s="79"/>
      <c r="H213" s="18">
        <v>903</v>
      </c>
      <c r="I213" s="18">
        <v>152</v>
      </c>
      <c r="J213" s="18">
        <v>134</v>
      </c>
      <c r="K213" s="18">
        <f t="shared" si="90"/>
        <v>1189</v>
      </c>
    </row>
    <row r="214" spans="2:11" ht="15" customHeight="1" x14ac:dyDescent="0.15">
      <c r="B214" s="186"/>
      <c r="C214" s="81" t="s">
        <v>699</v>
      </c>
      <c r="D214" s="7"/>
      <c r="E214" s="7"/>
      <c r="G214" s="79"/>
      <c r="H214" s="18">
        <v>1130</v>
      </c>
      <c r="I214" s="18">
        <v>549</v>
      </c>
      <c r="J214" s="18">
        <v>136</v>
      </c>
      <c r="K214" s="18">
        <f t="shared" si="90"/>
        <v>1815</v>
      </c>
    </row>
    <row r="215" spans="2:11" ht="15" customHeight="1" x14ac:dyDescent="0.15">
      <c r="B215" s="186"/>
      <c r="C215" s="81" t="s">
        <v>700</v>
      </c>
      <c r="D215" s="7"/>
      <c r="E215" s="7"/>
      <c r="G215" s="79"/>
      <c r="H215" s="18">
        <v>526</v>
      </c>
      <c r="I215" s="18">
        <v>88</v>
      </c>
      <c r="J215" s="18">
        <v>76</v>
      </c>
      <c r="K215" s="18">
        <f t="shared" si="90"/>
        <v>690</v>
      </c>
    </row>
    <row r="216" spans="2:11" ht="15" customHeight="1" x14ac:dyDescent="0.15">
      <c r="B216" s="186"/>
      <c r="C216" s="81" t="s">
        <v>701</v>
      </c>
      <c r="D216" s="7"/>
      <c r="E216" s="7"/>
      <c r="G216" s="79"/>
      <c r="H216" s="18">
        <v>1399</v>
      </c>
      <c r="I216" s="18">
        <v>176</v>
      </c>
      <c r="J216" s="18">
        <v>176</v>
      </c>
      <c r="K216" s="18">
        <f t="shared" si="90"/>
        <v>1751</v>
      </c>
    </row>
    <row r="217" spans="2:11" ht="15" customHeight="1" x14ac:dyDescent="0.15">
      <c r="B217" s="186"/>
      <c r="C217" s="81" t="s">
        <v>702</v>
      </c>
      <c r="D217" s="7"/>
      <c r="E217" s="7"/>
      <c r="G217" s="79"/>
      <c r="H217" s="18">
        <v>4106</v>
      </c>
      <c r="I217" s="18">
        <v>336</v>
      </c>
      <c r="J217" s="18">
        <v>502</v>
      </c>
      <c r="K217" s="18">
        <f t="shared" si="90"/>
        <v>4944</v>
      </c>
    </row>
    <row r="218" spans="2:11" ht="15" customHeight="1" x14ac:dyDescent="0.15">
      <c r="B218" s="186"/>
      <c r="C218" s="81" t="s">
        <v>703</v>
      </c>
      <c r="D218" s="7"/>
      <c r="E218" s="7"/>
      <c r="G218" s="79"/>
      <c r="H218" s="18">
        <v>3404</v>
      </c>
      <c r="I218" s="18">
        <v>1052</v>
      </c>
      <c r="J218" s="18">
        <v>558</v>
      </c>
      <c r="K218" s="18">
        <f t="shared" si="90"/>
        <v>5014</v>
      </c>
    </row>
    <row r="219" spans="2:11" ht="15" customHeight="1" x14ac:dyDescent="0.15">
      <c r="B219" s="186"/>
      <c r="C219" s="81" t="s">
        <v>704</v>
      </c>
      <c r="D219" s="7"/>
      <c r="E219" s="7"/>
      <c r="G219" s="79"/>
      <c r="H219" s="18">
        <v>3060</v>
      </c>
      <c r="I219" s="18">
        <v>1053</v>
      </c>
      <c r="J219" s="18">
        <v>492</v>
      </c>
      <c r="K219" s="18">
        <f t="shared" si="90"/>
        <v>4605</v>
      </c>
    </row>
    <row r="220" spans="2:11" ht="15" customHeight="1" x14ac:dyDescent="0.15">
      <c r="B220" s="186"/>
      <c r="C220" s="81" t="s">
        <v>705</v>
      </c>
      <c r="D220" s="7"/>
      <c r="E220" s="7"/>
      <c r="G220" s="79"/>
      <c r="H220" s="18">
        <v>1394</v>
      </c>
      <c r="I220" s="18">
        <v>1134</v>
      </c>
      <c r="J220" s="18">
        <v>246</v>
      </c>
      <c r="K220" s="18">
        <f t="shared" si="90"/>
        <v>2774</v>
      </c>
    </row>
    <row r="221" spans="2:11" ht="15" customHeight="1" x14ac:dyDescent="0.15">
      <c r="B221" s="186"/>
      <c r="C221" s="81" t="s">
        <v>706</v>
      </c>
      <c r="D221" s="7"/>
      <c r="E221" s="7"/>
      <c r="G221" s="79"/>
      <c r="H221" s="18">
        <v>2798</v>
      </c>
      <c r="I221" s="18">
        <v>398</v>
      </c>
      <c r="J221" s="18">
        <v>348</v>
      </c>
      <c r="K221" s="18">
        <f t="shared" si="90"/>
        <v>3544</v>
      </c>
    </row>
    <row r="222" spans="2:11" ht="15" customHeight="1" x14ac:dyDescent="0.15">
      <c r="B222" s="187"/>
      <c r="C222" s="69" t="s">
        <v>707</v>
      </c>
      <c r="D222" s="36"/>
      <c r="E222" s="36"/>
      <c r="F222" s="36"/>
      <c r="G222" s="80"/>
      <c r="H222" s="19">
        <v>1599</v>
      </c>
      <c r="I222" s="19">
        <v>641</v>
      </c>
      <c r="J222" s="19">
        <v>285</v>
      </c>
      <c r="K222" s="19">
        <f t="shared" si="90"/>
        <v>2525</v>
      </c>
    </row>
    <row r="223" spans="2:11" ht="15" customHeight="1" x14ac:dyDescent="0.15">
      <c r="B223" s="188" t="s">
        <v>671</v>
      </c>
      <c r="C223" s="68" t="s">
        <v>694</v>
      </c>
      <c r="D223" s="33"/>
      <c r="E223" s="33"/>
      <c r="F223" s="33"/>
      <c r="G223" s="190">
        <f t="shared" ref="G223:G236" si="91">SUM(I4:J4)</f>
        <v>3597</v>
      </c>
      <c r="H223" s="4">
        <f>IF($G223=0,0,H209/$G223*100)</f>
        <v>55.518487628579372</v>
      </c>
      <c r="I223" s="4">
        <f t="shared" ref="I223:J223" si="92">IF($G223=0,0,I209/$G223*100)</f>
        <v>38.087294968028914</v>
      </c>
      <c r="J223" s="4">
        <f t="shared" si="92"/>
        <v>6.394217403391715</v>
      </c>
      <c r="K223" s="4">
        <f t="shared" si="90"/>
        <v>100.00000000000001</v>
      </c>
    </row>
    <row r="224" spans="2:11" ht="15" customHeight="1" x14ac:dyDescent="0.15">
      <c r="B224" s="186"/>
      <c r="C224" s="81" t="s">
        <v>695</v>
      </c>
      <c r="D224" s="7"/>
      <c r="E224" s="7"/>
      <c r="G224" s="191">
        <f t="shared" si="91"/>
        <v>3583</v>
      </c>
      <c r="H224" s="4">
        <f t="shared" ref="H224:J224" si="93">IF($G224=0,0,H210/$G224*100)</f>
        <v>58.275188389617639</v>
      </c>
      <c r="I224" s="4">
        <f t="shared" si="93"/>
        <v>35.333519397153225</v>
      </c>
      <c r="J224" s="4">
        <f t="shared" si="93"/>
        <v>6.3912922132291365</v>
      </c>
      <c r="K224" s="4">
        <f t="shared" si="90"/>
        <v>100</v>
      </c>
    </row>
    <row r="225" spans="2:11" ht="15" customHeight="1" x14ac:dyDescent="0.15">
      <c r="B225" s="186"/>
      <c r="C225" s="81" t="s">
        <v>696</v>
      </c>
      <c r="D225" s="7"/>
      <c r="E225" s="7"/>
      <c r="G225" s="191">
        <f t="shared" si="91"/>
        <v>2691</v>
      </c>
      <c r="H225" s="4">
        <f t="shared" ref="H225:J225" si="94">IF($G225=0,0,H211/$G225*100)</f>
        <v>68.524712002972876</v>
      </c>
      <c r="I225" s="4">
        <f t="shared" si="94"/>
        <v>24.786324786324787</v>
      </c>
      <c r="J225" s="4">
        <f t="shared" si="94"/>
        <v>6.6889632107023411</v>
      </c>
      <c r="K225" s="4">
        <f t="shared" si="90"/>
        <v>100</v>
      </c>
    </row>
    <row r="226" spans="2:11" ht="15" customHeight="1" x14ac:dyDescent="0.15">
      <c r="B226" s="186"/>
      <c r="C226" s="81" t="s">
        <v>697</v>
      </c>
      <c r="D226" s="7"/>
      <c r="E226" s="7"/>
      <c r="G226" s="191">
        <f t="shared" si="91"/>
        <v>4976</v>
      </c>
      <c r="H226" s="4">
        <f t="shared" ref="H226:J226" si="95">IF($G226=0,0,H212/$G226*100)</f>
        <v>75.783762057877809</v>
      </c>
      <c r="I226" s="4">
        <f t="shared" si="95"/>
        <v>14.449356913183282</v>
      </c>
      <c r="J226" s="4">
        <f t="shared" si="95"/>
        <v>9.7668810289389061</v>
      </c>
      <c r="K226" s="4">
        <f t="shared" si="90"/>
        <v>100</v>
      </c>
    </row>
    <row r="227" spans="2:11" ht="15" customHeight="1" x14ac:dyDescent="0.15">
      <c r="B227" s="186"/>
      <c r="C227" s="81" t="s">
        <v>698</v>
      </c>
      <c r="D227" s="7"/>
      <c r="E227" s="7"/>
      <c r="G227" s="191">
        <f t="shared" si="91"/>
        <v>1189</v>
      </c>
      <c r="H227" s="4">
        <f t="shared" ref="H227:J227" si="96">IF($G227=0,0,H213/$G227*100)</f>
        <v>75.946173254835998</v>
      </c>
      <c r="I227" s="4">
        <f t="shared" si="96"/>
        <v>12.7838519764508</v>
      </c>
      <c r="J227" s="4">
        <f t="shared" si="96"/>
        <v>11.269974768713205</v>
      </c>
      <c r="K227" s="4">
        <f t="shared" si="90"/>
        <v>100</v>
      </c>
    </row>
    <row r="228" spans="2:11" ht="15" customHeight="1" x14ac:dyDescent="0.15">
      <c r="B228" s="186"/>
      <c r="C228" s="81" t="s">
        <v>699</v>
      </c>
      <c r="D228" s="7"/>
      <c r="E228" s="7"/>
      <c r="G228" s="191">
        <f t="shared" si="91"/>
        <v>1815</v>
      </c>
      <c r="H228" s="4">
        <f t="shared" ref="H228:J228" si="97">IF($G228=0,0,H214/$G228*100)</f>
        <v>62.258953168044073</v>
      </c>
      <c r="I228" s="4">
        <f t="shared" si="97"/>
        <v>30.247933884297524</v>
      </c>
      <c r="J228" s="4">
        <f t="shared" si="97"/>
        <v>7.4931129476584024</v>
      </c>
      <c r="K228" s="4">
        <f t="shared" si="90"/>
        <v>100</v>
      </c>
    </row>
    <row r="229" spans="2:11" ht="15" customHeight="1" x14ac:dyDescent="0.15">
      <c r="B229" s="186"/>
      <c r="C229" s="81" t="s">
        <v>700</v>
      </c>
      <c r="D229" s="7"/>
      <c r="E229" s="7"/>
      <c r="G229" s="191">
        <f t="shared" si="91"/>
        <v>690</v>
      </c>
      <c r="H229" s="4">
        <f t="shared" ref="H229:J229" si="98">IF($G229=0,0,H215/$G229*100)</f>
        <v>76.231884057971016</v>
      </c>
      <c r="I229" s="4">
        <f t="shared" si="98"/>
        <v>12.753623188405797</v>
      </c>
      <c r="J229" s="4">
        <f t="shared" si="98"/>
        <v>11.014492753623188</v>
      </c>
      <c r="K229" s="4">
        <f t="shared" si="90"/>
        <v>100</v>
      </c>
    </row>
    <row r="230" spans="2:11" ht="15" customHeight="1" x14ac:dyDescent="0.15">
      <c r="B230" s="186"/>
      <c r="C230" s="81" t="s">
        <v>701</v>
      </c>
      <c r="D230" s="7"/>
      <c r="E230" s="7"/>
      <c r="G230" s="191">
        <f t="shared" si="91"/>
        <v>1751</v>
      </c>
      <c r="H230" s="4">
        <f t="shared" ref="H230:J230" si="99">IF($G230=0,0,H216/$G230*100)</f>
        <v>79.89720159908623</v>
      </c>
      <c r="I230" s="4">
        <f t="shared" si="99"/>
        <v>10.051399200456881</v>
      </c>
      <c r="J230" s="4">
        <f t="shared" si="99"/>
        <v>10.051399200456881</v>
      </c>
      <c r="K230" s="4">
        <f t="shared" si="90"/>
        <v>100</v>
      </c>
    </row>
    <row r="231" spans="2:11" ht="15" customHeight="1" x14ac:dyDescent="0.15">
      <c r="B231" s="186"/>
      <c r="C231" s="81" t="s">
        <v>702</v>
      </c>
      <c r="D231" s="7"/>
      <c r="E231" s="7"/>
      <c r="G231" s="191">
        <f t="shared" si="91"/>
        <v>4944</v>
      </c>
      <c r="H231" s="4">
        <f t="shared" ref="H231:J231" si="100">IF($G231=0,0,H217/$G231*100)</f>
        <v>83.050161812297731</v>
      </c>
      <c r="I231" s="4">
        <f t="shared" si="100"/>
        <v>6.7961165048543686</v>
      </c>
      <c r="J231" s="4">
        <f t="shared" si="100"/>
        <v>10.153721682847896</v>
      </c>
      <c r="K231" s="4">
        <f t="shared" si="90"/>
        <v>100</v>
      </c>
    </row>
    <row r="232" spans="2:11" ht="15" customHeight="1" x14ac:dyDescent="0.15">
      <c r="B232" s="186"/>
      <c r="C232" s="81" t="s">
        <v>703</v>
      </c>
      <c r="D232" s="7"/>
      <c r="E232" s="7"/>
      <c r="G232" s="191">
        <f t="shared" si="91"/>
        <v>5014</v>
      </c>
      <c r="H232" s="4">
        <f t="shared" ref="H232:J232" si="101">IF($G232=0,0,H218/$G232*100)</f>
        <v>67.889908256880744</v>
      </c>
      <c r="I232" s="4">
        <f t="shared" si="101"/>
        <v>20.981252493019547</v>
      </c>
      <c r="J232" s="4">
        <f t="shared" si="101"/>
        <v>11.12883925009972</v>
      </c>
      <c r="K232" s="4">
        <f t="shared" si="90"/>
        <v>100.00000000000001</v>
      </c>
    </row>
    <row r="233" spans="2:11" ht="15" customHeight="1" x14ac:dyDescent="0.15">
      <c r="B233" s="186"/>
      <c r="C233" s="81" t="s">
        <v>704</v>
      </c>
      <c r="D233" s="7"/>
      <c r="E233" s="7"/>
      <c r="G233" s="191">
        <f t="shared" si="91"/>
        <v>4605</v>
      </c>
      <c r="H233" s="4">
        <f t="shared" ref="H233:J233" si="102">IF($G233=0,0,H219/$G233*100)</f>
        <v>66.44951140065146</v>
      </c>
      <c r="I233" s="4">
        <f t="shared" si="102"/>
        <v>22.866449511400653</v>
      </c>
      <c r="J233" s="4">
        <f t="shared" si="102"/>
        <v>10.684039087947884</v>
      </c>
      <c r="K233" s="4">
        <f t="shared" si="90"/>
        <v>99.999999999999986</v>
      </c>
    </row>
    <row r="234" spans="2:11" ht="15" customHeight="1" x14ac:dyDescent="0.15">
      <c r="B234" s="186"/>
      <c r="C234" s="81" t="s">
        <v>705</v>
      </c>
      <c r="D234" s="7"/>
      <c r="E234" s="7"/>
      <c r="G234" s="191">
        <f t="shared" si="91"/>
        <v>2774</v>
      </c>
      <c r="H234" s="4">
        <f t="shared" ref="H234:J234" si="103">IF($G234=0,0,H220/$G234*100)</f>
        <v>50.25234318673396</v>
      </c>
      <c r="I234" s="4">
        <f t="shared" si="103"/>
        <v>40.879596250901223</v>
      </c>
      <c r="J234" s="4">
        <f t="shared" si="103"/>
        <v>8.8680605623648159</v>
      </c>
      <c r="K234" s="4">
        <f t="shared" si="90"/>
        <v>100</v>
      </c>
    </row>
    <row r="235" spans="2:11" ht="15" customHeight="1" x14ac:dyDescent="0.15">
      <c r="B235" s="186"/>
      <c r="C235" s="81" t="s">
        <v>706</v>
      </c>
      <c r="D235" s="7"/>
      <c r="E235" s="7"/>
      <c r="G235" s="191">
        <f t="shared" si="91"/>
        <v>3544</v>
      </c>
      <c r="H235" s="4">
        <f t="shared" ref="H235:J235" si="104">IF($G235=0,0,H221/$G235*100)</f>
        <v>78.95033860045146</v>
      </c>
      <c r="I235" s="4">
        <f t="shared" si="104"/>
        <v>11.230248306997742</v>
      </c>
      <c r="J235" s="4">
        <f t="shared" si="104"/>
        <v>9.8194130925507892</v>
      </c>
      <c r="K235" s="4">
        <f t="shared" si="90"/>
        <v>99.999999999999986</v>
      </c>
    </row>
    <row r="236" spans="2:11" ht="15" customHeight="1" x14ac:dyDescent="0.15">
      <c r="B236" s="187"/>
      <c r="C236" s="69" t="s">
        <v>707</v>
      </c>
      <c r="D236" s="36"/>
      <c r="E236" s="36"/>
      <c r="F236" s="36"/>
      <c r="G236" s="192">
        <f t="shared" si="91"/>
        <v>2525</v>
      </c>
      <c r="H236" s="5">
        <f t="shared" ref="H236:J236" si="105">IF($G236=0,0,H222/$G236*100)</f>
        <v>63.32673267326733</v>
      </c>
      <c r="I236" s="5">
        <f t="shared" si="105"/>
        <v>25.386138613861387</v>
      </c>
      <c r="J236" s="5">
        <f t="shared" si="105"/>
        <v>11.287128712871288</v>
      </c>
      <c r="K236" s="5">
        <f t="shared" si="90"/>
        <v>100.00000000000001</v>
      </c>
    </row>
    <row r="237" spans="2:11" ht="15" customHeight="1" x14ac:dyDescent="0.15">
      <c r="C237" s="7"/>
      <c r="D237" s="7"/>
      <c r="E237" s="7"/>
      <c r="G237" s="1"/>
      <c r="H237" s="1"/>
      <c r="I237" s="1"/>
      <c r="J237" s="1"/>
      <c r="K237" s="1"/>
    </row>
    <row r="238" spans="2:11" ht="45.35" x14ac:dyDescent="0.15">
      <c r="B238" s="27" t="s">
        <v>678</v>
      </c>
      <c r="C238" s="28"/>
      <c r="D238" s="28"/>
      <c r="E238" s="28"/>
      <c r="F238" s="28"/>
      <c r="G238" s="29"/>
      <c r="H238" s="202" t="s">
        <v>684</v>
      </c>
      <c r="I238" s="202" t="s">
        <v>685</v>
      </c>
      <c r="J238" s="145" t="s">
        <v>675</v>
      </c>
      <c r="K238" s="145" t="s">
        <v>676</v>
      </c>
    </row>
    <row r="239" spans="2:11" ht="15" customHeight="1" x14ac:dyDescent="0.15">
      <c r="B239" s="189" t="s">
        <v>670</v>
      </c>
      <c r="C239" s="68" t="s">
        <v>694</v>
      </c>
      <c r="D239" s="33"/>
      <c r="E239" s="33"/>
      <c r="F239" s="33"/>
      <c r="G239" s="78"/>
      <c r="H239" s="17">
        <v>854</v>
      </c>
      <c r="I239" s="17">
        <v>277</v>
      </c>
      <c r="J239" s="17">
        <v>47</v>
      </c>
      <c r="K239" s="17">
        <f t="shared" ref="K239:K266" si="106">SUM(H239:J239)</f>
        <v>1178</v>
      </c>
    </row>
    <row r="240" spans="2:11" ht="15" customHeight="1" x14ac:dyDescent="0.15">
      <c r="B240" s="186"/>
      <c r="C240" s="81" t="s">
        <v>695</v>
      </c>
      <c r="D240" s="7"/>
      <c r="E240" s="7"/>
      <c r="G240" s="79"/>
      <c r="H240" s="18">
        <v>991</v>
      </c>
      <c r="I240" s="18">
        <v>256</v>
      </c>
      <c r="J240" s="18">
        <v>50</v>
      </c>
      <c r="K240" s="18">
        <f t="shared" si="106"/>
        <v>1297</v>
      </c>
    </row>
    <row r="241" spans="2:11" ht="15" customHeight="1" x14ac:dyDescent="0.15">
      <c r="B241" s="186"/>
      <c r="C241" s="81" t="s">
        <v>696</v>
      </c>
      <c r="D241" s="7"/>
      <c r="E241" s="7"/>
      <c r="G241" s="79"/>
      <c r="H241" s="18">
        <v>743</v>
      </c>
      <c r="I241" s="18">
        <v>136</v>
      </c>
      <c r="J241" s="18">
        <v>34</v>
      </c>
      <c r="K241" s="18">
        <f t="shared" si="106"/>
        <v>913</v>
      </c>
    </row>
    <row r="242" spans="2:11" ht="15" customHeight="1" x14ac:dyDescent="0.15">
      <c r="B242" s="186"/>
      <c r="C242" s="81" t="s">
        <v>697</v>
      </c>
      <c r="D242" s="7"/>
      <c r="E242" s="7"/>
      <c r="G242" s="79"/>
      <c r="H242" s="18">
        <v>1177</v>
      </c>
      <c r="I242" s="18">
        <v>148</v>
      </c>
      <c r="J242" s="18">
        <v>72</v>
      </c>
      <c r="K242" s="18">
        <f t="shared" si="106"/>
        <v>1397</v>
      </c>
    </row>
    <row r="243" spans="2:11" ht="15" customHeight="1" x14ac:dyDescent="0.15">
      <c r="B243" s="186"/>
      <c r="C243" s="81" t="s">
        <v>698</v>
      </c>
      <c r="D243" s="7"/>
      <c r="E243" s="7"/>
      <c r="G243" s="79"/>
      <c r="H243" s="18">
        <v>299</v>
      </c>
      <c r="I243" s="18">
        <v>26</v>
      </c>
      <c r="J243" s="18">
        <v>26</v>
      </c>
      <c r="K243" s="18">
        <f t="shared" si="106"/>
        <v>351</v>
      </c>
    </row>
    <row r="244" spans="2:11" ht="15" customHeight="1" x14ac:dyDescent="0.15">
      <c r="B244" s="186"/>
      <c r="C244" s="81" t="s">
        <v>699</v>
      </c>
      <c r="D244" s="7"/>
      <c r="E244" s="7"/>
      <c r="G244" s="79"/>
      <c r="H244" s="18">
        <v>556</v>
      </c>
      <c r="I244" s="18">
        <v>302</v>
      </c>
      <c r="J244" s="18">
        <v>32</v>
      </c>
      <c r="K244" s="18">
        <f t="shared" si="106"/>
        <v>890</v>
      </c>
    </row>
    <row r="245" spans="2:11" ht="15" customHeight="1" x14ac:dyDescent="0.15">
      <c r="B245" s="186"/>
      <c r="C245" s="81" t="s">
        <v>700</v>
      </c>
      <c r="D245" s="7"/>
      <c r="E245" s="7"/>
      <c r="G245" s="79"/>
      <c r="H245" s="18">
        <v>221</v>
      </c>
      <c r="I245" s="18">
        <v>20</v>
      </c>
      <c r="J245" s="18">
        <v>18</v>
      </c>
      <c r="K245" s="18">
        <f t="shared" si="106"/>
        <v>259</v>
      </c>
    </row>
    <row r="246" spans="2:11" ht="15" customHeight="1" x14ac:dyDescent="0.15">
      <c r="B246" s="186"/>
      <c r="C246" s="81" t="s">
        <v>701</v>
      </c>
      <c r="D246" s="7"/>
      <c r="E246" s="7"/>
      <c r="G246" s="79"/>
      <c r="H246" s="18">
        <v>441</v>
      </c>
      <c r="I246" s="18">
        <v>6</v>
      </c>
      <c r="J246" s="18">
        <v>28</v>
      </c>
      <c r="K246" s="18">
        <f t="shared" si="106"/>
        <v>475</v>
      </c>
    </row>
    <row r="247" spans="2:11" ht="15" customHeight="1" x14ac:dyDescent="0.15">
      <c r="B247" s="186"/>
      <c r="C247" s="81" t="s">
        <v>702</v>
      </c>
      <c r="D247" s="7"/>
      <c r="E247" s="7"/>
      <c r="G247" s="79"/>
      <c r="H247" s="18">
        <v>1330</v>
      </c>
      <c r="I247" s="18">
        <v>8</v>
      </c>
      <c r="J247" s="18">
        <v>59</v>
      </c>
      <c r="K247" s="18">
        <f t="shared" si="106"/>
        <v>1397</v>
      </c>
    </row>
    <row r="248" spans="2:11" ht="15" customHeight="1" x14ac:dyDescent="0.15">
      <c r="B248" s="186"/>
      <c r="C248" s="81" t="s">
        <v>703</v>
      </c>
      <c r="D248" s="7"/>
      <c r="E248" s="7"/>
      <c r="G248" s="79"/>
      <c r="H248" s="18">
        <v>1001</v>
      </c>
      <c r="I248" s="18">
        <v>331</v>
      </c>
      <c r="J248" s="18">
        <v>68</v>
      </c>
      <c r="K248" s="18">
        <f t="shared" si="106"/>
        <v>1400</v>
      </c>
    </row>
    <row r="249" spans="2:11" ht="15" customHeight="1" x14ac:dyDescent="0.15">
      <c r="B249" s="186"/>
      <c r="C249" s="81" t="s">
        <v>704</v>
      </c>
      <c r="D249" s="7"/>
      <c r="E249" s="7"/>
      <c r="G249" s="79"/>
      <c r="H249" s="18">
        <v>953</v>
      </c>
      <c r="I249" s="18">
        <v>378</v>
      </c>
      <c r="J249" s="18">
        <v>62</v>
      </c>
      <c r="K249" s="18">
        <f t="shared" si="106"/>
        <v>1393</v>
      </c>
    </row>
    <row r="250" spans="2:11" ht="15" customHeight="1" x14ac:dyDescent="0.15">
      <c r="B250" s="186"/>
      <c r="C250" s="81" t="s">
        <v>705</v>
      </c>
      <c r="D250" s="7"/>
      <c r="E250" s="7"/>
      <c r="G250" s="79"/>
      <c r="H250" s="18">
        <v>500</v>
      </c>
      <c r="I250" s="18">
        <v>446</v>
      </c>
      <c r="J250" s="18">
        <v>49</v>
      </c>
      <c r="K250" s="18">
        <f t="shared" si="106"/>
        <v>995</v>
      </c>
    </row>
    <row r="251" spans="2:11" ht="15" customHeight="1" x14ac:dyDescent="0.15">
      <c r="B251" s="186"/>
      <c r="C251" s="81" t="s">
        <v>706</v>
      </c>
      <c r="D251" s="7"/>
      <c r="E251" s="7"/>
      <c r="G251" s="79"/>
      <c r="H251" s="18">
        <v>1074</v>
      </c>
      <c r="I251" s="18">
        <v>30</v>
      </c>
      <c r="J251" s="18">
        <v>46</v>
      </c>
      <c r="K251" s="18">
        <f t="shared" si="106"/>
        <v>1150</v>
      </c>
    </row>
    <row r="252" spans="2:11" ht="15" customHeight="1" x14ac:dyDescent="0.15">
      <c r="B252" s="187"/>
      <c r="C252" s="69" t="s">
        <v>707</v>
      </c>
      <c r="D252" s="36"/>
      <c r="E252" s="36"/>
      <c r="F252" s="36"/>
      <c r="G252" s="80"/>
      <c r="H252" s="19">
        <v>630</v>
      </c>
      <c r="I252" s="19">
        <v>249</v>
      </c>
      <c r="J252" s="19">
        <v>43</v>
      </c>
      <c r="K252" s="19">
        <f t="shared" si="106"/>
        <v>922</v>
      </c>
    </row>
    <row r="253" spans="2:11" ht="15" customHeight="1" x14ac:dyDescent="0.15">
      <c r="B253" s="188" t="s">
        <v>671</v>
      </c>
      <c r="C253" s="68" t="s">
        <v>694</v>
      </c>
      <c r="D253" s="33"/>
      <c r="E253" s="33"/>
      <c r="F253" s="33"/>
      <c r="G253" s="190">
        <f t="shared" ref="G253:G266" si="107">SUM(I34:J34)</f>
        <v>1178</v>
      </c>
      <c r="H253" s="4">
        <f>IF($G253=0,0,H239/$G253*100)</f>
        <v>72.495755517826822</v>
      </c>
      <c r="I253" s="4">
        <f t="shared" ref="I253:J253" si="108">IF($G253=0,0,I239/$G253*100)</f>
        <v>23.514431239388795</v>
      </c>
      <c r="J253" s="4">
        <f t="shared" si="108"/>
        <v>3.9898132427843804</v>
      </c>
      <c r="K253" s="4">
        <f t="shared" si="106"/>
        <v>100</v>
      </c>
    </row>
    <row r="254" spans="2:11" ht="15" customHeight="1" x14ac:dyDescent="0.15">
      <c r="B254" s="186"/>
      <c r="C254" s="81" t="s">
        <v>695</v>
      </c>
      <c r="D254" s="7"/>
      <c r="E254" s="7"/>
      <c r="G254" s="191">
        <f t="shared" si="107"/>
        <v>1297</v>
      </c>
      <c r="H254" s="4">
        <f t="shared" ref="H254:J254" si="109">IF($G254=0,0,H240/$G254*100)</f>
        <v>76.407093292212807</v>
      </c>
      <c r="I254" s="4">
        <f t="shared" si="109"/>
        <v>19.737856592135696</v>
      </c>
      <c r="J254" s="4">
        <f t="shared" si="109"/>
        <v>3.8550501156515038</v>
      </c>
      <c r="K254" s="4">
        <f t="shared" si="106"/>
        <v>100.00000000000001</v>
      </c>
    </row>
    <row r="255" spans="2:11" ht="15" customHeight="1" x14ac:dyDescent="0.15">
      <c r="B255" s="186"/>
      <c r="C255" s="81" t="s">
        <v>696</v>
      </c>
      <c r="D255" s="7"/>
      <c r="E255" s="7"/>
      <c r="G255" s="191">
        <f t="shared" si="107"/>
        <v>913</v>
      </c>
      <c r="H255" s="4">
        <f t="shared" ref="H255:J255" si="110">IF($G255=0,0,H241/$G255*100)</f>
        <v>81.380065717415121</v>
      </c>
      <c r="I255" s="4">
        <f t="shared" si="110"/>
        <v>14.895947426067908</v>
      </c>
      <c r="J255" s="4">
        <f t="shared" si="110"/>
        <v>3.7239868565169769</v>
      </c>
      <c r="K255" s="4">
        <f t="shared" si="106"/>
        <v>100</v>
      </c>
    </row>
    <row r="256" spans="2:11" ht="15" customHeight="1" x14ac:dyDescent="0.15">
      <c r="B256" s="186"/>
      <c r="C256" s="81" t="s">
        <v>697</v>
      </c>
      <c r="D256" s="7"/>
      <c r="E256" s="7"/>
      <c r="G256" s="191">
        <f t="shared" si="107"/>
        <v>1397</v>
      </c>
      <c r="H256" s="4">
        <f t="shared" ref="H256:J256" si="111">IF($G256=0,0,H242/$G256*100)</f>
        <v>84.251968503937007</v>
      </c>
      <c r="I256" s="4">
        <f t="shared" si="111"/>
        <v>10.594130279169649</v>
      </c>
      <c r="J256" s="4">
        <f t="shared" si="111"/>
        <v>5.1539012168933436</v>
      </c>
      <c r="K256" s="4">
        <f t="shared" si="106"/>
        <v>100</v>
      </c>
    </row>
    <row r="257" spans="1:11" ht="15" customHeight="1" x14ac:dyDescent="0.15">
      <c r="B257" s="186"/>
      <c r="C257" s="81" t="s">
        <v>698</v>
      </c>
      <c r="D257" s="7"/>
      <c r="E257" s="7"/>
      <c r="G257" s="191">
        <f t="shared" si="107"/>
        <v>351</v>
      </c>
      <c r="H257" s="4">
        <f t="shared" ref="H257:J257" si="112">IF($G257=0,0,H243/$G257*100)</f>
        <v>85.18518518518519</v>
      </c>
      <c r="I257" s="4">
        <f t="shared" si="112"/>
        <v>7.4074074074074066</v>
      </c>
      <c r="J257" s="4">
        <f t="shared" si="112"/>
        <v>7.4074074074074066</v>
      </c>
      <c r="K257" s="4">
        <f t="shared" si="106"/>
        <v>100</v>
      </c>
    </row>
    <row r="258" spans="1:11" ht="15" customHeight="1" x14ac:dyDescent="0.15">
      <c r="B258" s="186"/>
      <c r="C258" s="81" t="s">
        <v>699</v>
      </c>
      <c r="D258" s="7"/>
      <c r="E258" s="7"/>
      <c r="G258" s="191">
        <f t="shared" si="107"/>
        <v>890</v>
      </c>
      <c r="H258" s="4">
        <f t="shared" ref="H258:J258" si="113">IF($G258=0,0,H244/$G258*100)</f>
        <v>62.471910112359552</v>
      </c>
      <c r="I258" s="4">
        <f t="shared" si="113"/>
        <v>33.932584269662918</v>
      </c>
      <c r="J258" s="4">
        <f t="shared" si="113"/>
        <v>3.5955056179775284</v>
      </c>
      <c r="K258" s="4">
        <f t="shared" si="106"/>
        <v>100</v>
      </c>
    </row>
    <row r="259" spans="1:11" ht="15" customHeight="1" x14ac:dyDescent="0.15">
      <c r="B259" s="186"/>
      <c r="C259" s="81" t="s">
        <v>700</v>
      </c>
      <c r="D259" s="7"/>
      <c r="E259" s="7"/>
      <c r="G259" s="191">
        <f t="shared" si="107"/>
        <v>259</v>
      </c>
      <c r="H259" s="4">
        <f t="shared" ref="H259:J259" si="114">IF($G259=0,0,H245/$G259*100)</f>
        <v>85.328185328185327</v>
      </c>
      <c r="I259" s="4">
        <f t="shared" si="114"/>
        <v>7.7220077220077217</v>
      </c>
      <c r="J259" s="4">
        <f t="shared" si="114"/>
        <v>6.9498069498069501</v>
      </c>
      <c r="K259" s="4">
        <f t="shared" si="106"/>
        <v>100</v>
      </c>
    </row>
    <row r="260" spans="1:11" ht="15" customHeight="1" x14ac:dyDescent="0.15">
      <c r="B260" s="186"/>
      <c r="C260" s="81" t="s">
        <v>701</v>
      </c>
      <c r="D260" s="7"/>
      <c r="E260" s="7"/>
      <c r="G260" s="191">
        <f t="shared" si="107"/>
        <v>475</v>
      </c>
      <c r="H260" s="4">
        <f t="shared" ref="H260:J260" si="115">IF($G260=0,0,H246/$G260*100)</f>
        <v>92.84210526315789</v>
      </c>
      <c r="I260" s="4">
        <f t="shared" si="115"/>
        <v>1.263157894736842</v>
      </c>
      <c r="J260" s="4">
        <f t="shared" si="115"/>
        <v>5.8947368421052628</v>
      </c>
      <c r="K260" s="4">
        <f t="shared" si="106"/>
        <v>99.999999999999986</v>
      </c>
    </row>
    <row r="261" spans="1:11" ht="15" customHeight="1" x14ac:dyDescent="0.15">
      <c r="B261" s="186"/>
      <c r="C261" s="81" t="s">
        <v>702</v>
      </c>
      <c r="D261" s="7"/>
      <c r="E261" s="7"/>
      <c r="G261" s="191">
        <f t="shared" si="107"/>
        <v>1397</v>
      </c>
      <c r="H261" s="4">
        <f t="shared" ref="H261:J261" si="116">IF($G261=0,0,H247/$G261*100)</f>
        <v>95.204008589835368</v>
      </c>
      <c r="I261" s="4">
        <f t="shared" si="116"/>
        <v>0.57265569076592693</v>
      </c>
      <c r="J261" s="4">
        <f t="shared" si="116"/>
        <v>4.2233357193987118</v>
      </c>
      <c r="K261" s="4">
        <f t="shared" si="106"/>
        <v>100</v>
      </c>
    </row>
    <row r="262" spans="1:11" ht="15" customHeight="1" x14ac:dyDescent="0.15">
      <c r="B262" s="186"/>
      <c r="C262" s="81" t="s">
        <v>703</v>
      </c>
      <c r="D262" s="7"/>
      <c r="E262" s="7"/>
      <c r="G262" s="191">
        <f t="shared" si="107"/>
        <v>1400</v>
      </c>
      <c r="H262" s="4">
        <f t="shared" ref="H262:J262" si="117">IF($G262=0,0,H248/$G262*100)</f>
        <v>71.5</v>
      </c>
      <c r="I262" s="4">
        <f t="shared" si="117"/>
        <v>23.642857142857142</v>
      </c>
      <c r="J262" s="4">
        <f t="shared" si="117"/>
        <v>4.8571428571428568</v>
      </c>
      <c r="K262" s="4">
        <f t="shared" si="106"/>
        <v>100</v>
      </c>
    </row>
    <row r="263" spans="1:11" ht="15" customHeight="1" x14ac:dyDescent="0.15">
      <c r="B263" s="186"/>
      <c r="C263" s="81" t="s">
        <v>704</v>
      </c>
      <c r="D263" s="7"/>
      <c r="E263" s="7"/>
      <c r="G263" s="191">
        <f t="shared" si="107"/>
        <v>1393</v>
      </c>
      <c r="H263" s="4">
        <f t="shared" ref="H263:J263" si="118">IF($G263=0,0,H249/$G263*100)</f>
        <v>68.413496051687005</v>
      </c>
      <c r="I263" s="4">
        <f t="shared" si="118"/>
        <v>27.1356783919598</v>
      </c>
      <c r="J263" s="4">
        <f t="shared" si="118"/>
        <v>4.4508255563531947</v>
      </c>
      <c r="K263" s="4">
        <f t="shared" si="106"/>
        <v>100</v>
      </c>
    </row>
    <row r="264" spans="1:11" ht="15" customHeight="1" x14ac:dyDescent="0.15">
      <c r="B264" s="186"/>
      <c r="C264" s="81" t="s">
        <v>705</v>
      </c>
      <c r="D264" s="7"/>
      <c r="E264" s="7"/>
      <c r="G264" s="191">
        <f t="shared" si="107"/>
        <v>995</v>
      </c>
      <c r="H264" s="4">
        <f t="shared" ref="H264:J264" si="119">IF($G264=0,0,H250/$G264*100)</f>
        <v>50.251256281407031</v>
      </c>
      <c r="I264" s="4">
        <f t="shared" si="119"/>
        <v>44.824120603015075</v>
      </c>
      <c r="J264" s="4">
        <f t="shared" si="119"/>
        <v>4.924623115577889</v>
      </c>
      <c r="K264" s="4">
        <f t="shared" si="106"/>
        <v>99.999999999999986</v>
      </c>
    </row>
    <row r="265" spans="1:11" ht="15" customHeight="1" x14ac:dyDescent="0.15">
      <c r="B265" s="186"/>
      <c r="C265" s="81" t="s">
        <v>706</v>
      </c>
      <c r="D265" s="7"/>
      <c r="E265" s="7"/>
      <c r="G265" s="191">
        <f t="shared" si="107"/>
        <v>1150</v>
      </c>
      <c r="H265" s="4">
        <f t="shared" ref="H265:J265" si="120">IF($G265=0,0,H251/$G265*100)</f>
        <v>93.391304347826093</v>
      </c>
      <c r="I265" s="4">
        <f t="shared" si="120"/>
        <v>2.6086956521739131</v>
      </c>
      <c r="J265" s="4">
        <f t="shared" si="120"/>
        <v>4</v>
      </c>
      <c r="K265" s="4">
        <f t="shared" si="106"/>
        <v>100</v>
      </c>
    </row>
    <row r="266" spans="1:11" ht="15" customHeight="1" x14ac:dyDescent="0.15">
      <c r="B266" s="187"/>
      <c r="C266" s="69" t="s">
        <v>707</v>
      </c>
      <c r="D266" s="36"/>
      <c r="E266" s="36"/>
      <c r="F266" s="36"/>
      <c r="G266" s="192">
        <f t="shared" si="107"/>
        <v>922</v>
      </c>
      <c r="H266" s="5">
        <f t="shared" ref="H266:J266" si="121">IF($G266=0,0,H252/$G266*100)</f>
        <v>68.329718004338389</v>
      </c>
      <c r="I266" s="5">
        <f t="shared" si="121"/>
        <v>27.006507592190886</v>
      </c>
      <c r="J266" s="5">
        <f t="shared" si="121"/>
        <v>4.6637744034707156</v>
      </c>
      <c r="K266" s="5">
        <f t="shared" si="106"/>
        <v>99.999999999999986</v>
      </c>
    </row>
    <row r="267" spans="1:11" ht="15" customHeight="1" x14ac:dyDescent="0.15">
      <c r="C267" s="7"/>
      <c r="D267" s="7"/>
      <c r="E267" s="7"/>
      <c r="G267" s="1"/>
      <c r="H267" s="1"/>
      <c r="I267" s="1"/>
      <c r="J267" s="1"/>
      <c r="K267" s="1"/>
    </row>
    <row r="268" spans="1:11" ht="15" customHeight="1" x14ac:dyDescent="0.15">
      <c r="A268" s="1" t="s">
        <v>943</v>
      </c>
      <c r="C268" s="7"/>
      <c r="D268" s="7"/>
      <c r="E268" s="7"/>
      <c r="G268" s="1"/>
      <c r="H268" s="1"/>
      <c r="I268" s="1"/>
      <c r="J268" s="1"/>
      <c r="K268" s="1"/>
    </row>
    <row r="269" spans="1:11" ht="45.35" x14ac:dyDescent="0.15">
      <c r="B269" s="27" t="s">
        <v>679</v>
      </c>
      <c r="C269" s="28"/>
      <c r="D269" s="28"/>
      <c r="E269" s="28"/>
      <c r="F269" s="28"/>
      <c r="G269" s="29"/>
      <c r="H269" s="202" t="s">
        <v>684</v>
      </c>
      <c r="I269" s="202" t="s">
        <v>685</v>
      </c>
      <c r="J269" s="145" t="s">
        <v>675</v>
      </c>
      <c r="K269" s="145" t="s">
        <v>676</v>
      </c>
    </row>
    <row r="270" spans="1:11" ht="15" customHeight="1" x14ac:dyDescent="0.15">
      <c r="B270" s="189" t="s">
        <v>670</v>
      </c>
      <c r="C270" s="68" t="s">
        <v>694</v>
      </c>
      <c r="D270" s="33"/>
      <c r="E270" s="33"/>
      <c r="F270" s="33"/>
      <c r="G270" s="78"/>
      <c r="H270" s="17">
        <v>682</v>
      </c>
      <c r="I270" s="17">
        <v>696</v>
      </c>
      <c r="J270" s="17">
        <v>121</v>
      </c>
      <c r="K270" s="17">
        <f t="shared" ref="K270:K297" si="122">SUM(H270:J270)</f>
        <v>1499</v>
      </c>
    </row>
    <row r="271" spans="1:11" ht="15" customHeight="1" x14ac:dyDescent="0.15">
      <c r="B271" s="186"/>
      <c r="C271" s="81" t="s">
        <v>695</v>
      </c>
      <c r="D271" s="7"/>
      <c r="E271" s="7"/>
      <c r="G271" s="79"/>
      <c r="H271" s="18">
        <v>693</v>
      </c>
      <c r="I271" s="18">
        <v>651</v>
      </c>
      <c r="J271" s="18">
        <v>121</v>
      </c>
      <c r="K271" s="18">
        <f t="shared" si="122"/>
        <v>1465</v>
      </c>
    </row>
    <row r="272" spans="1:11" ht="15" customHeight="1" x14ac:dyDescent="0.15">
      <c r="B272" s="186"/>
      <c r="C272" s="81" t="s">
        <v>696</v>
      </c>
      <c r="D272" s="7"/>
      <c r="E272" s="7"/>
      <c r="G272" s="79"/>
      <c r="H272" s="18">
        <v>691</v>
      </c>
      <c r="I272" s="18">
        <v>312</v>
      </c>
      <c r="J272" s="18">
        <v>102</v>
      </c>
      <c r="K272" s="18">
        <f t="shared" si="122"/>
        <v>1105</v>
      </c>
    </row>
    <row r="273" spans="2:11" ht="15" customHeight="1" x14ac:dyDescent="0.15">
      <c r="B273" s="186"/>
      <c r="C273" s="81" t="s">
        <v>697</v>
      </c>
      <c r="D273" s="7"/>
      <c r="E273" s="7"/>
      <c r="G273" s="79"/>
      <c r="H273" s="18">
        <v>1471</v>
      </c>
      <c r="I273" s="18">
        <v>306</v>
      </c>
      <c r="J273" s="18">
        <v>244</v>
      </c>
      <c r="K273" s="18">
        <f t="shared" si="122"/>
        <v>2021</v>
      </c>
    </row>
    <row r="274" spans="2:11" ht="15" customHeight="1" x14ac:dyDescent="0.15">
      <c r="B274" s="186"/>
      <c r="C274" s="81" t="s">
        <v>698</v>
      </c>
      <c r="D274" s="7"/>
      <c r="E274" s="7"/>
      <c r="G274" s="79"/>
      <c r="H274" s="18">
        <v>336</v>
      </c>
      <c r="I274" s="18">
        <v>66</v>
      </c>
      <c r="J274" s="18">
        <v>67</v>
      </c>
      <c r="K274" s="18">
        <f t="shared" si="122"/>
        <v>469</v>
      </c>
    </row>
    <row r="275" spans="2:11" ht="15" customHeight="1" x14ac:dyDescent="0.15">
      <c r="B275" s="186"/>
      <c r="C275" s="81" t="s">
        <v>699</v>
      </c>
      <c r="D275" s="7"/>
      <c r="E275" s="7"/>
      <c r="G275" s="79"/>
      <c r="H275" s="18">
        <v>278</v>
      </c>
      <c r="I275" s="18">
        <v>81</v>
      </c>
      <c r="J275" s="18">
        <v>59</v>
      </c>
      <c r="K275" s="18">
        <f t="shared" si="122"/>
        <v>418</v>
      </c>
    </row>
    <row r="276" spans="2:11" ht="15" customHeight="1" x14ac:dyDescent="0.15">
      <c r="B276" s="186"/>
      <c r="C276" s="81" t="s">
        <v>700</v>
      </c>
      <c r="D276" s="7"/>
      <c r="E276" s="7"/>
      <c r="G276" s="79"/>
      <c r="H276" s="18">
        <v>136</v>
      </c>
      <c r="I276" s="18">
        <v>31</v>
      </c>
      <c r="J276" s="18">
        <v>32</v>
      </c>
      <c r="K276" s="18">
        <f t="shared" si="122"/>
        <v>199</v>
      </c>
    </row>
    <row r="277" spans="2:11" ht="15" customHeight="1" x14ac:dyDescent="0.15">
      <c r="B277" s="186"/>
      <c r="C277" s="81" t="s">
        <v>701</v>
      </c>
      <c r="D277" s="7"/>
      <c r="E277" s="7"/>
      <c r="G277" s="79"/>
      <c r="H277" s="18">
        <v>584</v>
      </c>
      <c r="I277" s="18">
        <v>100</v>
      </c>
      <c r="J277" s="18">
        <v>92</v>
      </c>
      <c r="K277" s="18">
        <f t="shared" si="122"/>
        <v>776</v>
      </c>
    </row>
    <row r="278" spans="2:11" ht="15" customHeight="1" x14ac:dyDescent="0.15">
      <c r="B278" s="186"/>
      <c r="C278" s="81" t="s">
        <v>702</v>
      </c>
      <c r="D278" s="7"/>
      <c r="E278" s="7"/>
      <c r="G278" s="79"/>
      <c r="H278" s="18">
        <v>1720</v>
      </c>
      <c r="I278" s="18">
        <v>198</v>
      </c>
      <c r="J278" s="18">
        <v>280</v>
      </c>
      <c r="K278" s="18">
        <f t="shared" si="122"/>
        <v>2198</v>
      </c>
    </row>
    <row r="279" spans="2:11" ht="15" customHeight="1" x14ac:dyDescent="0.15">
      <c r="B279" s="186"/>
      <c r="C279" s="81" t="s">
        <v>703</v>
      </c>
      <c r="D279" s="7"/>
      <c r="E279" s="7"/>
      <c r="G279" s="79"/>
      <c r="H279" s="18">
        <v>1449</v>
      </c>
      <c r="I279" s="18">
        <v>451</v>
      </c>
      <c r="J279" s="18">
        <v>282</v>
      </c>
      <c r="K279" s="18">
        <f t="shared" si="122"/>
        <v>2182</v>
      </c>
    </row>
    <row r="280" spans="2:11" ht="15" customHeight="1" x14ac:dyDescent="0.15">
      <c r="B280" s="186"/>
      <c r="C280" s="81" t="s">
        <v>704</v>
      </c>
      <c r="D280" s="7"/>
      <c r="E280" s="7"/>
      <c r="G280" s="79"/>
      <c r="H280" s="18">
        <v>1360</v>
      </c>
      <c r="I280" s="18">
        <v>443</v>
      </c>
      <c r="J280" s="18">
        <v>291</v>
      </c>
      <c r="K280" s="18">
        <f t="shared" si="122"/>
        <v>2094</v>
      </c>
    </row>
    <row r="281" spans="2:11" ht="15" customHeight="1" x14ac:dyDescent="0.15">
      <c r="B281" s="186"/>
      <c r="C281" s="81" t="s">
        <v>705</v>
      </c>
      <c r="D281" s="7"/>
      <c r="E281" s="7"/>
      <c r="G281" s="79"/>
      <c r="H281" s="18">
        <v>597</v>
      </c>
      <c r="I281" s="18">
        <v>392</v>
      </c>
      <c r="J281" s="18">
        <v>139</v>
      </c>
      <c r="K281" s="18">
        <f t="shared" si="122"/>
        <v>1128</v>
      </c>
    </row>
    <row r="282" spans="2:11" ht="15" customHeight="1" x14ac:dyDescent="0.15">
      <c r="B282" s="186"/>
      <c r="C282" s="81" t="s">
        <v>706</v>
      </c>
      <c r="D282" s="7"/>
      <c r="E282" s="7"/>
      <c r="G282" s="79"/>
      <c r="H282" s="18">
        <v>1062</v>
      </c>
      <c r="I282" s="18">
        <v>248</v>
      </c>
      <c r="J282" s="18">
        <v>211</v>
      </c>
      <c r="K282" s="18">
        <f t="shared" si="122"/>
        <v>1521</v>
      </c>
    </row>
    <row r="283" spans="2:11" ht="15" customHeight="1" x14ac:dyDescent="0.15">
      <c r="B283" s="187"/>
      <c r="C283" s="69" t="s">
        <v>707</v>
      </c>
      <c r="D283" s="36"/>
      <c r="E283" s="36"/>
      <c r="F283" s="36"/>
      <c r="G283" s="80"/>
      <c r="H283" s="19">
        <v>581</v>
      </c>
      <c r="I283" s="19">
        <v>270</v>
      </c>
      <c r="J283" s="19">
        <v>139</v>
      </c>
      <c r="K283" s="19">
        <f t="shared" si="122"/>
        <v>990</v>
      </c>
    </row>
    <row r="284" spans="2:11" ht="15" customHeight="1" x14ac:dyDescent="0.15">
      <c r="B284" s="188" t="s">
        <v>671</v>
      </c>
      <c r="C284" s="68" t="s">
        <v>694</v>
      </c>
      <c r="D284" s="33"/>
      <c r="E284" s="33"/>
      <c r="F284" s="33"/>
      <c r="G284" s="190">
        <f t="shared" ref="G284:G297" si="123">SUM(I65:J65)</f>
        <v>1499</v>
      </c>
      <c r="H284" s="4">
        <f>IF($G284=0,0,H270/$G284*100)</f>
        <v>45.496997998665776</v>
      </c>
      <c r="I284" s="4">
        <f t="shared" ref="I284:J284" si="124">IF($G284=0,0,I270/$G284*100)</f>
        <v>46.430953969312874</v>
      </c>
      <c r="J284" s="4">
        <f t="shared" si="124"/>
        <v>8.0720480320213479</v>
      </c>
      <c r="K284" s="4">
        <f t="shared" si="122"/>
        <v>100</v>
      </c>
    </row>
    <row r="285" spans="2:11" ht="15" customHeight="1" x14ac:dyDescent="0.15">
      <c r="B285" s="186"/>
      <c r="C285" s="81" t="s">
        <v>695</v>
      </c>
      <c r="D285" s="7"/>
      <c r="E285" s="7"/>
      <c r="G285" s="191">
        <f t="shared" si="123"/>
        <v>1465</v>
      </c>
      <c r="H285" s="4">
        <f t="shared" ref="H285:J285" si="125">IF($G285=0,0,H271/$G285*100)</f>
        <v>47.303754266211605</v>
      </c>
      <c r="I285" s="4">
        <f t="shared" si="125"/>
        <v>44.436860068259385</v>
      </c>
      <c r="J285" s="4">
        <f t="shared" si="125"/>
        <v>8.2593856655290114</v>
      </c>
      <c r="K285" s="4">
        <f t="shared" si="122"/>
        <v>100</v>
      </c>
    </row>
    <row r="286" spans="2:11" ht="15" customHeight="1" x14ac:dyDescent="0.15">
      <c r="B286" s="186"/>
      <c r="C286" s="81" t="s">
        <v>696</v>
      </c>
      <c r="D286" s="7"/>
      <c r="E286" s="7"/>
      <c r="G286" s="191">
        <f t="shared" si="123"/>
        <v>1105</v>
      </c>
      <c r="H286" s="4">
        <f t="shared" ref="H286:J286" si="126">IF($G286=0,0,H272/$G286*100)</f>
        <v>62.533936651583709</v>
      </c>
      <c r="I286" s="4">
        <f t="shared" si="126"/>
        <v>28.235294117647058</v>
      </c>
      <c r="J286" s="4">
        <f t="shared" si="126"/>
        <v>9.2307692307692317</v>
      </c>
      <c r="K286" s="4">
        <f t="shared" si="122"/>
        <v>100</v>
      </c>
    </row>
    <row r="287" spans="2:11" ht="15" customHeight="1" x14ac:dyDescent="0.15">
      <c r="B287" s="186"/>
      <c r="C287" s="81" t="s">
        <v>697</v>
      </c>
      <c r="D287" s="7"/>
      <c r="E287" s="7"/>
      <c r="G287" s="191">
        <f t="shared" si="123"/>
        <v>2021</v>
      </c>
      <c r="H287" s="4">
        <f t="shared" ref="H287:J287" si="127">IF($G287=0,0,H273/$G287*100)</f>
        <v>72.785749628896596</v>
      </c>
      <c r="I287" s="4">
        <f t="shared" si="127"/>
        <v>15.141019297377536</v>
      </c>
      <c r="J287" s="4">
        <f t="shared" si="127"/>
        <v>12.073231073725879</v>
      </c>
      <c r="K287" s="4">
        <f t="shared" si="122"/>
        <v>100.00000000000001</v>
      </c>
    </row>
    <row r="288" spans="2:11" ht="15" customHeight="1" x14ac:dyDescent="0.15">
      <c r="B288" s="186"/>
      <c r="C288" s="81" t="s">
        <v>698</v>
      </c>
      <c r="D288" s="7"/>
      <c r="E288" s="7"/>
      <c r="G288" s="191">
        <f t="shared" si="123"/>
        <v>469</v>
      </c>
      <c r="H288" s="4">
        <f t="shared" ref="H288:J288" si="128">IF($G288=0,0,H274/$G288*100)</f>
        <v>71.641791044776113</v>
      </c>
      <c r="I288" s="4">
        <f t="shared" si="128"/>
        <v>14.072494669509595</v>
      </c>
      <c r="J288" s="4">
        <f t="shared" si="128"/>
        <v>14.285714285714285</v>
      </c>
      <c r="K288" s="4">
        <f t="shared" si="122"/>
        <v>100</v>
      </c>
    </row>
    <row r="289" spans="2:11" ht="15" customHeight="1" x14ac:dyDescent="0.15">
      <c r="B289" s="186"/>
      <c r="C289" s="81" t="s">
        <v>699</v>
      </c>
      <c r="D289" s="7"/>
      <c r="E289" s="7"/>
      <c r="G289" s="191">
        <f t="shared" si="123"/>
        <v>418</v>
      </c>
      <c r="H289" s="4">
        <f t="shared" ref="H289:J289" si="129">IF($G289=0,0,H275/$G289*100)</f>
        <v>66.507177033492823</v>
      </c>
      <c r="I289" s="4">
        <f t="shared" si="129"/>
        <v>19.37799043062201</v>
      </c>
      <c r="J289" s="4">
        <f t="shared" si="129"/>
        <v>14.114832535885165</v>
      </c>
      <c r="K289" s="4">
        <f t="shared" si="122"/>
        <v>100</v>
      </c>
    </row>
    <row r="290" spans="2:11" ht="15" customHeight="1" x14ac:dyDescent="0.15">
      <c r="B290" s="186"/>
      <c r="C290" s="81" t="s">
        <v>700</v>
      </c>
      <c r="D290" s="7"/>
      <c r="E290" s="7"/>
      <c r="G290" s="191">
        <f t="shared" si="123"/>
        <v>199</v>
      </c>
      <c r="H290" s="4">
        <f t="shared" ref="H290:J290" si="130">IF($G290=0,0,H276/$G290*100)</f>
        <v>68.341708542713562</v>
      </c>
      <c r="I290" s="4">
        <f t="shared" si="130"/>
        <v>15.577889447236181</v>
      </c>
      <c r="J290" s="4">
        <f t="shared" si="130"/>
        <v>16.08040201005025</v>
      </c>
      <c r="K290" s="4">
        <f t="shared" si="122"/>
        <v>100</v>
      </c>
    </row>
    <row r="291" spans="2:11" ht="15" customHeight="1" x14ac:dyDescent="0.15">
      <c r="B291" s="186"/>
      <c r="C291" s="81" t="s">
        <v>701</v>
      </c>
      <c r="D291" s="7"/>
      <c r="E291" s="7"/>
      <c r="G291" s="191">
        <f t="shared" si="123"/>
        <v>776</v>
      </c>
      <c r="H291" s="4">
        <f t="shared" ref="H291:J291" si="131">IF($G291=0,0,H277/$G291*100)</f>
        <v>75.257731958762889</v>
      </c>
      <c r="I291" s="4">
        <f t="shared" si="131"/>
        <v>12.886597938144329</v>
      </c>
      <c r="J291" s="4">
        <f t="shared" si="131"/>
        <v>11.855670103092782</v>
      </c>
      <c r="K291" s="4">
        <f t="shared" si="122"/>
        <v>100</v>
      </c>
    </row>
    <row r="292" spans="2:11" ht="15" customHeight="1" x14ac:dyDescent="0.15">
      <c r="B292" s="186"/>
      <c r="C292" s="81" t="s">
        <v>702</v>
      </c>
      <c r="D292" s="7"/>
      <c r="E292" s="7"/>
      <c r="G292" s="191">
        <f t="shared" si="123"/>
        <v>2198</v>
      </c>
      <c r="H292" s="4">
        <f t="shared" ref="H292:J292" si="132">IF($G292=0,0,H278/$G292*100)</f>
        <v>78.252957233848946</v>
      </c>
      <c r="I292" s="4">
        <f t="shared" si="132"/>
        <v>9.0081892629663329</v>
      </c>
      <c r="J292" s="4">
        <f t="shared" si="132"/>
        <v>12.738853503184714</v>
      </c>
      <c r="K292" s="4">
        <f t="shared" si="122"/>
        <v>100</v>
      </c>
    </row>
    <row r="293" spans="2:11" ht="15" customHeight="1" x14ac:dyDescent="0.15">
      <c r="B293" s="186"/>
      <c r="C293" s="81" t="s">
        <v>703</v>
      </c>
      <c r="D293" s="7"/>
      <c r="E293" s="7"/>
      <c r="G293" s="191">
        <f t="shared" si="123"/>
        <v>2182</v>
      </c>
      <c r="H293" s="4">
        <f t="shared" ref="H293:J293" si="133">IF($G293=0,0,H279/$G293*100)</f>
        <v>66.406966086159485</v>
      </c>
      <c r="I293" s="4">
        <f t="shared" si="133"/>
        <v>20.669110907424383</v>
      </c>
      <c r="J293" s="4">
        <f t="shared" si="133"/>
        <v>12.923923006416132</v>
      </c>
      <c r="K293" s="4">
        <f t="shared" si="122"/>
        <v>100</v>
      </c>
    </row>
    <row r="294" spans="2:11" ht="15" customHeight="1" x14ac:dyDescent="0.15">
      <c r="B294" s="186"/>
      <c r="C294" s="81" t="s">
        <v>704</v>
      </c>
      <c r="D294" s="7"/>
      <c r="E294" s="7"/>
      <c r="G294" s="191">
        <f t="shared" si="123"/>
        <v>2094</v>
      </c>
      <c r="H294" s="4">
        <f t="shared" ref="H294:J294" si="134">IF($G294=0,0,H280/$G294*100)</f>
        <v>64.947468958930273</v>
      </c>
      <c r="I294" s="4">
        <f t="shared" si="134"/>
        <v>21.155682903533908</v>
      </c>
      <c r="J294" s="4">
        <f t="shared" si="134"/>
        <v>13.896848137535816</v>
      </c>
      <c r="K294" s="4">
        <f t="shared" si="122"/>
        <v>100</v>
      </c>
    </row>
    <row r="295" spans="2:11" ht="15" customHeight="1" x14ac:dyDescent="0.15">
      <c r="B295" s="186"/>
      <c r="C295" s="81" t="s">
        <v>705</v>
      </c>
      <c r="D295" s="7"/>
      <c r="E295" s="7"/>
      <c r="G295" s="191">
        <f t="shared" si="123"/>
        <v>1128</v>
      </c>
      <c r="H295" s="4">
        <f t="shared" ref="H295:J295" si="135">IF($G295=0,0,H281/$G295*100)</f>
        <v>52.925531914893618</v>
      </c>
      <c r="I295" s="4">
        <f t="shared" si="135"/>
        <v>34.751773049645394</v>
      </c>
      <c r="J295" s="4">
        <f t="shared" si="135"/>
        <v>12.322695035460992</v>
      </c>
      <c r="K295" s="4">
        <f t="shared" si="122"/>
        <v>100.00000000000001</v>
      </c>
    </row>
    <row r="296" spans="2:11" ht="15" customHeight="1" x14ac:dyDescent="0.15">
      <c r="B296" s="186"/>
      <c r="C296" s="81" t="s">
        <v>706</v>
      </c>
      <c r="D296" s="7"/>
      <c r="E296" s="7"/>
      <c r="G296" s="191">
        <f t="shared" si="123"/>
        <v>1521</v>
      </c>
      <c r="H296" s="4">
        <f t="shared" ref="H296:J296" si="136">IF($G296=0,0,H282/$G296*100)</f>
        <v>69.822485207100598</v>
      </c>
      <c r="I296" s="4">
        <f t="shared" si="136"/>
        <v>16.305062458908612</v>
      </c>
      <c r="J296" s="4">
        <f t="shared" si="136"/>
        <v>13.872452333990795</v>
      </c>
      <c r="K296" s="4">
        <f t="shared" si="122"/>
        <v>100</v>
      </c>
    </row>
    <row r="297" spans="2:11" ht="15" customHeight="1" x14ac:dyDescent="0.15">
      <c r="B297" s="187"/>
      <c r="C297" s="69" t="s">
        <v>707</v>
      </c>
      <c r="D297" s="36"/>
      <c r="E297" s="36"/>
      <c r="F297" s="36"/>
      <c r="G297" s="192">
        <f t="shared" si="123"/>
        <v>990</v>
      </c>
      <c r="H297" s="5">
        <f t="shared" ref="H297:J297" si="137">IF($G297=0,0,H283/$G297*100)</f>
        <v>58.686868686868685</v>
      </c>
      <c r="I297" s="5">
        <f t="shared" si="137"/>
        <v>27.27272727272727</v>
      </c>
      <c r="J297" s="5">
        <f t="shared" si="137"/>
        <v>14.04040404040404</v>
      </c>
      <c r="K297" s="5">
        <f t="shared" si="122"/>
        <v>100</v>
      </c>
    </row>
    <row r="298" spans="2:11" ht="15" customHeight="1" x14ac:dyDescent="0.15">
      <c r="C298" s="7"/>
      <c r="D298" s="7"/>
      <c r="E298" s="7"/>
      <c r="G298" s="1"/>
      <c r="H298" s="1"/>
      <c r="I298" s="1"/>
      <c r="J298" s="1"/>
      <c r="K298" s="1"/>
    </row>
    <row r="299" spans="2:11" ht="45.35" x14ac:dyDescent="0.15">
      <c r="B299" s="27" t="s">
        <v>680</v>
      </c>
      <c r="C299" s="28"/>
      <c r="D299" s="28"/>
      <c r="E299" s="28"/>
      <c r="F299" s="28"/>
      <c r="G299" s="29"/>
      <c r="H299" s="202" t="s">
        <v>684</v>
      </c>
      <c r="I299" s="202" t="s">
        <v>685</v>
      </c>
      <c r="J299" s="145" t="s">
        <v>675</v>
      </c>
      <c r="K299" s="145" t="s">
        <v>676</v>
      </c>
    </row>
    <row r="300" spans="2:11" ht="15" customHeight="1" x14ac:dyDescent="0.15">
      <c r="B300" s="189" t="s">
        <v>670</v>
      </c>
      <c r="C300" s="68" t="s">
        <v>694</v>
      </c>
      <c r="D300" s="33"/>
      <c r="E300" s="33"/>
      <c r="F300" s="33"/>
      <c r="G300" s="78"/>
      <c r="H300" s="17">
        <v>82</v>
      </c>
      <c r="I300" s="17">
        <v>19</v>
      </c>
      <c r="J300" s="17">
        <v>4</v>
      </c>
      <c r="K300" s="17">
        <f t="shared" ref="K300:K327" si="138">SUM(H300:J300)</f>
        <v>105</v>
      </c>
    </row>
    <row r="301" spans="2:11" ht="15" customHeight="1" x14ac:dyDescent="0.15">
      <c r="B301" s="186"/>
      <c r="C301" s="81" t="s">
        <v>695</v>
      </c>
      <c r="D301" s="7"/>
      <c r="E301" s="7"/>
      <c r="G301" s="79"/>
      <c r="H301" s="18">
        <v>82</v>
      </c>
      <c r="I301" s="18">
        <v>16</v>
      </c>
      <c r="J301" s="18">
        <v>4</v>
      </c>
      <c r="K301" s="18">
        <f t="shared" si="138"/>
        <v>102</v>
      </c>
    </row>
    <row r="302" spans="2:11" ht="15" customHeight="1" x14ac:dyDescent="0.15">
      <c r="B302" s="186"/>
      <c r="C302" s="81" t="s">
        <v>696</v>
      </c>
      <c r="D302" s="7"/>
      <c r="E302" s="7"/>
      <c r="G302" s="79"/>
      <c r="H302" s="18">
        <v>77</v>
      </c>
      <c r="I302" s="18">
        <v>4</v>
      </c>
      <c r="J302" s="18">
        <v>2</v>
      </c>
      <c r="K302" s="18">
        <f t="shared" si="138"/>
        <v>83</v>
      </c>
    </row>
    <row r="303" spans="2:11" ht="15" customHeight="1" x14ac:dyDescent="0.15">
      <c r="B303" s="186"/>
      <c r="C303" s="81" t="s">
        <v>697</v>
      </c>
      <c r="D303" s="7"/>
      <c r="E303" s="7"/>
      <c r="G303" s="79"/>
      <c r="H303" s="18">
        <v>108</v>
      </c>
      <c r="I303" s="18">
        <v>5</v>
      </c>
      <c r="J303" s="18">
        <v>9</v>
      </c>
      <c r="K303" s="18">
        <f t="shared" si="138"/>
        <v>122</v>
      </c>
    </row>
    <row r="304" spans="2:11" ht="15" customHeight="1" x14ac:dyDescent="0.15">
      <c r="B304" s="186"/>
      <c r="C304" s="81" t="s">
        <v>698</v>
      </c>
      <c r="D304" s="7"/>
      <c r="E304" s="7"/>
      <c r="G304" s="79"/>
      <c r="H304" s="18">
        <v>24</v>
      </c>
      <c r="I304" s="18">
        <v>1</v>
      </c>
      <c r="J304" s="18">
        <v>5</v>
      </c>
      <c r="K304" s="18">
        <f t="shared" si="138"/>
        <v>30</v>
      </c>
    </row>
    <row r="305" spans="2:11" ht="15" customHeight="1" x14ac:dyDescent="0.15">
      <c r="B305" s="186"/>
      <c r="C305" s="81" t="s">
        <v>699</v>
      </c>
      <c r="D305" s="7"/>
      <c r="E305" s="7"/>
      <c r="G305" s="79"/>
      <c r="H305" s="18">
        <v>36</v>
      </c>
      <c r="I305" s="18">
        <v>5</v>
      </c>
      <c r="J305" s="18">
        <v>4</v>
      </c>
      <c r="K305" s="18">
        <f t="shared" si="138"/>
        <v>45</v>
      </c>
    </row>
    <row r="306" spans="2:11" ht="15" customHeight="1" x14ac:dyDescent="0.15">
      <c r="B306" s="186"/>
      <c r="C306" s="81" t="s">
        <v>700</v>
      </c>
      <c r="D306" s="7"/>
      <c r="E306" s="7"/>
      <c r="G306" s="79"/>
      <c r="H306" s="18">
        <v>11</v>
      </c>
      <c r="I306" s="18">
        <v>0</v>
      </c>
      <c r="J306" s="18">
        <v>1</v>
      </c>
      <c r="K306" s="18">
        <f t="shared" si="138"/>
        <v>12</v>
      </c>
    </row>
    <row r="307" spans="2:11" ht="15" customHeight="1" x14ac:dyDescent="0.15">
      <c r="B307" s="186"/>
      <c r="C307" s="81" t="s">
        <v>701</v>
      </c>
      <c r="D307" s="7"/>
      <c r="E307" s="7"/>
      <c r="G307" s="79"/>
      <c r="H307" s="18">
        <v>47</v>
      </c>
      <c r="I307" s="18">
        <v>0</v>
      </c>
      <c r="J307" s="18">
        <v>5</v>
      </c>
      <c r="K307" s="18">
        <f t="shared" si="138"/>
        <v>52</v>
      </c>
    </row>
    <row r="308" spans="2:11" ht="15" customHeight="1" x14ac:dyDescent="0.15">
      <c r="B308" s="186"/>
      <c r="C308" s="81" t="s">
        <v>702</v>
      </c>
      <c r="D308" s="7"/>
      <c r="E308" s="7"/>
      <c r="G308" s="79"/>
      <c r="H308" s="18">
        <v>111</v>
      </c>
      <c r="I308" s="18">
        <v>2</v>
      </c>
      <c r="J308" s="18">
        <v>10</v>
      </c>
      <c r="K308" s="18">
        <f t="shared" si="138"/>
        <v>123</v>
      </c>
    </row>
    <row r="309" spans="2:11" ht="15" customHeight="1" x14ac:dyDescent="0.15">
      <c r="B309" s="186"/>
      <c r="C309" s="81" t="s">
        <v>703</v>
      </c>
      <c r="D309" s="7"/>
      <c r="E309" s="7"/>
      <c r="G309" s="79"/>
      <c r="H309" s="18">
        <v>94</v>
      </c>
      <c r="I309" s="18">
        <v>17</v>
      </c>
      <c r="J309" s="18">
        <v>9</v>
      </c>
      <c r="K309" s="18">
        <f t="shared" si="138"/>
        <v>120</v>
      </c>
    </row>
    <row r="310" spans="2:11" ht="15" customHeight="1" x14ac:dyDescent="0.15">
      <c r="B310" s="186"/>
      <c r="C310" s="81" t="s">
        <v>704</v>
      </c>
      <c r="D310" s="7"/>
      <c r="E310" s="7"/>
      <c r="G310" s="79"/>
      <c r="H310" s="18">
        <v>92</v>
      </c>
      <c r="I310" s="18">
        <v>18</v>
      </c>
      <c r="J310" s="18">
        <v>9</v>
      </c>
      <c r="K310" s="18">
        <f t="shared" si="138"/>
        <v>119</v>
      </c>
    </row>
    <row r="311" spans="2:11" ht="15" customHeight="1" x14ac:dyDescent="0.15">
      <c r="B311" s="186"/>
      <c r="C311" s="81" t="s">
        <v>705</v>
      </c>
      <c r="D311" s="7"/>
      <c r="E311" s="7"/>
      <c r="G311" s="79"/>
      <c r="H311" s="18">
        <v>39</v>
      </c>
      <c r="I311" s="18">
        <v>13</v>
      </c>
      <c r="J311" s="18">
        <v>4</v>
      </c>
      <c r="K311" s="18">
        <f t="shared" si="138"/>
        <v>56</v>
      </c>
    </row>
    <row r="312" spans="2:11" ht="15" customHeight="1" x14ac:dyDescent="0.15">
      <c r="B312" s="186"/>
      <c r="C312" s="81" t="s">
        <v>706</v>
      </c>
      <c r="D312" s="7"/>
      <c r="E312" s="7"/>
      <c r="G312" s="79"/>
      <c r="H312" s="18">
        <v>76</v>
      </c>
      <c r="I312" s="18">
        <v>3</v>
      </c>
      <c r="J312" s="18">
        <v>4</v>
      </c>
      <c r="K312" s="18">
        <f t="shared" si="138"/>
        <v>83</v>
      </c>
    </row>
    <row r="313" spans="2:11" ht="15" customHeight="1" x14ac:dyDescent="0.15">
      <c r="B313" s="187"/>
      <c r="C313" s="69" t="s">
        <v>707</v>
      </c>
      <c r="D313" s="36"/>
      <c r="E313" s="36"/>
      <c r="F313" s="36"/>
      <c r="G313" s="80"/>
      <c r="H313" s="19">
        <v>44</v>
      </c>
      <c r="I313" s="19">
        <v>7</v>
      </c>
      <c r="J313" s="19">
        <v>3</v>
      </c>
      <c r="K313" s="19">
        <f t="shared" si="138"/>
        <v>54</v>
      </c>
    </row>
    <row r="314" spans="2:11" ht="15" customHeight="1" x14ac:dyDescent="0.15">
      <c r="B314" s="188" t="s">
        <v>671</v>
      </c>
      <c r="C314" s="68" t="s">
        <v>694</v>
      </c>
      <c r="D314" s="33"/>
      <c r="E314" s="33"/>
      <c r="F314" s="33"/>
      <c r="G314" s="190">
        <f t="shared" ref="G314:G327" si="139">SUM(I95:J95)</f>
        <v>105</v>
      </c>
      <c r="H314" s="4">
        <f>IF($G314=0,0,H300/$G314*100)</f>
        <v>78.095238095238102</v>
      </c>
      <c r="I314" s="4">
        <f t="shared" ref="I314:J314" si="140">IF($G314=0,0,I300/$G314*100)</f>
        <v>18.095238095238095</v>
      </c>
      <c r="J314" s="4">
        <f t="shared" si="140"/>
        <v>3.8095238095238098</v>
      </c>
      <c r="K314" s="4">
        <f t="shared" si="138"/>
        <v>100.00000000000001</v>
      </c>
    </row>
    <row r="315" spans="2:11" ht="15" customHeight="1" x14ac:dyDescent="0.15">
      <c r="B315" s="186"/>
      <c r="C315" s="81" t="s">
        <v>695</v>
      </c>
      <c r="D315" s="7"/>
      <c r="E315" s="7"/>
      <c r="G315" s="191">
        <f t="shared" si="139"/>
        <v>102</v>
      </c>
      <c r="H315" s="4">
        <f t="shared" ref="H315:J315" si="141">IF($G315=0,0,H301/$G315*100)</f>
        <v>80.392156862745097</v>
      </c>
      <c r="I315" s="4">
        <f t="shared" si="141"/>
        <v>15.686274509803921</v>
      </c>
      <c r="J315" s="4">
        <f t="shared" si="141"/>
        <v>3.9215686274509802</v>
      </c>
      <c r="K315" s="4">
        <f t="shared" si="138"/>
        <v>100</v>
      </c>
    </row>
    <row r="316" spans="2:11" ht="15" customHeight="1" x14ac:dyDescent="0.15">
      <c r="B316" s="186"/>
      <c r="C316" s="81" t="s">
        <v>696</v>
      </c>
      <c r="D316" s="7"/>
      <c r="E316" s="7"/>
      <c r="G316" s="191">
        <f t="shared" si="139"/>
        <v>83</v>
      </c>
      <c r="H316" s="4">
        <f t="shared" ref="H316:J316" si="142">IF($G316=0,0,H302/$G316*100)</f>
        <v>92.771084337349393</v>
      </c>
      <c r="I316" s="4">
        <f t="shared" si="142"/>
        <v>4.8192771084337354</v>
      </c>
      <c r="J316" s="4">
        <f t="shared" si="142"/>
        <v>2.4096385542168677</v>
      </c>
      <c r="K316" s="4">
        <f t="shared" si="138"/>
        <v>100</v>
      </c>
    </row>
    <row r="317" spans="2:11" ht="15" customHeight="1" x14ac:dyDescent="0.15">
      <c r="B317" s="186"/>
      <c r="C317" s="81" t="s">
        <v>697</v>
      </c>
      <c r="D317" s="7"/>
      <c r="E317" s="7"/>
      <c r="G317" s="191">
        <f t="shared" si="139"/>
        <v>122</v>
      </c>
      <c r="H317" s="4">
        <f t="shared" ref="H317:J317" si="143">IF($G317=0,0,H303/$G317*100)</f>
        <v>88.52459016393442</v>
      </c>
      <c r="I317" s="4">
        <f t="shared" si="143"/>
        <v>4.0983606557377046</v>
      </c>
      <c r="J317" s="4">
        <f t="shared" si="143"/>
        <v>7.3770491803278686</v>
      </c>
      <c r="K317" s="4">
        <f t="shared" si="138"/>
        <v>100</v>
      </c>
    </row>
    <row r="318" spans="2:11" ht="15" customHeight="1" x14ac:dyDescent="0.15">
      <c r="B318" s="186"/>
      <c r="C318" s="81" t="s">
        <v>698</v>
      </c>
      <c r="D318" s="7"/>
      <c r="E318" s="7"/>
      <c r="G318" s="191">
        <f t="shared" si="139"/>
        <v>30</v>
      </c>
      <c r="H318" s="4">
        <f t="shared" ref="H318:J318" si="144">IF($G318=0,0,H304/$G318*100)</f>
        <v>80</v>
      </c>
      <c r="I318" s="4">
        <f t="shared" si="144"/>
        <v>3.3333333333333335</v>
      </c>
      <c r="J318" s="4">
        <f t="shared" si="144"/>
        <v>16.666666666666664</v>
      </c>
      <c r="K318" s="4">
        <f t="shared" si="138"/>
        <v>100</v>
      </c>
    </row>
    <row r="319" spans="2:11" ht="15" customHeight="1" x14ac:dyDescent="0.15">
      <c r="B319" s="186"/>
      <c r="C319" s="81" t="s">
        <v>699</v>
      </c>
      <c r="D319" s="7"/>
      <c r="E319" s="7"/>
      <c r="G319" s="191">
        <f t="shared" si="139"/>
        <v>45</v>
      </c>
      <c r="H319" s="4">
        <f t="shared" ref="H319:J319" si="145">IF($G319=0,0,H305/$G319*100)</f>
        <v>80</v>
      </c>
      <c r="I319" s="4">
        <f t="shared" si="145"/>
        <v>11.111111111111111</v>
      </c>
      <c r="J319" s="4">
        <f t="shared" si="145"/>
        <v>8.8888888888888893</v>
      </c>
      <c r="K319" s="4">
        <f t="shared" si="138"/>
        <v>100</v>
      </c>
    </row>
    <row r="320" spans="2:11" ht="15" customHeight="1" x14ac:dyDescent="0.15">
      <c r="B320" s="186"/>
      <c r="C320" s="81" t="s">
        <v>700</v>
      </c>
      <c r="D320" s="7"/>
      <c r="E320" s="7"/>
      <c r="G320" s="191">
        <f t="shared" si="139"/>
        <v>12</v>
      </c>
      <c r="H320" s="4">
        <f t="shared" ref="H320:J320" si="146">IF($G320=0,0,H306/$G320*100)</f>
        <v>91.666666666666657</v>
      </c>
      <c r="I320" s="4">
        <f t="shared" si="146"/>
        <v>0</v>
      </c>
      <c r="J320" s="4">
        <f t="shared" si="146"/>
        <v>8.3333333333333321</v>
      </c>
      <c r="K320" s="4">
        <f t="shared" si="138"/>
        <v>99.999999999999986</v>
      </c>
    </row>
    <row r="321" spans="1:11" ht="15" customHeight="1" x14ac:dyDescent="0.15">
      <c r="B321" s="186"/>
      <c r="C321" s="81" t="s">
        <v>701</v>
      </c>
      <c r="D321" s="7"/>
      <c r="E321" s="7"/>
      <c r="G321" s="191">
        <f t="shared" si="139"/>
        <v>52</v>
      </c>
      <c r="H321" s="4">
        <f t="shared" ref="H321:J321" si="147">IF($G321=0,0,H307/$G321*100)</f>
        <v>90.384615384615387</v>
      </c>
      <c r="I321" s="4">
        <f t="shared" si="147"/>
        <v>0</v>
      </c>
      <c r="J321" s="4">
        <f t="shared" si="147"/>
        <v>9.6153846153846168</v>
      </c>
      <c r="K321" s="4">
        <f t="shared" si="138"/>
        <v>100</v>
      </c>
    </row>
    <row r="322" spans="1:11" ht="15" customHeight="1" x14ac:dyDescent="0.15">
      <c r="B322" s="186"/>
      <c r="C322" s="81" t="s">
        <v>702</v>
      </c>
      <c r="D322" s="7"/>
      <c r="E322" s="7"/>
      <c r="G322" s="191">
        <f t="shared" si="139"/>
        <v>123</v>
      </c>
      <c r="H322" s="4">
        <f t="shared" ref="H322:J322" si="148">IF($G322=0,0,H308/$G322*100)</f>
        <v>90.243902439024396</v>
      </c>
      <c r="I322" s="4">
        <f t="shared" si="148"/>
        <v>1.6260162601626018</v>
      </c>
      <c r="J322" s="4">
        <f t="shared" si="148"/>
        <v>8.1300813008130071</v>
      </c>
      <c r="K322" s="4">
        <f t="shared" si="138"/>
        <v>100</v>
      </c>
    </row>
    <row r="323" spans="1:11" ht="15" customHeight="1" x14ac:dyDescent="0.15">
      <c r="B323" s="186"/>
      <c r="C323" s="81" t="s">
        <v>703</v>
      </c>
      <c r="D323" s="7"/>
      <c r="E323" s="7"/>
      <c r="G323" s="191">
        <f t="shared" si="139"/>
        <v>120</v>
      </c>
      <c r="H323" s="4">
        <f t="shared" ref="H323:J323" si="149">IF($G323=0,0,H309/$G323*100)</f>
        <v>78.333333333333329</v>
      </c>
      <c r="I323" s="4">
        <f t="shared" si="149"/>
        <v>14.166666666666666</v>
      </c>
      <c r="J323" s="4">
        <f t="shared" si="149"/>
        <v>7.5</v>
      </c>
      <c r="K323" s="4">
        <f t="shared" si="138"/>
        <v>100</v>
      </c>
    </row>
    <row r="324" spans="1:11" ht="15" customHeight="1" x14ac:dyDescent="0.15">
      <c r="B324" s="186"/>
      <c r="C324" s="81" t="s">
        <v>704</v>
      </c>
      <c r="D324" s="7"/>
      <c r="E324" s="7"/>
      <c r="G324" s="191">
        <f t="shared" si="139"/>
        <v>119</v>
      </c>
      <c r="H324" s="4">
        <f t="shared" ref="H324:J324" si="150">IF($G324=0,0,H310/$G324*100)</f>
        <v>77.310924369747909</v>
      </c>
      <c r="I324" s="4">
        <f t="shared" si="150"/>
        <v>15.126050420168067</v>
      </c>
      <c r="J324" s="4">
        <f t="shared" si="150"/>
        <v>7.5630252100840334</v>
      </c>
      <c r="K324" s="4">
        <f t="shared" si="138"/>
        <v>100.00000000000001</v>
      </c>
    </row>
    <row r="325" spans="1:11" ht="15" customHeight="1" x14ac:dyDescent="0.15">
      <c r="B325" s="186"/>
      <c r="C325" s="81" t="s">
        <v>705</v>
      </c>
      <c r="D325" s="7"/>
      <c r="E325" s="7"/>
      <c r="G325" s="191">
        <f t="shared" si="139"/>
        <v>56</v>
      </c>
      <c r="H325" s="4">
        <f t="shared" ref="H325:J325" si="151">IF($G325=0,0,H311/$G325*100)</f>
        <v>69.642857142857139</v>
      </c>
      <c r="I325" s="4">
        <f t="shared" si="151"/>
        <v>23.214285714285715</v>
      </c>
      <c r="J325" s="4">
        <f t="shared" si="151"/>
        <v>7.1428571428571423</v>
      </c>
      <c r="K325" s="4">
        <f t="shared" si="138"/>
        <v>100</v>
      </c>
    </row>
    <row r="326" spans="1:11" ht="15" customHeight="1" x14ac:dyDescent="0.15">
      <c r="B326" s="186"/>
      <c r="C326" s="81" t="s">
        <v>706</v>
      </c>
      <c r="D326" s="7"/>
      <c r="E326" s="7"/>
      <c r="G326" s="191">
        <f t="shared" si="139"/>
        <v>83</v>
      </c>
      <c r="H326" s="4">
        <f t="shared" ref="H326:J326" si="152">IF($G326=0,0,H312/$G326*100)</f>
        <v>91.566265060240966</v>
      </c>
      <c r="I326" s="4">
        <f t="shared" si="152"/>
        <v>3.6144578313253009</v>
      </c>
      <c r="J326" s="4">
        <f t="shared" si="152"/>
        <v>4.8192771084337354</v>
      </c>
      <c r="K326" s="4">
        <f t="shared" si="138"/>
        <v>100</v>
      </c>
    </row>
    <row r="327" spans="1:11" ht="15" customHeight="1" x14ac:dyDescent="0.15">
      <c r="B327" s="187"/>
      <c r="C327" s="69" t="s">
        <v>707</v>
      </c>
      <c r="D327" s="36"/>
      <c r="E327" s="36"/>
      <c r="F327" s="36"/>
      <c r="G327" s="192">
        <f t="shared" si="139"/>
        <v>54</v>
      </c>
      <c r="H327" s="5">
        <f t="shared" ref="H327:J327" si="153">IF($G327=0,0,H313/$G327*100)</f>
        <v>81.481481481481481</v>
      </c>
      <c r="I327" s="5">
        <f t="shared" si="153"/>
        <v>12.962962962962962</v>
      </c>
      <c r="J327" s="5">
        <f t="shared" si="153"/>
        <v>5.5555555555555554</v>
      </c>
      <c r="K327" s="5">
        <f t="shared" si="138"/>
        <v>100</v>
      </c>
    </row>
    <row r="328" spans="1:11" ht="15" customHeight="1" x14ac:dyDescent="0.15">
      <c r="C328" s="7"/>
      <c r="D328" s="7"/>
      <c r="E328" s="7"/>
      <c r="G328" s="1"/>
      <c r="H328" s="1"/>
      <c r="I328" s="1"/>
      <c r="J328" s="1"/>
      <c r="K328" s="1"/>
    </row>
    <row r="329" spans="1:11" ht="15" customHeight="1" x14ac:dyDescent="0.15">
      <c r="A329" s="1" t="s">
        <v>942</v>
      </c>
      <c r="C329" s="7"/>
      <c r="D329" s="7"/>
      <c r="E329" s="7"/>
      <c r="G329" s="1"/>
      <c r="H329" s="1"/>
      <c r="I329" s="1"/>
      <c r="J329" s="1"/>
      <c r="K329" s="1"/>
    </row>
    <row r="330" spans="1:11" ht="45.35" x14ac:dyDescent="0.15">
      <c r="B330" s="27" t="s">
        <v>681</v>
      </c>
      <c r="C330" s="28"/>
      <c r="D330" s="28"/>
      <c r="E330" s="28"/>
      <c r="F330" s="28"/>
      <c r="G330" s="29"/>
      <c r="H330" s="202" t="s">
        <v>684</v>
      </c>
      <c r="I330" s="202" t="s">
        <v>685</v>
      </c>
      <c r="J330" s="145" t="s">
        <v>675</v>
      </c>
      <c r="K330" s="145" t="s">
        <v>676</v>
      </c>
    </row>
    <row r="331" spans="1:11" ht="15" customHeight="1" x14ac:dyDescent="0.15">
      <c r="B331" s="189" t="s">
        <v>670</v>
      </c>
      <c r="C331" s="68" t="s">
        <v>694</v>
      </c>
      <c r="D331" s="33"/>
      <c r="E331" s="33"/>
      <c r="F331" s="33"/>
      <c r="G331" s="78"/>
      <c r="H331" s="17">
        <v>379</v>
      </c>
      <c r="I331" s="17">
        <v>378</v>
      </c>
      <c r="J331" s="17">
        <v>57</v>
      </c>
      <c r="K331" s="17">
        <f t="shared" ref="K331:K358" si="154">SUM(H331:J331)</f>
        <v>814</v>
      </c>
    </row>
    <row r="332" spans="1:11" ht="15" customHeight="1" x14ac:dyDescent="0.15">
      <c r="B332" s="186"/>
      <c r="C332" s="81" t="s">
        <v>695</v>
      </c>
      <c r="D332" s="7"/>
      <c r="E332" s="7"/>
      <c r="G332" s="79"/>
      <c r="H332" s="18">
        <v>322</v>
      </c>
      <c r="I332" s="18">
        <v>343</v>
      </c>
      <c r="J332" s="18">
        <v>53</v>
      </c>
      <c r="K332" s="18">
        <f t="shared" si="154"/>
        <v>718</v>
      </c>
    </row>
    <row r="333" spans="1:11" ht="15" customHeight="1" x14ac:dyDescent="0.15">
      <c r="B333" s="186"/>
      <c r="C333" s="81" t="s">
        <v>696</v>
      </c>
      <c r="D333" s="7"/>
      <c r="E333" s="7"/>
      <c r="G333" s="79"/>
      <c r="H333" s="18">
        <v>333</v>
      </c>
      <c r="I333" s="18">
        <v>215</v>
      </c>
      <c r="J333" s="18">
        <v>42</v>
      </c>
      <c r="K333" s="18">
        <f t="shared" si="154"/>
        <v>590</v>
      </c>
    </row>
    <row r="334" spans="1:11" ht="15" customHeight="1" x14ac:dyDescent="0.15">
      <c r="B334" s="186"/>
      <c r="C334" s="81" t="s">
        <v>697</v>
      </c>
      <c r="D334" s="7"/>
      <c r="E334" s="7"/>
      <c r="G334" s="79"/>
      <c r="H334" s="18">
        <v>1015</v>
      </c>
      <c r="I334" s="18">
        <v>260</v>
      </c>
      <c r="J334" s="18">
        <v>160</v>
      </c>
      <c r="K334" s="18">
        <f t="shared" si="154"/>
        <v>1435</v>
      </c>
    </row>
    <row r="335" spans="1:11" ht="15" customHeight="1" x14ac:dyDescent="0.15">
      <c r="B335" s="186"/>
      <c r="C335" s="81" t="s">
        <v>698</v>
      </c>
      <c r="D335" s="7"/>
      <c r="E335" s="7"/>
      <c r="G335" s="79"/>
      <c r="H335" s="18">
        <v>244</v>
      </c>
      <c r="I335" s="18">
        <v>59</v>
      </c>
      <c r="J335" s="18">
        <v>35</v>
      </c>
      <c r="K335" s="18">
        <f t="shared" si="154"/>
        <v>338</v>
      </c>
    </row>
    <row r="336" spans="1:11" ht="15" customHeight="1" x14ac:dyDescent="0.15">
      <c r="B336" s="186"/>
      <c r="C336" s="81" t="s">
        <v>699</v>
      </c>
      <c r="D336" s="7"/>
      <c r="E336" s="7"/>
      <c r="G336" s="79"/>
      <c r="H336" s="18">
        <v>260</v>
      </c>
      <c r="I336" s="18">
        <v>161</v>
      </c>
      <c r="J336" s="18">
        <v>41</v>
      </c>
      <c r="K336" s="18">
        <f t="shared" si="154"/>
        <v>462</v>
      </c>
    </row>
    <row r="337" spans="2:11" ht="15" customHeight="1" x14ac:dyDescent="0.15">
      <c r="B337" s="186"/>
      <c r="C337" s="81" t="s">
        <v>700</v>
      </c>
      <c r="D337" s="7"/>
      <c r="E337" s="7"/>
      <c r="G337" s="79"/>
      <c r="H337" s="18">
        <v>158</v>
      </c>
      <c r="I337" s="18">
        <v>37</v>
      </c>
      <c r="J337" s="18">
        <v>25</v>
      </c>
      <c r="K337" s="18">
        <f t="shared" si="154"/>
        <v>220</v>
      </c>
    </row>
    <row r="338" spans="2:11" ht="15" customHeight="1" x14ac:dyDescent="0.15">
      <c r="B338" s="186"/>
      <c r="C338" s="81" t="s">
        <v>701</v>
      </c>
      <c r="D338" s="7"/>
      <c r="E338" s="7"/>
      <c r="G338" s="79"/>
      <c r="H338" s="18">
        <v>327</v>
      </c>
      <c r="I338" s="18">
        <v>70</v>
      </c>
      <c r="J338" s="18">
        <v>50</v>
      </c>
      <c r="K338" s="18">
        <f t="shared" si="154"/>
        <v>447</v>
      </c>
    </row>
    <row r="339" spans="2:11" ht="15" customHeight="1" x14ac:dyDescent="0.15">
      <c r="B339" s="186"/>
      <c r="C339" s="81" t="s">
        <v>702</v>
      </c>
      <c r="D339" s="7"/>
      <c r="E339" s="7"/>
      <c r="G339" s="79"/>
      <c r="H339" s="18">
        <v>945</v>
      </c>
      <c r="I339" s="18">
        <v>128</v>
      </c>
      <c r="J339" s="18">
        <v>152</v>
      </c>
      <c r="K339" s="18">
        <f t="shared" si="154"/>
        <v>1225</v>
      </c>
    </row>
    <row r="340" spans="2:11" ht="15" customHeight="1" x14ac:dyDescent="0.15">
      <c r="B340" s="186"/>
      <c r="C340" s="81" t="s">
        <v>703</v>
      </c>
      <c r="D340" s="7"/>
      <c r="E340" s="7"/>
      <c r="G340" s="79"/>
      <c r="H340" s="18">
        <v>860</v>
      </c>
      <c r="I340" s="18">
        <v>253</v>
      </c>
      <c r="J340" s="18">
        <v>198</v>
      </c>
      <c r="K340" s="18">
        <f t="shared" si="154"/>
        <v>1311</v>
      </c>
    </row>
    <row r="341" spans="2:11" ht="15" customHeight="1" x14ac:dyDescent="0.15">
      <c r="B341" s="186"/>
      <c r="C341" s="81" t="s">
        <v>704</v>
      </c>
      <c r="D341" s="7"/>
      <c r="E341" s="7"/>
      <c r="G341" s="79"/>
      <c r="H341" s="18">
        <v>655</v>
      </c>
      <c r="I341" s="18">
        <v>214</v>
      </c>
      <c r="J341" s="18">
        <v>129</v>
      </c>
      <c r="K341" s="18">
        <f t="shared" si="154"/>
        <v>998</v>
      </c>
    </row>
    <row r="342" spans="2:11" ht="15" customHeight="1" x14ac:dyDescent="0.15">
      <c r="B342" s="186"/>
      <c r="C342" s="81" t="s">
        <v>705</v>
      </c>
      <c r="D342" s="7"/>
      <c r="E342" s="7"/>
      <c r="G342" s="79"/>
      <c r="H342" s="18">
        <v>258</v>
      </c>
      <c r="I342" s="18">
        <v>283</v>
      </c>
      <c r="J342" s="18">
        <v>54</v>
      </c>
      <c r="K342" s="18">
        <f t="shared" si="154"/>
        <v>595</v>
      </c>
    </row>
    <row r="343" spans="2:11" ht="15" customHeight="1" x14ac:dyDescent="0.15">
      <c r="B343" s="186"/>
      <c r="C343" s="81" t="s">
        <v>706</v>
      </c>
      <c r="D343" s="7"/>
      <c r="E343" s="7"/>
      <c r="G343" s="79"/>
      <c r="H343" s="18">
        <v>586</v>
      </c>
      <c r="I343" s="18">
        <v>117</v>
      </c>
      <c r="J343" s="18">
        <v>86</v>
      </c>
      <c r="K343" s="18">
        <f t="shared" si="154"/>
        <v>789</v>
      </c>
    </row>
    <row r="344" spans="2:11" ht="15" customHeight="1" x14ac:dyDescent="0.15">
      <c r="B344" s="187"/>
      <c r="C344" s="69" t="s">
        <v>707</v>
      </c>
      <c r="D344" s="36"/>
      <c r="E344" s="36"/>
      <c r="F344" s="36"/>
      <c r="G344" s="80"/>
      <c r="H344" s="19">
        <v>344</v>
      </c>
      <c r="I344" s="19">
        <v>115</v>
      </c>
      <c r="J344" s="19">
        <v>99</v>
      </c>
      <c r="K344" s="19">
        <f t="shared" si="154"/>
        <v>558</v>
      </c>
    </row>
    <row r="345" spans="2:11" ht="15" customHeight="1" x14ac:dyDescent="0.15">
      <c r="B345" s="188" t="s">
        <v>671</v>
      </c>
      <c r="C345" s="68" t="s">
        <v>694</v>
      </c>
      <c r="D345" s="33"/>
      <c r="E345" s="33"/>
      <c r="F345" s="33"/>
      <c r="G345" s="190">
        <f t="shared" ref="G345:G358" si="155">SUM(I126:J126)</f>
        <v>814</v>
      </c>
      <c r="H345" s="4">
        <f>IF($G345=0,0,H331/$G345*100)</f>
        <v>46.560196560196559</v>
      </c>
      <c r="I345" s="4">
        <f t="shared" ref="I345:J345" si="156">IF($G345=0,0,I331/$G345*100)</f>
        <v>46.437346437346442</v>
      </c>
      <c r="J345" s="4">
        <f t="shared" si="156"/>
        <v>7.0024570024570023</v>
      </c>
      <c r="K345" s="4">
        <f t="shared" si="154"/>
        <v>100.00000000000001</v>
      </c>
    </row>
    <row r="346" spans="2:11" ht="15" customHeight="1" x14ac:dyDescent="0.15">
      <c r="B346" s="186"/>
      <c r="C346" s="81" t="s">
        <v>695</v>
      </c>
      <c r="D346" s="7"/>
      <c r="E346" s="7"/>
      <c r="G346" s="191">
        <f t="shared" si="155"/>
        <v>718</v>
      </c>
      <c r="H346" s="4">
        <f t="shared" ref="H346:J346" si="157">IF($G346=0,0,H332/$G346*100)</f>
        <v>44.846796657381617</v>
      </c>
      <c r="I346" s="4">
        <f t="shared" si="157"/>
        <v>47.771587743732589</v>
      </c>
      <c r="J346" s="4">
        <f t="shared" si="157"/>
        <v>7.3816155988857934</v>
      </c>
      <c r="K346" s="4">
        <f t="shared" si="154"/>
        <v>100</v>
      </c>
    </row>
    <row r="347" spans="2:11" ht="15" customHeight="1" x14ac:dyDescent="0.15">
      <c r="B347" s="186"/>
      <c r="C347" s="81" t="s">
        <v>696</v>
      </c>
      <c r="D347" s="7"/>
      <c r="E347" s="7"/>
      <c r="G347" s="191">
        <f t="shared" si="155"/>
        <v>590</v>
      </c>
      <c r="H347" s="4">
        <f t="shared" ref="H347:J347" si="158">IF($G347=0,0,H333/$G347*100)</f>
        <v>56.440677966101696</v>
      </c>
      <c r="I347" s="4">
        <f t="shared" si="158"/>
        <v>36.440677966101696</v>
      </c>
      <c r="J347" s="4">
        <f t="shared" si="158"/>
        <v>7.1186440677966107</v>
      </c>
      <c r="K347" s="4">
        <f t="shared" si="154"/>
        <v>100</v>
      </c>
    </row>
    <row r="348" spans="2:11" ht="15" customHeight="1" x14ac:dyDescent="0.15">
      <c r="B348" s="186"/>
      <c r="C348" s="81" t="s">
        <v>697</v>
      </c>
      <c r="D348" s="7"/>
      <c r="E348" s="7"/>
      <c r="G348" s="191">
        <f t="shared" si="155"/>
        <v>1435</v>
      </c>
      <c r="H348" s="4">
        <f t="shared" ref="H348:J348" si="159">IF($G348=0,0,H334/$G348*100)</f>
        <v>70.731707317073173</v>
      </c>
      <c r="I348" s="4">
        <f t="shared" si="159"/>
        <v>18.118466898954704</v>
      </c>
      <c r="J348" s="4">
        <f t="shared" si="159"/>
        <v>11.149825783972126</v>
      </c>
      <c r="K348" s="4">
        <f t="shared" si="154"/>
        <v>100</v>
      </c>
    </row>
    <row r="349" spans="2:11" ht="15" customHeight="1" x14ac:dyDescent="0.15">
      <c r="B349" s="186"/>
      <c r="C349" s="81" t="s">
        <v>698</v>
      </c>
      <c r="D349" s="7"/>
      <c r="E349" s="7"/>
      <c r="G349" s="191">
        <f t="shared" si="155"/>
        <v>338</v>
      </c>
      <c r="H349" s="4">
        <f t="shared" ref="H349:J349" si="160">IF($G349=0,0,H335/$G349*100)</f>
        <v>72.189349112426044</v>
      </c>
      <c r="I349" s="4">
        <f t="shared" si="160"/>
        <v>17.45562130177515</v>
      </c>
      <c r="J349" s="4">
        <f t="shared" si="160"/>
        <v>10.355029585798817</v>
      </c>
      <c r="K349" s="4">
        <f t="shared" si="154"/>
        <v>100.00000000000001</v>
      </c>
    </row>
    <row r="350" spans="2:11" ht="15" customHeight="1" x14ac:dyDescent="0.15">
      <c r="B350" s="186"/>
      <c r="C350" s="81" t="s">
        <v>699</v>
      </c>
      <c r="D350" s="7"/>
      <c r="E350" s="7"/>
      <c r="G350" s="191">
        <f t="shared" si="155"/>
        <v>462</v>
      </c>
      <c r="H350" s="4">
        <f t="shared" ref="H350:J350" si="161">IF($G350=0,0,H336/$G350*100)</f>
        <v>56.277056277056282</v>
      </c>
      <c r="I350" s="4">
        <f t="shared" si="161"/>
        <v>34.848484848484851</v>
      </c>
      <c r="J350" s="4">
        <f t="shared" si="161"/>
        <v>8.8744588744588757</v>
      </c>
      <c r="K350" s="4">
        <f t="shared" si="154"/>
        <v>100.00000000000001</v>
      </c>
    </row>
    <row r="351" spans="2:11" ht="15" customHeight="1" x14ac:dyDescent="0.15">
      <c r="B351" s="186"/>
      <c r="C351" s="81" t="s">
        <v>700</v>
      </c>
      <c r="D351" s="7"/>
      <c r="E351" s="7"/>
      <c r="G351" s="191">
        <f t="shared" si="155"/>
        <v>220</v>
      </c>
      <c r="H351" s="4">
        <f t="shared" ref="H351:J351" si="162">IF($G351=0,0,H337/$G351*100)</f>
        <v>71.818181818181813</v>
      </c>
      <c r="I351" s="4">
        <f t="shared" si="162"/>
        <v>16.818181818181817</v>
      </c>
      <c r="J351" s="4">
        <f t="shared" si="162"/>
        <v>11.363636363636363</v>
      </c>
      <c r="K351" s="4">
        <f t="shared" si="154"/>
        <v>99.999999999999986</v>
      </c>
    </row>
    <row r="352" spans="2:11" ht="15" customHeight="1" x14ac:dyDescent="0.15">
      <c r="B352" s="186"/>
      <c r="C352" s="81" t="s">
        <v>701</v>
      </c>
      <c r="D352" s="7"/>
      <c r="E352" s="7"/>
      <c r="G352" s="191">
        <f t="shared" si="155"/>
        <v>447</v>
      </c>
      <c r="H352" s="4">
        <f t="shared" ref="H352:J352" si="163">IF($G352=0,0,H338/$G352*100)</f>
        <v>73.154362416107389</v>
      </c>
      <c r="I352" s="4">
        <f t="shared" si="163"/>
        <v>15.659955257270694</v>
      </c>
      <c r="J352" s="4">
        <f t="shared" si="163"/>
        <v>11.185682326621924</v>
      </c>
      <c r="K352" s="4">
        <f t="shared" si="154"/>
        <v>100.00000000000001</v>
      </c>
    </row>
    <row r="353" spans="1:13" ht="15" customHeight="1" x14ac:dyDescent="0.15">
      <c r="B353" s="186"/>
      <c r="C353" s="81" t="s">
        <v>702</v>
      </c>
      <c r="D353" s="7"/>
      <c r="E353" s="7"/>
      <c r="G353" s="191">
        <f t="shared" si="155"/>
        <v>1225</v>
      </c>
      <c r="H353" s="4">
        <f t="shared" ref="H353:J353" si="164">IF($G353=0,0,H339/$G353*100)</f>
        <v>77.142857142857153</v>
      </c>
      <c r="I353" s="4">
        <f t="shared" si="164"/>
        <v>10.448979591836736</v>
      </c>
      <c r="J353" s="4">
        <f t="shared" si="164"/>
        <v>12.408163265306122</v>
      </c>
      <c r="K353" s="4">
        <f t="shared" si="154"/>
        <v>100</v>
      </c>
    </row>
    <row r="354" spans="1:13" ht="15" customHeight="1" x14ac:dyDescent="0.15">
      <c r="B354" s="186"/>
      <c r="C354" s="81" t="s">
        <v>703</v>
      </c>
      <c r="D354" s="7"/>
      <c r="E354" s="7"/>
      <c r="G354" s="191">
        <f t="shared" si="155"/>
        <v>1311</v>
      </c>
      <c r="H354" s="4">
        <f t="shared" ref="H354:J354" si="165">IF($G354=0,0,H340/$G354*100)</f>
        <v>65.598779557589623</v>
      </c>
      <c r="I354" s="4">
        <f t="shared" si="165"/>
        <v>19.298245614035086</v>
      </c>
      <c r="J354" s="4">
        <f t="shared" si="165"/>
        <v>15.102974828375288</v>
      </c>
      <c r="K354" s="4">
        <f t="shared" si="154"/>
        <v>100</v>
      </c>
    </row>
    <row r="355" spans="1:13" ht="15" customHeight="1" x14ac:dyDescent="0.15">
      <c r="B355" s="186"/>
      <c r="C355" s="81" t="s">
        <v>704</v>
      </c>
      <c r="D355" s="7"/>
      <c r="E355" s="7"/>
      <c r="G355" s="191">
        <f t="shared" si="155"/>
        <v>998</v>
      </c>
      <c r="H355" s="4">
        <f t="shared" ref="H355:J355" si="166">IF($G355=0,0,H341/$G355*100)</f>
        <v>65.631262525050104</v>
      </c>
      <c r="I355" s="4">
        <f t="shared" si="166"/>
        <v>21.442885771543086</v>
      </c>
      <c r="J355" s="4">
        <f t="shared" si="166"/>
        <v>12.925851703406813</v>
      </c>
      <c r="K355" s="4">
        <f t="shared" si="154"/>
        <v>100</v>
      </c>
    </row>
    <row r="356" spans="1:13" ht="15" customHeight="1" x14ac:dyDescent="0.15">
      <c r="B356" s="186"/>
      <c r="C356" s="81" t="s">
        <v>705</v>
      </c>
      <c r="D356" s="7"/>
      <c r="E356" s="7"/>
      <c r="G356" s="191">
        <f t="shared" si="155"/>
        <v>595</v>
      </c>
      <c r="H356" s="4">
        <f t="shared" ref="H356:J356" si="167">IF($G356=0,0,H342/$G356*100)</f>
        <v>43.361344537815128</v>
      </c>
      <c r="I356" s="4">
        <f t="shared" si="167"/>
        <v>47.563025210084028</v>
      </c>
      <c r="J356" s="4">
        <f t="shared" si="167"/>
        <v>9.0756302521008401</v>
      </c>
      <c r="K356" s="4">
        <f t="shared" si="154"/>
        <v>100</v>
      </c>
    </row>
    <row r="357" spans="1:13" ht="15" customHeight="1" x14ac:dyDescent="0.15">
      <c r="B357" s="186"/>
      <c r="C357" s="81" t="s">
        <v>706</v>
      </c>
      <c r="D357" s="7"/>
      <c r="E357" s="7"/>
      <c r="G357" s="191">
        <f t="shared" si="155"/>
        <v>789</v>
      </c>
      <c r="H357" s="4">
        <f t="shared" ref="H357:J357" si="168">IF($G357=0,0,H343/$G357*100)</f>
        <v>74.271229404309253</v>
      </c>
      <c r="I357" s="4">
        <f t="shared" si="168"/>
        <v>14.82889733840304</v>
      </c>
      <c r="J357" s="4">
        <f t="shared" si="168"/>
        <v>10.899873257287707</v>
      </c>
      <c r="K357" s="4">
        <f t="shared" si="154"/>
        <v>100</v>
      </c>
    </row>
    <row r="358" spans="1:13" ht="15" customHeight="1" x14ac:dyDescent="0.15">
      <c r="B358" s="187"/>
      <c r="C358" s="69" t="s">
        <v>707</v>
      </c>
      <c r="D358" s="36"/>
      <c r="E358" s="36"/>
      <c r="F358" s="36"/>
      <c r="G358" s="192">
        <f t="shared" si="155"/>
        <v>558</v>
      </c>
      <c r="H358" s="5">
        <f t="shared" ref="H358:J358" si="169">IF($G358=0,0,H344/$G358*100)</f>
        <v>61.648745519713266</v>
      </c>
      <c r="I358" s="5">
        <f t="shared" si="169"/>
        <v>20.609318996415769</v>
      </c>
      <c r="J358" s="5">
        <f t="shared" si="169"/>
        <v>17.741935483870968</v>
      </c>
      <c r="K358" s="5">
        <f t="shared" si="154"/>
        <v>100</v>
      </c>
    </row>
    <row r="359" spans="1:13" ht="15" customHeight="1" x14ac:dyDescent="0.15">
      <c r="D359" s="7"/>
      <c r="E359" s="7"/>
      <c r="G359" s="1"/>
      <c r="H359" s="1"/>
      <c r="I359" s="1"/>
      <c r="J359" s="1"/>
      <c r="K359" s="1"/>
      <c r="M359" s="7"/>
    </row>
    <row r="360" spans="1:13" ht="15" customHeight="1" x14ac:dyDescent="0.15">
      <c r="A360" s="1" t="s">
        <v>941</v>
      </c>
      <c r="C360" s="7"/>
      <c r="D360" s="7"/>
      <c r="E360" s="7"/>
      <c r="G360" s="1"/>
      <c r="H360" s="1"/>
      <c r="I360" s="1"/>
      <c r="J360" s="1"/>
      <c r="K360" s="1"/>
    </row>
    <row r="361" spans="1:13" ht="15" customHeight="1" x14ac:dyDescent="0.15">
      <c r="B361" s="27" t="s">
        <v>165</v>
      </c>
      <c r="C361" s="28"/>
      <c r="D361" s="28"/>
      <c r="E361" s="28"/>
      <c r="F361" s="28"/>
      <c r="G361" s="29"/>
      <c r="H361" s="146" t="s">
        <v>925</v>
      </c>
      <c r="I361" s="146" t="s">
        <v>926</v>
      </c>
      <c r="J361" s="146" t="s">
        <v>927</v>
      </c>
      <c r="K361" s="145" t="s">
        <v>372</v>
      </c>
      <c r="L361" s="145" t="s">
        <v>0</v>
      </c>
      <c r="M361" s="145" t="s">
        <v>4</v>
      </c>
    </row>
    <row r="362" spans="1:13" ht="15" customHeight="1" x14ac:dyDescent="0.15">
      <c r="B362" s="189" t="s">
        <v>2</v>
      </c>
      <c r="C362" s="68" t="s">
        <v>928</v>
      </c>
      <c r="D362" s="33"/>
      <c r="E362" s="33"/>
      <c r="F362" s="33"/>
      <c r="G362" s="78"/>
      <c r="H362" s="17">
        <v>523</v>
      </c>
      <c r="I362" s="17">
        <v>660</v>
      </c>
      <c r="J362" s="17">
        <v>414</v>
      </c>
      <c r="K362" s="17">
        <v>4175</v>
      </c>
      <c r="L362" s="17">
        <v>115</v>
      </c>
      <c r="M362" s="17">
        <f t="shared" ref="M362:M369" si="170">SUM(H362:L362)</f>
        <v>5887</v>
      </c>
    </row>
    <row r="363" spans="1:13" ht="15" customHeight="1" x14ac:dyDescent="0.15">
      <c r="B363" s="186"/>
      <c r="C363" s="81" t="s">
        <v>929</v>
      </c>
      <c r="D363" s="7"/>
      <c r="E363" s="7"/>
      <c r="G363" s="79"/>
      <c r="H363" s="18">
        <v>26</v>
      </c>
      <c r="I363" s="18">
        <v>67</v>
      </c>
      <c r="J363" s="18">
        <v>665</v>
      </c>
      <c r="K363" s="18">
        <v>5095</v>
      </c>
      <c r="L363" s="18">
        <v>34</v>
      </c>
      <c r="M363" s="18">
        <f t="shared" si="170"/>
        <v>5887</v>
      </c>
    </row>
    <row r="364" spans="1:13" ht="15" customHeight="1" x14ac:dyDescent="0.15">
      <c r="B364" s="186"/>
      <c r="C364" s="81" t="s">
        <v>930</v>
      </c>
      <c r="D364" s="7"/>
      <c r="E364" s="7"/>
      <c r="G364" s="79"/>
      <c r="H364" s="18">
        <v>239</v>
      </c>
      <c r="I364" s="18">
        <v>402</v>
      </c>
      <c r="J364" s="18">
        <v>920</v>
      </c>
      <c r="K364" s="18">
        <v>3940</v>
      </c>
      <c r="L364" s="18">
        <v>386</v>
      </c>
      <c r="M364" s="18">
        <f t="shared" si="170"/>
        <v>5887</v>
      </c>
    </row>
    <row r="365" spans="1:13" ht="15" customHeight="1" x14ac:dyDescent="0.15">
      <c r="B365" s="187"/>
      <c r="C365" s="69" t="s">
        <v>931</v>
      </c>
      <c r="D365" s="36"/>
      <c r="E365" s="36"/>
      <c r="F365" s="36"/>
      <c r="G365" s="80"/>
      <c r="H365" s="19">
        <v>136</v>
      </c>
      <c r="I365" s="19">
        <v>436</v>
      </c>
      <c r="J365" s="19">
        <v>893</v>
      </c>
      <c r="K365" s="19">
        <v>4283</v>
      </c>
      <c r="L365" s="19">
        <v>139</v>
      </c>
      <c r="M365" s="19">
        <f t="shared" si="170"/>
        <v>5887</v>
      </c>
    </row>
    <row r="366" spans="1:13" ht="15" customHeight="1" x14ac:dyDescent="0.15">
      <c r="B366" s="188" t="s">
        <v>3</v>
      </c>
      <c r="C366" s="68" t="s">
        <v>928</v>
      </c>
      <c r="D366" s="33"/>
      <c r="E366" s="33"/>
      <c r="F366" s="33"/>
      <c r="G366" s="190">
        <f>M362</f>
        <v>5887</v>
      </c>
      <c r="H366" s="4">
        <f t="shared" ref="H366:L366" si="171">IF($G366=0,0,H362/$G366*100)</f>
        <v>8.8839816544929509</v>
      </c>
      <c r="I366" s="4">
        <f t="shared" si="171"/>
        <v>11.211143196874469</v>
      </c>
      <c r="J366" s="4">
        <f t="shared" si="171"/>
        <v>7.0324443689485303</v>
      </c>
      <c r="K366" s="4">
        <f t="shared" si="171"/>
        <v>70.91897401053167</v>
      </c>
      <c r="L366" s="4">
        <f t="shared" si="171"/>
        <v>1.9534567691523694</v>
      </c>
      <c r="M366" s="4">
        <f t="shared" si="170"/>
        <v>99.999999999999986</v>
      </c>
    </row>
    <row r="367" spans="1:13" ht="15" customHeight="1" x14ac:dyDescent="0.15">
      <c r="B367" s="186"/>
      <c r="C367" s="81" t="s">
        <v>929</v>
      </c>
      <c r="D367" s="7"/>
      <c r="E367" s="7"/>
      <c r="G367" s="191">
        <f>M363</f>
        <v>5887</v>
      </c>
      <c r="H367" s="4">
        <f t="shared" ref="H367:L367" si="172">IF($G367=0,0,H363/$G367*100)</f>
        <v>0.44165109563444882</v>
      </c>
      <c r="I367" s="4">
        <f t="shared" si="172"/>
        <v>1.1381009002887719</v>
      </c>
      <c r="J367" s="4">
        <f t="shared" si="172"/>
        <v>11.296076099881095</v>
      </c>
      <c r="K367" s="4">
        <f t="shared" si="172"/>
        <v>86.54662816375064</v>
      </c>
      <c r="L367" s="4">
        <f t="shared" si="172"/>
        <v>0.57754374044504841</v>
      </c>
      <c r="M367" s="4">
        <f t="shared" si="170"/>
        <v>100.00000000000001</v>
      </c>
    </row>
    <row r="368" spans="1:13" ht="15" customHeight="1" x14ac:dyDescent="0.15">
      <c r="B368" s="186"/>
      <c r="C368" s="81" t="s">
        <v>930</v>
      </c>
      <c r="D368" s="7"/>
      <c r="E368" s="7"/>
      <c r="G368" s="191">
        <f>M364</f>
        <v>5887</v>
      </c>
      <c r="H368" s="4">
        <f t="shared" ref="H368:L368" si="173">IF($G368=0,0,H364/$G368*100)</f>
        <v>4.059792763716664</v>
      </c>
      <c r="I368" s="4">
        <f t="shared" si="173"/>
        <v>6.8286054017326308</v>
      </c>
      <c r="J368" s="4">
        <f t="shared" si="173"/>
        <v>15.627654153218955</v>
      </c>
      <c r="K368" s="4">
        <f t="shared" si="173"/>
        <v>66.927127569220318</v>
      </c>
      <c r="L368" s="4">
        <f t="shared" si="173"/>
        <v>6.5568201121114322</v>
      </c>
      <c r="M368" s="4">
        <f t="shared" si="170"/>
        <v>100</v>
      </c>
    </row>
    <row r="369" spans="2:13" ht="15" customHeight="1" x14ac:dyDescent="0.15">
      <c r="B369" s="187"/>
      <c r="C369" s="69" t="s">
        <v>931</v>
      </c>
      <c r="D369" s="36"/>
      <c r="E369" s="36"/>
      <c r="F369" s="36"/>
      <c r="G369" s="192">
        <f>M365</f>
        <v>5887</v>
      </c>
      <c r="H369" s="5">
        <f t="shared" ref="H369:L369" si="174">IF($G369=0,0,H365/$G369*100)</f>
        <v>2.3101749617801937</v>
      </c>
      <c r="I369" s="5">
        <f t="shared" si="174"/>
        <v>7.4061491421776804</v>
      </c>
      <c r="J369" s="5">
        <f t="shared" si="174"/>
        <v>15.169016476983183</v>
      </c>
      <c r="K369" s="5">
        <f t="shared" si="174"/>
        <v>72.753524715474768</v>
      </c>
      <c r="L369" s="5">
        <f t="shared" si="174"/>
        <v>2.3611347035841685</v>
      </c>
      <c r="M369" s="5">
        <f t="shared" si="170"/>
        <v>99.999999999999986</v>
      </c>
    </row>
    <row r="370" spans="2:13" ht="15" customHeight="1" x14ac:dyDescent="0.15">
      <c r="C370" s="7"/>
      <c r="D370" s="7"/>
      <c r="E370" s="7"/>
      <c r="G370" s="1"/>
      <c r="H370" s="1"/>
      <c r="I370" s="1"/>
      <c r="J370" s="1"/>
      <c r="K370" s="1"/>
    </row>
    <row r="371" spans="2:13" ht="15" customHeight="1" x14ac:dyDescent="0.15">
      <c r="B371" s="27" t="s">
        <v>678</v>
      </c>
      <c r="C371" s="28"/>
      <c r="D371" s="28"/>
      <c r="E371" s="28"/>
      <c r="F371" s="28"/>
      <c r="G371" s="29"/>
      <c r="H371" s="146" t="s">
        <v>925</v>
      </c>
      <c r="I371" s="146" t="s">
        <v>926</v>
      </c>
      <c r="J371" s="146" t="s">
        <v>927</v>
      </c>
      <c r="K371" s="145" t="s">
        <v>372</v>
      </c>
      <c r="L371" s="145" t="s">
        <v>0</v>
      </c>
      <c r="M371" s="145" t="s">
        <v>4</v>
      </c>
    </row>
    <row r="372" spans="2:13" ht="15" customHeight="1" x14ac:dyDescent="0.15">
      <c r="B372" s="189" t="s">
        <v>2</v>
      </c>
      <c r="C372" s="68" t="s">
        <v>928</v>
      </c>
      <c r="D372" s="33"/>
      <c r="E372" s="33"/>
      <c r="F372" s="33"/>
      <c r="G372" s="78"/>
      <c r="H372" s="17">
        <v>99</v>
      </c>
      <c r="I372" s="17">
        <v>124</v>
      </c>
      <c r="J372" s="17">
        <v>124</v>
      </c>
      <c r="K372" s="17">
        <v>1130</v>
      </c>
      <c r="L372" s="17">
        <v>24</v>
      </c>
      <c r="M372" s="17">
        <f t="shared" ref="M372:M379" si="175">SUM(H372:L372)</f>
        <v>1501</v>
      </c>
    </row>
    <row r="373" spans="2:13" ht="15" customHeight="1" x14ac:dyDescent="0.15">
      <c r="B373" s="186"/>
      <c r="C373" s="81" t="s">
        <v>929</v>
      </c>
      <c r="D373" s="7"/>
      <c r="E373" s="7"/>
      <c r="G373" s="79"/>
      <c r="H373" s="18">
        <v>1</v>
      </c>
      <c r="I373" s="18">
        <v>10</v>
      </c>
      <c r="J373" s="18">
        <v>311</v>
      </c>
      <c r="K373" s="18">
        <v>1173</v>
      </c>
      <c r="L373" s="18">
        <v>6</v>
      </c>
      <c r="M373" s="18">
        <f t="shared" si="175"/>
        <v>1501</v>
      </c>
    </row>
    <row r="374" spans="2:13" ht="15" customHeight="1" x14ac:dyDescent="0.15">
      <c r="B374" s="186"/>
      <c r="C374" s="81" t="s">
        <v>930</v>
      </c>
      <c r="D374" s="7"/>
      <c r="E374" s="7"/>
      <c r="G374" s="79"/>
      <c r="H374" s="18">
        <v>6</v>
      </c>
      <c r="I374" s="18">
        <v>202</v>
      </c>
      <c r="J374" s="18">
        <v>295</v>
      </c>
      <c r="K374" s="18">
        <v>944</v>
      </c>
      <c r="L374" s="18">
        <v>54</v>
      </c>
      <c r="M374" s="18">
        <f t="shared" si="175"/>
        <v>1501</v>
      </c>
    </row>
    <row r="375" spans="2:13" ht="15" customHeight="1" x14ac:dyDescent="0.15">
      <c r="B375" s="187"/>
      <c r="C375" s="69" t="s">
        <v>931</v>
      </c>
      <c r="D375" s="36"/>
      <c r="E375" s="36"/>
      <c r="F375" s="36"/>
      <c r="G375" s="80"/>
      <c r="H375" s="19">
        <v>10</v>
      </c>
      <c r="I375" s="19">
        <v>195</v>
      </c>
      <c r="J375" s="19">
        <v>305</v>
      </c>
      <c r="K375" s="19">
        <v>964</v>
      </c>
      <c r="L375" s="19">
        <v>27</v>
      </c>
      <c r="M375" s="19">
        <f t="shared" si="175"/>
        <v>1501</v>
      </c>
    </row>
    <row r="376" spans="2:13" ht="15" customHeight="1" x14ac:dyDescent="0.15">
      <c r="B376" s="188" t="s">
        <v>3</v>
      </c>
      <c r="C376" s="68" t="s">
        <v>928</v>
      </c>
      <c r="D376" s="33"/>
      <c r="E376" s="33"/>
      <c r="F376" s="33"/>
      <c r="G376" s="190">
        <f>M372</f>
        <v>1501</v>
      </c>
      <c r="H376" s="4">
        <f t="shared" ref="H376:L376" si="176">IF($G376=0,0,H372/$G376*100)</f>
        <v>6.5956029313790809</v>
      </c>
      <c r="I376" s="4">
        <f t="shared" si="176"/>
        <v>8.2611592271818779</v>
      </c>
      <c r="J376" s="4">
        <f t="shared" si="176"/>
        <v>8.2611592271818779</v>
      </c>
      <c r="K376" s="4">
        <f t="shared" si="176"/>
        <v>75.283144570286481</v>
      </c>
      <c r="L376" s="4">
        <f t="shared" si="176"/>
        <v>1.5989340439706863</v>
      </c>
      <c r="M376" s="4">
        <f t="shared" si="175"/>
        <v>100</v>
      </c>
    </row>
    <row r="377" spans="2:13" ht="15" customHeight="1" x14ac:dyDescent="0.15">
      <c r="B377" s="186"/>
      <c r="C377" s="81" t="s">
        <v>929</v>
      </c>
      <c r="D377" s="7"/>
      <c r="E377" s="7"/>
      <c r="G377" s="191">
        <f>M373</f>
        <v>1501</v>
      </c>
      <c r="H377" s="4">
        <f t="shared" ref="H377:L377" si="177">IF($G377=0,0,H373/$G377*100)</f>
        <v>6.6622251832111928E-2</v>
      </c>
      <c r="I377" s="4">
        <f t="shared" si="177"/>
        <v>0.66622251832111923</v>
      </c>
      <c r="J377" s="4">
        <f t="shared" si="177"/>
        <v>20.719520319786806</v>
      </c>
      <c r="K377" s="4">
        <f t="shared" si="177"/>
        <v>78.147901399067294</v>
      </c>
      <c r="L377" s="4">
        <f t="shared" si="177"/>
        <v>0.39973351099267157</v>
      </c>
      <c r="M377" s="4">
        <f t="shared" si="175"/>
        <v>100.00000000000001</v>
      </c>
    </row>
    <row r="378" spans="2:13" ht="15" customHeight="1" x14ac:dyDescent="0.15">
      <c r="B378" s="186"/>
      <c r="C378" s="81" t="s">
        <v>930</v>
      </c>
      <c r="D378" s="7"/>
      <c r="E378" s="7"/>
      <c r="G378" s="191">
        <f>M374</f>
        <v>1501</v>
      </c>
      <c r="H378" s="4">
        <f t="shared" ref="H378:L378" si="178">IF($G378=0,0,H374/$G378*100)</f>
        <v>0.39973351099267157</v>
      </c>
      <c r="I378" s="4">
        <f t="shared" si="178"/>
        <v>13.457694870086609</v>
      </c>
      <c r="J378" s="4">
        <f t="shared" si="178"/>
        <v>19.653564290473017</v>
      </c>
      <c r="K378" s="4">
        <f t="shared" si="178"/>
        <v>62.891405729513664</v>
      </c>
      <c r="L378" s="4">
        <f t="shared" si="178"/>
        <v>3.5976015989340442</v>
      </c>
      <c r="M378" s="4">
        <f t="shared" si="175"/>
        <v>100.00000000000001</v>
      </c>
    </row>
    <row r="379" spans="2:13" ht="15" customHeight="1" x14ac:dyDescent="0.15">
      <c r="B379" s="187"/>
      <c r="C379" s="69" t="s">
        <v>931</v>
      </c>
      <c r="D379" s="36"/>
      <c r="E379" s="36"/>
      <c r="F379" s="36"/>
      <c r="G379" s="192">
        <f>M375</f>
        <v>1501</v>
      </c>
      <c r="H379" s="5">
        <f t="shared" ref="H379:L379" si="179">IF($G379=0,0,H375/$G379*100)</f>
        <v>0.66622251832111923</v>
      </c>
      <c r="I379" s="5">
        <f t="shared" si="179"/>
        <v>12.991339107261826</v>
      </c>
      <c r="J379" s="5">
        <f t="shared" si="179"/>
        <v>20.319786808794138</v>
      </c>
      <c r="K379" s="5">
        <f t="shared" si="179"/>
        <v>64.223850766155905</v>
      </c>
      <c r="L379" s="5">
        <f t="shared" si="179"/>
        <v>1.7988007994670221</v>
      </c>
      <c r="M379" s="5">
        <f t="shared" si="175"/>
        <v>100</v>
      </c>
    </row>
    <row r="380" spans="2:13" ht="15" customHeight="1" x14ac:dyDescent="0.15">
      <c r="C380" s="7"/>
      <c r="D380" s="7"/>
      <c r="E380" s="7"/>
      <c r="G380" s="1"/>
      <c r="H380" s="1"/>
      <c r="I380" s="1"/>
      <c r="J380" s="1"/>
      <c r="K380" s="1"/>
    </row>
    <row r="381" spans="2:13" ht="15" customHeight="1" x14ac:dyDescent="0.15">
      <c r="B381" s="27" t="s">
        <v>255</v>
      </c>
      <c r="C381" s="28"/>
      <c r="D381" s="28"/>
      <c r="E381" s="28"/>
      <c r="F381" s="28"/>
      <c r="G381" s="29"/>
      <c r="H381" s="146" t="s">
        <v>925</v>
      </c>
      <c r="I381" s="146" t="s">
        <v>926</v>
      </c>
      <c r="J381" s="146" t="s">
        <v>927</v>
      </c>
      <c r="K381" s="145" t="s">
        <v>372</v>
      </c>
      <c r="L381" s="145" t="s">
        <v>0</v>
      </c>
      <c r="M381" s="145" t="s">
        <v>4</v>
      </c>
    </row>
    <row r="382" spans="2:13" ht="15" customHeight="1" x14ac:dyDescent="0.15">
      <c r="B382" s="189" t="s">
        <v>2</v>
      </c>
      <c r="C382" s="68" t="s">
        <v>928</v>
      </c>
      <c r="D382" s="33"/>
      <c r="E382" s="33"/>
      <c r="F382" s="33"/>
      <c r="G382" s="78"/>
      <c r="H382" s="17">
        <v>255</v>
      </c>
      <c r="I382" s="17">
        <v>356</v>
      </c>
      <c r="J382" s="17">
        <v>182</v>
      </c>
      <c r="K382" s="17">
        <v>1632</v>
      </c>
      <c r="L382" s="17">
        <v>64</v>
      </c>
      <c r="M382" s="17">
        <f t="shared" ref="M382:M389" si="180">SUM(H382:L382)</f>
        <v>2489</v>
      </c>
    </row>
    <row r="383" spans="2:13" ht="15" customHeight="1" x14ac:dyDescent="0.15">
      <c r="B383" s="186"/>
      <c r="C383" s="81" t="s">
        <v>929</v>
      </c>
      <c r="D383" s="7"/>
      <c r="E383" s="7"/>
      <c r="G383" s="79"/>
      <c r="H383" s="18">
        <v>12</v>
      </c>
      <c r="I383" s="18">
        <v>26</v>
      </c>
      <c r="J383" s="18">
        <v>159</v>
      </c>
      <c r="K383" s="18">
        <v>2274</v>
      </c>
      <c r="L383" s="18">
        <v>18</v>
      </c>
      <c r="M383" s="18">
        <f t="shared" si="180"/>
        <v>2489</v>
      </c>
    </row>
    <row r="384" spans="2:13" ht="15" customHeight="1" x14ac:dyDescent="0.15">
      <c r="B384" s="186"/>
      <c r="C384" s="81" t="s">
        <v>930</v>
      </c>
      <c r="D384" s="7"/>
      <c r="E384" s="7"/>
      <c r="G384" s="79"/>
      <c r="H384" s="18">
        <v>147</v>
      </c>
      <c r="I384" s="18">
        <v>135</v>
      </c>
      <c r="J384" s="18">
        <v>381</v>
      </c>
      <c r="K384" s="18">
        <v>1591</v>
      </c>
      <c r="L384" s="18">
        <v>235</v>
      </c>
      <c r="M384" s="18">
        <f t="shared" si="180"/>
        <v>2489</v>
      </c>
    </row>
    <row r="385" spans="2:13" ht="15" customHeight="1" x14ac:dyDescent="0.15">
      <c r="B385" s="187"/>
      <c r="C385" s="69" t="s">
        <v>931</v>
      </c>
      <c r="D385" s="36"/>
      <c r="E385" s="36"/>
      <c r="F385" s="36"/>
      <c r="G385" s="80"/>
      <c r="H385" s="19">
        <v>85</v>
      </c>
      <c r="I385" s="19">
        <v>165</v>
      </c>
      <c r="J385" s="19">
        <v>325</v>
      </c>
      <c r="K385" s="19">
        <v>1835</v>
      </c>
      <c r="L385" s="19">
        <v>79</v>
      </c>
      <c r="M385" s="19">
        <f t="shared" si="180"/>
        <v>2489</v>
      </c>
    </row>
    <row r="386" spans="2:13" ht="15" customHeight="1" x14ac:dyDescent="0.15">
      <c r="B386" s="188" t="s">
        <v>3</v>
      </c>
      <c r="C386" s="68" t="s">
        <v>928</v>
      </c>
      <c r="D386" s="33"/>
      <c r="E386" s="33"/>
      <c r="F386" s="33"/>
      <c r="G386" s="190">
        <f>M382</f>
        <v>2489</v>
      </c>
      <c r="H386" s="4">
        <f t="shared" ref="H386:L386" si="181">IF($G386=0,0,H382/$G386*100)</f>
        <v>10.245078344716754</v>
      </c>
      <c r="I386" s="4">
        <f t="shared" si="181"/>
        <v>14.302932904781038</v>
      </c>
      <c r="J386" s="4">
        <f t="shared" si="181"/>
        <v>7.3121735636801928</v>
      </c>
      <c r="K386" s="4">
        <f t="shared" si="181"/>
        <v>65.568501406187224</v>
      </c>
      <c r="L386" s="4">
        <f t="shared" si="181"/>
        <v>2.5713137806347932</v>
      </c>
      <c r="M386" s="4">
        <f t="shared" si="180"/>
        <v>100</v>
      </c>
    </row>
    <row r="387" spans="2:13" ht="15" customHeight="1" x14ac:dyDescent="0.15">
      <c r="B387" s="186"/>
      <c r="C387" s="81" t="s">
        <v>929</v>
      </c>
      <c r="D387" s="7"/>
      <c r="E387" s="7"/>
      <c r="G387" s="191">
        <f>M383</f>
        <v>2489</v>
      </c>
      <c r="H387" s="4">
        <f t="shared" ref="H387:L387" si="182">IF($G387=0,0,H383/$G387*100)</f>
        <v>0.48212133386902367</v>
      </c>
      <c r="I387" s="4">
        <f t="shared" si="182"/>
        <v>1.0445962233828847</v>
      </c>
      <c r="J387" s="4">
        <f t="shared" si="182"/>
        <v>6.388107673764563</v>
      </c>
      <c r="K387" s="4">
        <f t="shared" si="182"/>
        <v>91.361992768179988</v>
      </c>
      <c r="L387" s="4">
        <f t="shared" si="182"/>
        <v>0.72318200080353556</v>
      </c>
      <c r="M387" s="4">
        <f t="shared" si="180"/>
        <v>99.999999999999986</v>
      </c>
    </row>
    <row r="388" spans="2:13" ht="15" customHeight="1" x14ac:dyDescent="0.15">
      <c r="B388" s="186"/>
      <c r="C388" s="81" t="s">
        <v>930</v>
      </c>
      <c r="D388" s="7"/>
      <c r="E388" s="7"/>
      <c r="G388" s="191">
        <f>M384</f>
        <v>2489</v>
      </c>
      <c r="H388" s="4">
        <f t="shared" ref="H388:L388" si="183">IF($G388=0,0,H384/$G388*100)</f>
        <v>5.9059863398955397</v>
      </c>
      <c r="I388" s="4">
        <f t="shared" si="183"/>
        <v>5.4238650060265163</v>
      </c>
      <c r="J388" s="4">
        <f t="shared" si="183"/>
        <v>15.307352350341501</v>
      </c>
      <c r="K388" s="4">
        <f t="shared" si="183"/>
        <v>63.921253515468059</v>
      </c>
      <c r="L388" s="4">
        <f t="shared" si="183"/>
        <v>9.4415427882683804</v>
      </c>
      <c r="M388" s="4">
        <f t="shared" si="180"/>
        <v>100</v>
      </c>
    </row>
    <row r="389" spans="2:13" ht="15" customHeight="1" x14ac:dyDescent="0.15">
      <c r="B389" s="187"/>
      <c r="C389" s="69" t="s">
        <v>931</v>
      </c>
      <c r="D389" s="36"/>
      <c r="E389" s="36"/>
      <c r="F389" s="36"/>
      <c r="G389" s="192">
        <f>M385</f>
        <v>2489</v>
      </c>
      <c r="H389" s="5">
        <f t="shared" ref="H389:L389" si="184">IF($G389=0,0,H385/$G389*100)</f>
        <v>3.4150261149055847</v>
      </c>
      <c r="I389" s="5">
        <f t="shared" si="184"/>
        <v>6.629168340699076</v>
      </c>
      <c r="J389" s="5">
        <f t="shared" si="184"/>
        <v>13.057452792286059</v>
      </c>
      <c r="K389" s="5">
        <f t="shared" si="184"/>
        <v>73.724387304138205</v>
      </c>
      <c r="L389" s="5">
        <f t="shared" si="184"/>
        <v>3.1739654479710731</v>
      </c>
      <c r="M389" s="5">
        <f t="shared" si="180"/>
        <v>99.999999999999986</v>
      </c>
    </row>
    <row r="390" spans="2:13" ht="15" customHeight="1" x14ac:dyDescent="0.15">
      <c r="C390" s="7"/>
      <c r="D390" s="7"/>
      <c r="E390" s="7"/>
      <c r="G390" s="1"/>
      <c r="H390" s="1"/>
      <c r="I390" s="1"/>
      <c r="J390" s="1"/>
      <c r="K390" s="1"/>
    </row>
    <row r="391" spans="2:13" ht="15" customHeight="1" x14ac:dyDescent="0.15">
      <c r="B391" s="27" t="s">
        <v>256</v>
      </c>
      <c r="C391" s="28"/>
      <c r="D391" s="28"/>
      <c r="E391" s="28"/>
      <c r="F391" s="28"/>
      <c r="G391" s="29"/>
      <c r="H391" s="146" t="s">
        <v>925</v>
      </c>
      <c r="I391" s="146" t="s">
        <v>926</v>
      </c>
      <c r="J391" s="146" t="s">
        <v>927</v>
      </c>
      <c r="K391" s="145" t="s">
        <v>372</v>
      </c>
      <c r="L391" s="145" t="s">
        <v>0</v>
      </c>
      <c r="M391" s="145" t="s">
        <v>4</v>
      </c>
    </row>
    <row r="392" spans="2:13" ht="15" customHeight="1" x14ac:dyDescent="0.15">
      <c r="B392" s="189" t="s">
        <v>2</v>
      </c>
      <c r="C392" s="68" t="s">
        <v>928</v>
      </c>
      <c r="D392" s="33"/>
      <c r="E392" s="33"/>
      <c r="F392" s="33"/>
      <c r="G392" s="78"/>
      <c r="H392" s="17">
        <v>4</v>
      </c>
      <c r="I392" s="17">
        <v>11</v>
      </c>
      <c r="J392" s="17">
        <v>5</v>
      </c>
      <c r="K392" s="17">
        <v>108</v>
      </c>
      <c r="L392" s="17">
        <v>2</v>
      </c>
      <c r="M392" s="17">
        <f t="shared" ref="M392:M399" si="185">SUM(H392:L392)</f>
        <v>130</v>
      </c>
    </row>
    <row r="393" spans="2:13" ht="15" customHeight="1" x14ac:dyDescent="0.15">
      <c r="B393" s="186"/>
      <c r="C393" s="81" t="s">
        <v>929</v>
      </c>
      <c r="D393" s="7"/>
      <c r="E393" s="7"/>
      <c r="G393" s="79"/>
      <c r="H393" s="18">
        <v>0</v>
      </c>
      <c r="I393" s="18">
        <v>0</v>
      </c>
      <c r="J393" s="18">
        <v>6</v>
      </c>
      <c r="K393" s="18">
        <v>123</v>
      </c>
      <c r="L393" s="18">
        <v>1</v>
      </c>
      <c r="M393" s="18">
        <f t="shared" si="185"/>
        <v>130</v>
      </c>
    </row>
    <row r="394" spans="2:13" ht="15" customHeight="1" x14ac:dyDescent="0.15">
      <c r="B394" s="186"/>
      <c r="C394" s="81" t="s">
        <v>930</v>
      </c>
      <c r="D394" s="7"/>
      <c r="E394" s="7"/>
      <c r="G394" s="79"/>
      <c r="H394" s="18">
        <v>1</v>
      </c>
      <c r="I394" s="18">
        <v>5</v>
      </c>
      <c r="J394" s="18">
        <v>24</v>
      </c>
      <c r="K394" s="18">
        <v>93</v>
      </c>
      <c r="L394" s="18">
        <v>7</v>
      </c>
      <c r="M394" s="18">
        <f t="shared" si="185"/>
        <v>130</v>
      </c>
    </row>
    <row r="395" spans="2:13" ht="15" customHeight="1" x14ac:dyDescent="0.15">
      <c r="B395" s="187"/>
      <c r="C395" s="69" t="s">
        <v>931</v>
      </c>
      <c r="D395" s="36"/>
      <c r="E395" s="36"/>
      <c r="F395" s="36"/>
      <c r="G395" s="80"/>
      <c r="H395" s="19">
        <v>0</v>
      </c>
      <c r="I395" s="19">
        <v>3</v>
      </c>
      <c r="J395" s="19">
        <v>17</v>
      </c>
      <c r="K395" s="19">
        <v>107</v>
      </c>
      <c r="L395" s="19">
        <v>3</v>
      </c>
      <c r="M395" s="19">
        <f t="shared" si="185"/>
        <v>130</v>
      </c>
    </row>
    <row r="396" spans="2:13" ht="15" customHeight="1" x14ac:dyDescent="0.15">
      <c r="B396" s="188" t="s">
        <v>3</v>
      </c>
      <c r="C396" s="68" t="s">
        <v>928</v>
      </c>
      <c r="D396" s="33"/>
      <c r="E396" s="33"/>
      <c r="F396" s="33"/>
      <c r="G396" s="190">
        <f>M392</f>
        <v>130</v>
      </c>
      <c r="H396" s="4">
        <f t="shared" ref="H396:L396" si="186">IF($G396=0,0,H392/$G396*100)</f>
        <v>3.0769230769230771</v>
      </c>
      <c r="I396" s="4">
        <f t="shared" si="186"/>
        <v>8.4615384615384617</v>
      </c>
      <c r="J396" s="4">
        <f t="shared" si="186"/>
        <v>3.8461538461538463</v>
      </c>
      <c r="K396" s="4">
        <f t="shared" si="186"/>
        <v>83.07692307692308</v>
      </c>
      <c r="L396" s="4">
        <f t="shared" si="186"/>
        <v>1.5384615384615385</v>
      </c>
      <c r="M396" s="4">
        <f t="shared" si="185"/>
        <v>100</v>
      </c>
    </row>
    <row r="397" spans="2:13" ht="15" customHeight="1" x14ac:dyDescent="0.15">
      <c r="B397" s="186"/>
      <c r="C397" s="81" t="s">
        <v>929</v>
      </c>
      <c r="D397" s="7"/>
      <c r="E397" s="7"/>
      <c r="G397" s="191">
        <f>M393</f>
        <v>130</v>
      </c>
      <c r="H397" s="4">
        <f t="shared" ref="H397:L397" si="187">IF($G397=0,0,H393/$G397*100)</f>
        <v>0</v>
      </c>
      <c r="I397" s="4">
        <f t="shared" si="187"/>
        <v>0</v>
      </c>
      <c r="J397" s="4">
        <f t="shared" si="187"/>
        <v>4.6153846153846159</v>
      </c>
      <c r="K397" s="4">
        <f t="shared" si="187"/>
        <v>94.615384615384613</v>
      </c>
      <c r="L397" s="4">
        <f t="shared" si="187"/>
        <v>0.76923076923076927</v>
      </c>
      <c r="M397" s="4">
        <f t="shared" si="185"/>
        <v>100</v>
      </c>
    </row>
    <row r="398" spans="2:13" ht="15" customHeight="1" x14ac:dyDescent="0.15">
      <c r="B398" s="186"/>
      <c r="C398" s="81" t="s">
        <v>930</v>
      </c>
      <c r="D398" s="7"/>
      <c r="E398" s="7"/>
      <c r="G398" s="191">
        <f>M394</f>
        <v>130</v>
      </c>
      <c r="H398" s="4">
        <f t="shared" ref="H398:L398" si="188">IF($G398=0,0,H394/$G398*100)</f>
        <v>0.76923076923076927</v>
      </c>
      <c r="I398" s="4">
        <f t="shared" si="188"/>
        <v>3.8461538461538463</v>
      </c>
      <c r="J398" s="4">
        <f t="shared" si="188"/>
        <v>18.461538461538463</v>
      </c>
      <c r="K398" s="4">
        <f t="shared" si="188"/>
        <v>71.538461538461533</v>
      </c>
      <c r="L398" s="4">
        <f t="shared" si="188"/>
        <v>5.384615384615385</v>
      </c>
      <c r="M398" s="4">
        <f t="shared" si="185"/>
        <v>100</v>
      </c>
    </row>
    <row r="399" spans="2:13" ht="15" customHeight="1" x14ac:dyDescent="0.15">
      <c r="B399" s="187"/>
      <c r="C399" s="69" t="s">
        <v>931</v>
      </c>
      <c r="D399" s="36"/>
      <c r="E399" s="36"/>
      <c r="F399" s="36"/>
      <c r="G399" s="192">
        <f>M395</f>
        <v>130</v>
      </c>
      <c r="H399" s="5">
        <f t="shared" ref="H399:L399" si="189">IF($G399=0,0,H395/$G399*100)</f>
        <v>0</v>
      </c>
      <c r="I399" s="5">
        <f t="shared" si="189"/>
        <v>2.3076923076923079</v>
      </c>
      <c r="J399" s="5">
        <f t="shared" si="189"/>
        <v>13.076923076923078</v>
      </c>
      <c r="K399" s="5">
        <f t="shared" si="189"/>
        <v>82.307692307692307</v>
      </c>
      <c r="L399" s="5">
        <f t="shared" si="189"/>
        <v>2.3076923076923079</v>
      </c>
      <c r="M399" s="5">
        <f t="shared" si="185"/>
        <v>100</v>
      </c>
    </row>
    <row r="400" spans="2:13" ht="15" customHeight="1" x14ac:dyDescent="0.15">
      <c r="C400" s="7"/>
      <c r="D400" s="7"/>
      <c r="E400" s="7"/>
      <c r="G400" s="1"/>
      <c r="H400" s="1"/>
      <c r="I400" s="1"/>
      <c r="J400" s="1"/>
      <c r="K400" s="1"/>
    </row>
    <row r="401" spans="1:13" ht="15" customHeight="1" x14ac:dyDescent="0.15">
      <c r="B401" s="27" t="s">
        <v>257</v>
      </c>
      <c r="C401" s="28"/>
      <c r="D401" s="28"/>
      <c r="E401" s="28"/>
      <c r="F401" s="28"/>
      <c r="G401" s="29"/>
      <c r="H401" s="146" t="s">
        <v>925</v>
      </c>
      <c r="I401" s="146" t="s">
        <v>926</v>
      </c>
      <c r="J401" s="146" t="s">
        <v>927</v>
      </c>
      <c r="K401" s="145" t="s">
        <v>372</v>
      </c>
      <c r="L401" s="145" t="s">
        <v>0</v>
      </c>
      <c r="M401" s="145" t="s">
        <v>4</v>
      </c>
    </row>
    <row r="402" spans="1:13" ht="15" customHeight="1" x14ac:dyDescent="0.15">
      <c r="B402" s="189" t="s">
        <v>2</v>
      </c>
      <c r="C402" s="68" t="s">
        <v>928</v>
      </c>
      <c r="D402" s="33"/>
      <c r="E402" s="33"/>
      <c r="F402" s="33"/>
      <c r="G402" s="78"/>
      <c r="H402" s="17">
        <v>165</v>
      </c>
      <c r="I402" s="17">
        <v>169</v>
      </c>
      <c r="J402" s="17">
        <v>103</v>
      </c>
      <c r="K402" s="17">
        <v>1304</v>
      </c>
      <c r="L402" s="17">
        <v>25</v>
      </c>
      <c r="M402" s="17">
        <f t="shared" ref="M402:M409" si="190">SUM(H402:L402)</f>
        <v>1766</v>
      </c>
    </row>
    <row r="403" spans="1:13" ht="15" customHeight="1" x14ac:dyDescent="0.15">
      <c r="B403" s="186"/>
      <c r="C403" s="81" t="s">
        <v>929</v>
      </c>
      <c r="D403" s="7"/>
      <c r="E403" s="7"/>
      <c r="G403" s="79"/>
      <c r="H403" s="18">
        <v>13</v>
      </c>
      <c r="I403" s="18">
        <v>31</v>
      </c>
      <c r="J403" s="18">
        <v>189</v>
      </c>
      <c r="K403" s="18">
        <v>1524</v>
      </c>
      <c r="L403" s="18">
        <v>9</v>
      </c>
      <c r="M403" s="18">
        <f t="shared" si="190"/>
        <v>1766</v>
      </c>
    </row>
    <row r="404" spans="1:13" ht="15" customHeight="1" x14ac:dyDescent="0.15">
      <c r="B404" s="186"/>
      <c r="C404" s="81" t="s">
        <v>930</v>
      </c>
      <c r="D404" s="7"/>
      <c r="E404" s="7"/>
      <c r="G404" s="79"/>
      <c r="H404" s="18">
        <v>85</v>
      </c>
      <c r="I404" s="18">
        <v>60</v>
      </c>
      <c r="J404" s="18">
        <v>220</v>
      </c>
      <c r="K404" s="18">
        <v>1312</v>
      </c>
      <c r="L404" s="18">
        <v>89</v>
      </c>
      <c r="M404" s="18">
        <f t="shared" si="190"/>
        <v>1766</v>
      </c>
    </row>
    <row r="405" spans="1:13" ht="15" customHeight="1" x14ac:dyDescent="0.15">
      <c r="B405" s="187"/>
      <c r="C405" s="69" t="s">
        <v>931</v>
      </c>
      <c r="D405" s="36"/>
      <c r="E405" s="36"/>
      <c r="F405" s="36"/>
      <c r="G405" s="80"/>
      <c r="H405" s="19">
        <v>41</v>
      </c>
      <c r="I405" s="19">
        <v>73</v>
      </c>
      <c r="J405" s="19">
        <v>246</v>
      </c>
      <c r="K405" s="19">
        <v>1376</v>
      </c>
      <c r="L405" s="19">
        <v>30</v>
      </c>
      <c r="M405" s="19">
        <f t="shared" si="190"/>
        <v>1766</v>
      </c>
    </row>
    <row r="406" spans="1:13" ht="15" customHeight="1" x14ac:dyDescent="0.15">
      <c r="B406" s="188" t="s">
        <v>3</v>
      </c>
      <c r="C406" s="68" t="s">
        <v>928</v>
      </c>
      <c r="D406" s="33"/>
      <c r="E406" s="33"/>
      <c r="F406" s="33"/>
      <c r="G406" s="190">
        <f>M402</f>
        <v>1766</v>
      </c>
      <c r="H406" s="4">
        <f t="shared" ref="H406:L406" si="191">IF($G406=0,0,H402/$G406*100)</f>
        <v>9.3431483578708949</v>
      </c>
      <c r="I406" s="4">
        <f t="shared" si="191"/>
        <v>9.5696489241223102</v>
      </c>
      <c r="J406" s="4">
        <f t="shared" si="191"/>
        <v>5.8323895809739525</v>
      </c>
      <c r="K406" s="4">
        <f t="shared" si="191"/>
        <v>73.839184597961491</v>
      </c>
      <c r="L406" s="4">
        <f t="shared" si="191"/>
        <v>1.4156285390713477</v>
      </c>
      <c r="M406" s="4">
        <f t="shared" si="190"/>
        <v>100</v>
      </c>
    </row>
    <row r="407" spans="1:13" ht="15" customHeight="1" x14ac:dyDescent="0.15">
      <c r="B407" s="186"/>
      <c r="C407" s="81" t="s">
        <v>929</v>
      </c>
      <c r="D407" s="7"/>
      <c r="E407" s="7"/>
      <c r="G407" s="191">
        <f>M403</f>
        <v>1766</v>
      </c>
      <c r="H407" s="4">
        <f t="shared" ref="H407:L407" si="192">IF($G407=0,0,H403/$G407*100)</f>
        <v>0.73612684031710074</v>
      </c>
      <c r="I407" s="4">
        <f t="shared" si="192"/>
        <v>1.7553793884484712</v>
      </c>
      <c r="J407" s="4">
        <f t="shared" si="192"/>
        <v>10.702151755379388</v>
      </c>
      <c r="K407" s="4">
        <f t="shared" si="192"/>
        <v>86.296715741789356</v>
      </c>
      <c r="L407" s="4">
        <f t="shared" si="192"/>
        <v>0.50962627406568517</v>
      </c>
      <c r="M407" s="4">
        <f t="shared" si="190"/>
        <v>100</v>
      </c>
    </row>
    <row r="408" spans="1:13" ht="15" customHeight="1" x14ac:dyDescent="0.15">
      <c r="B408" s="186"/>
      <c r="C408" s="81" t="s">
        <v>930</v>
      </c>
      <c r="D408" s="7"/>
      <c r="E408" s="7"/>
      <c r="G408" s="191">
        <f>M404</f>
        <v>1766</v>
      </c>
      <c r="H408" s="4">
        <f t="shared" ref="H408:L408" si="193">IF($G408=0,0,H404/$G408*100)</f>
        <v>4.8131370328425822</v>
      </c>
      <c r="I408" s="4">
        <f t="shared" si="193"/>
        <v>3.3975084937712339</v>
      </c>
      <c r="J408" s="4">
        <f t="shared" si="193"/>
        <v>12.457531143827861</v>
      </c>
      <c r="K408" s="4">
        <f t="shared" si="193"/>
        <v>74.292185730464325</v>
      </c>
      <c r="L408" s="4">
        <f t="shared" si="193"/>
        <v>5.0396375990939974</v>
      </c>
      <c r="M408" s="4">
        <f t="shared" si="190"/>
        <v>100</v>
      </c>
    </row>
    <row r="409" spans="1:13" ht="15" customHeight="1" x14ac:dyDescent="0.15">
      <c r="B409" s="187"/>
      <c r="C409" s="69" t="s">
        <v>931</v>
      </c>
      <c r="D409" s="36"/>
      <c r="E409" s="36"/>
      <c r="F409" s="36"/>
      <c r="G409" s="192">
        <f>M405</f>
        <v>1766</v>
      </c>
      <c r="H409" s="5">
        <f t="shared" ref="H409:L409" si="194">IF($G409=0,0,H405/$G409*100)</f>
        <v>2.3216308040770102</v>
      </c>
      <c r="I409" s="5">
        <f t="shared" si="194"/>
        <v>4.1336353340883356</v>
      </c>
      <c r="J409" s="5">
        <f t="shared" si="194"/>
        <v>13.929784824462061</v>
      </c>
      <c r="K409" s="5">
        <f t="shared" si="194"/>
        <v>77.916194790486983</v>
      </c>
      <c r="L409" s="5">
        <f t="shared" si="194"/>
        <v>1.6987542468856169</v>
      </c>
      <c r="M409" s="5">
        <f t="shared" si="190"/>
        <v>100</v>
      </c>
    </row>
    <row r="410" spans="1:13" ht="15" customHeight="1" x14ac:dyDescent="0.15">
      <c r="C410" s="7"/>
      <c r="D410" s="7"/>
      <c r="E410" s="7"/>
      <c r="G410" s="1"/>
      <c r="H410" s="1"/>
      <c r="I410" s="1"/>
      <c r="J410" s="1"/>
      <c r="K410" s="1"/>
    </row>
    <row r="411" spans="1:13" ht="15" customHeight="1" x14ac:dyDescent="0.15">
      <c r="A411" s="1" t="s">
        <v>683</v>
      </c>
      <c r="D411" s="7"/>
      <c r="E411" s="7"/>
      <c r="G411" s="1"/>
      <c r="H411" s="1"/>
      <c r="I411" s="1"/>
      <c r="J411" s="1"/>
      <c r="K411" s="1"/>
      <c r="M411" s="7"/>
    </row>
    <row r="412" spans="1:13" ht="15" customHeight="1" x14ac:dyDescent="0.15">
      <c r="A412" s="1" t="s">
        <v>686</v>
      </c>
      <c r="C412" s="7"/>
      <c r="D412" s="7"/>
      <c r="E412" s="7"/>
      <c r="G412" s="1"/>
      <c r="H412" s="1"/>
      <c r="I412" s="1"/>
      <c r="J412" s="1"/>
      <c r="K412" s="1"/>
    </row>
    <row r="413" spans="1:13" ht="34" x14ac:dyDescent="0.15">
      <c r="B413" s="27" t="s">
        <v>677</v>
      </c>
      <c r="C413" s="28"/>
      <c r="D413" s="28"/>
      <c r="E413" s="28"/>
      <c r="F413" s="28"/>
      <c r="G413" s="29"/>
      <c r="H413" s="202" t="s">
        <v>687</v>
      </c>
      <c r="I413" s="202" t="s">
        <v>688</v>
      </c>
      <c r="J413" s="145" t="s">
        <v>675</v>
      </c>
      <c r="K413" s="145" t="s">
        <v>676</v>
      </c>
    </row>
    <row r="414" spans="1:13" ht="15" customHeight="1" x14ac:dyDescent="0.15">
      <c r="B414" s="189" t="s">
        <v>670</v>
      </c>
      <c r="C414" s="68" t="s">
        <v>694</v>
      </c>
      <c r="D414" s="33"/>
      <c r="E414" s="33"/>
      <c r="F414" s="33"/>
      <c r="G414" s="78"/>
      <c r="H414" s="17">
        <v>2258</v>
      </c>
      <c r="I414" s="17">
        <v>619</v>
      </c>
      <c r="J414" s="17">
        <v>720</v>
      </c>
      <c r="K414" s="17">
        <f t="shared" ref="K414:K419" si="195">SUM(H414:J414)</f>
        <v>3597</v>
      </c>
    </row>
    <row r="415" spans="1:13" ht="15" customHeight="1" x14ac:dyDescent="0.15">
      <c r="B415" s="186"/>
      <c r="C415" s="81" t="s">
        <v>695</v>
      </c>
      <c r="D415" s="7"/>
      <c r="E415" s="7"/>
      <c r="G415" s="79"/>
      <c r="H415" s="18">
        <v>2125</v>
      </c>
      <c r="I415" s="18">
        <v>582</v>
      </c>
      <c r="J415" s="18">
        <v>876</v>
      </c>
      <c r="K415" s="18">
        <f t="shared" si="195"/>
        <v>3583</v>
      </c>
    </row>
    <row r="416" spans="1:13" ht="15" customHeight="1" x14ac:dyDescent="0.15">
      <c r="B416" s="186"/>
      <c r="C416" s="81" t="s">
        <v>696</v>
      </c>
      <c r="D416" s="7"/>
      <c r="E416" s="7"/>
      <c r="G416" s="79"/>
      <c r="H416" s="19">
        <v>1829</v>
      </c>
      <c r="I416" s="19">
        <v>233</v>
      </c>
      <c r="J416" s="19">
        <v>629</v>
      </c>
      <c r="K416" s="19">
        <f t="shared" si="195"/>
        <v>2691</v>
      </c>
    </row>
    <row r="417" spans="2:11" ht="15" customHeight="1" x14ac:dyDescent="0.15">
      <c r="B417" s="188" t="s">
        <v>671</v>
      </c>
      <c r="C417" s="68" t="s">
        <v>694</v>
      </c>
      <c r="D417" s="33"/>
      <c r="E417" s="33"/>
      <c r="F417" s="33"/>
      <c r="G417" s="190">
        <f>SUM(I4:J4)</f>
        <v>3597</v>
      </c>
      <c r="H417" s="4">
        <f>IF($G417=0,0,H414/$G417*100)</f>
        <v>62.774534334167363</v>
      </c>
      <c r="I417" s="4">
        <f t="shared" ref="I417:J417" si="196">IF($G417=0,0,I414/$G417*100)</f>
        <v>17.208785098693355</v>
      </c>
      <c r="J417" s="4">
        <f t="shared" si="196"/>
        <v>20.016680567139282</v>
      </c>
      <c r="K417" s="4">
        <f t="shared" si="195"/>
        <v>100</v>
      </c>
    </row>
    <row r="418" spans="2:11" ht="15" customHeight="1" x14ac:dyDescent="0.15">
      <c r="B418" s="186"/>
      <c r="C418" s="81" t="s">
        <v>695</v>
      </c>
      <c r="D418" s="7"/>
      <c r="E418" s="7"/>
      <c r="G418" s="191">
        <f>SUM(I5:J5)</f>
        <v>3583</v>
      </c>
      <c r="H418" s="4">
        <f t="shared" ref="H418:J418" si="197">IF($G418=0,0,H415/$G418*100)</f>
        <v>59.307842590008377</v>
      </c>
      <c r="I418" s="4">
        <f t="shared" si="197"/>
        <v>16.24337147641641</v>
      </c>
      <c r="J418" s="4">
        <f t="shared" si="197"/>
        <v>24.448785933575216</v>
      </c>
      <c r="K418" s="4">
        <f t="shared" si="195"/>
        <v>100</v>
      </c>
    </row>
    <row r="419" spans="2:11" ht="15" customHeight="1" x14ac:dyDescent="0.15">
      <c r="B419" s="187"/>
      <c r="C419" s="69" t="s">
        <v>696</v>
      </c>
      <c r="D419" s="36"/>
      <c r="E419" s="36"/>
      <c r="F419" s="36"/>
      <c r="G419" s="192">
        <f>SUM(I6:J6)</f>
        <v>2691</v>
      </c>
      <c r="H419" s="5">
        <f t="shared" ref="H419:J419" si="198">IF($G419=0,0,H416/$G419*100)</f>
        <v>67.967298402081013</v>
      </c>
      <c r="I419" s="5">
        <f t="shared" si="198"/>
        <v>8.6584912671869194</v>
      </c>
      <c r="J419" s="5">
        <f t="shared" si="198"/>
        <v>23.374210330732069</v>
      </c>
      <c r="K419" s="5">
        <f t="shared" si="195"/>
        <v>100</v>
      </c>
    </row>
    <row r="420" spans="2:11" ht="15" customHeight="1" x14ac:dyDescent="0.15">
      <c r="C420" s="7"/>
      <c r="D420" s="7"/>
      <c r="E420" s="7"/>
      <c r="G420" s="1"/>
      <c r="H420" s="1"/>
      <c r="I420" s="1"/>
      <c r="J420" s="1"/>
      <c r="K420" s="1"/>
    </row>
    <row r="421" spans="2:11" ht="34" x14ac:dyDescent="0.15">
      <c r="B421" s="27" t="s">
        <v>678</v>
      </c>
      <c r="C421" s="28"/>
      <c r="D421" s="28"/>
      <c r="E421" s="28"/>
      <c r="F421" s="28"/>
      <c r="G421" s="29"/>
      <c r="H421" s="202" t="s">
        <v>687</v>
      </c>
      <c r="I421" s="202" t="s">
        <v>688</v>
      </c>
      <c r="J421" s="145" t="s">
        <v>675</v>
      </c>
      <c r="K421" s="145" t="s">
        <v>676</v>
      </c>
    </row>
    <row r="422" spans="2:11" ht="15" customHeight="1" x14ac:dyDescent="0.15">
      <c r="B422" s="189" t="s">
        <v>670</v>
      </c>
      <c r="C422" s="68" t="s">
        <v>694</v>
      </c>
      <c r="D422" s="33"/>
      <c r="E422" s="33"/>
      <c r="F422" s="33"/>
      <c r="G422" s="78"/>
      <c r="H422" s="17">
        <v>894</v>
      </c>
      <c r="I422" s="17">
        <v>139</v>
      </c>
      <c r="J422" s="17">
        <v>145</v>
      </c>
      <c r="K422" s="17">
        <f t="shared" ref="K422:K427" si="199">SUM(H422:J422)</f>
        <v>1178</v>
      </c>
    </row>
    <row r="423" spans="2:11" ht="15" customHeight="1" x14ac:dyDescent="0.15">
      <c r="B423" s="186"/>
      <c r="C423" s="81" t="s">
        <v>695</v>
      </c>
      <c r="D423" s="7"/>
      <c r="E423" s="7"/>
      <c r="G423" s="79"/>
      <c r="H423" s="18">
        <v>887</v>
      </c>
      <c r="I423" s="18">
        <v>135</v>
      </c>
      <c r="J423" s="18">
        <v>275</v>
      </c>
      <c r="K423" s="18">
        <f t="shared" si="199"/>
        <v>1297</v>
      </c>
    </row>
    <row r="424" spans="2:11" ht="15" customHeight="1" x14ac:dyDescent="0.15">
      <c r="B424" s="186"/>
      <c r="C424" s="81" t="s">
        <v>696</v>
      </c>
      <c r="D424" s="7"/>
      <c r="E424" s="7"/>
      <c r="G424" s="79"/>
      <c r="H424" s="19">
        <v>742</v>
      </c>
      <c r="I424" s="19">
        <v>41</v>
      </c>
      <c r="J424" s="19">
        <v>130</v>
      </c>
      <c r="K424" s="19">
        <f t="shared" si="199"/>
        <v>913</v>
      </c>
    </row>
    <row r="425" spans="2:11" ht="15" customHeight="1" x14ac:dyDescent="0.15">
      <c r="B425" s="188" t="s">
        <v>671</v>
      </c>
      <c r="C425" s="68" t="s">
        <v>694</v>
      </c>
      <c r="D425" s="33"/>
      <c r="E425" s="33"/>
      <c r="F425" s="33"/>
      <c r="G425" s="190">
        <f>SUM(I34:J34)</f>
        <v>1178</v>
      </c>
      <c r="H425" s="4">
        <f>IF($G425=0,0,H422/$G425*100)</f>
        <v>75.891341256366715</v>
      </c>
      <c r="I425" s="4">
        <f t="shared" ref="I425:J425" si="200">IF($G425=0,0,I422/$G425*100)</f>
        <v>11.799660441426147</v>
      </c>
      <c r="J425" s="4">
        <f t="shared" si="200"/>
        <v>12.308998302207129</v>
      </c>
      <c r="K425" s="4">
        <f t="shared" si="199"/>
        <v>99.999999999999986</v>
      </c>
    </row>
    <row r="426" spans="2:11" ht="15" customHeight="1" x14ac:dyDescent="0.15">
      <c r="B426" s="186"/>
      <c r="C426" s="81" t="s">
        <v>695</v>
      </c>
      <c r="D426" s="7"/>
      <c r="E426" s="7"/>
      <c r="G426" s="191">
        <f>SUM(I35:J35)</f>
        <v>1297</v>
      </c>
      <c r="H426" s="4">
        <f t="shared" ref="H426:J426" si="201">IF($G426=0,0,H423/$G426*100)</f>
        <v>68.388589051657661</v>
      </c>
      <c r="I426" s="4">
        <f t="shared" si="201"/>
        <v>10.40863531225906</v>
      </c>
      <c r="J426" s="4">
        <f t="shared" si="201"/>
        <v>21.202775636083267</v>
      </c>
      <c r="K426" s="4">
        <f t="shared" si="199"/>
        <v>100</v>
      </c>
    </row>
    <row r="427" spans="2:11" ht="15" customHeight="1" x14ac:dyDescent="0.15">
      <c r="B427" s="187"/>
      <c r="C427" s="69" t="s">
        <v>696</v>
      </c>
      <c r="D427" s="36"/>
      <c r="E427" s="36"/>
      <c r="F427" s="36"/>
      <c r="G427" s="192">
        <f>SUM(I36:J36)</f>
        <v>913</v>
      </c>
      <c r="H427" s="5">
        <f t="shared" ref="H427:J427" si="202">IF($G427=0,0,H424/$G427*100)</f>
        <v>81.270536692223445</v>
      </c>
      <c r="I427" s="5">
        <f t="shared" si="202"/>
        <v>4.4906900328587076</v>
      </c>
      <c r="J427" s="5">
        <f t="shared" si="202"/>
        <v>14.238773274917854</v>
      </c>
      <c r="K427" s="5">
        <f t="shared" si="199"/>
        <v>100</v>
      </c>
    </row>
    <row r="428" spans="2:11" ht="15" customHeight="1" x14ac:dyDescent="0.15">
      <c r="C428" s="7"/>
      <c r="D428" s="7"/>
      <c r="E428" s="7"/>
      <c r="G428" s="1"/>
      <c r="H428" s="1"/>
      <c r="I428" s="1"/>
      <c r="J428" s="1"/>
      <c r="K428" s="1"/>
    </row>
    <row r="429" spans="2:11" ht="34" x14ac:dyDescent="0.15">
      <c r="B429" s="27" t="s">
        <v>679</v>
      </c>
      <c r="C429" s="28"/>
      <c r="D429" s="28"/>
      <c r="E429" s="28"/>
      <c r="F429" s="28"/>
      <c r="G429" s="29"/>
      <c r="H429" s="202" t="s">
        <v>687</v>
      </c>
      <c r="I429" s="202" t="s">
        <v>688</v>
      </c>
      <c r="J429" s="145" t="s">
        <v>675</v>
      </c>
      <c r="K429" s="145" t="s">
        <v>676</v>
      </c>
    </row>
    <row r="430" spans="2:11" ht="15" customHeight="1" x14ac:dyDescent="0.15">
      <c r="B430" s="189" t="s">
        <v>670</v>
      </c>
      <c r="C430" s="68" t="s">
        <v>694</v>
      </c>
      <c r="D430" s="33"/>
      <c r="E430" s="33"/>
      <c r="F430" s="33"/>
      <c r="G430" s="78"/>
      <c r="H430" s="17">
        <v>816</v>
      </c>
      <c r="I430" s="17">
        <v>297</v>
      </c>
      <c r="J430" s="17">
        <v>386</v>
      </c>
      <c r="K430" s="17">
        <f t="shared" ref="K430:K435" si="203">SUM(H430:J430)</f>
        <v>1499</v>
      </c>
    </row>
    <row r="431" spans="2:11" ht="15" customHeight="1" x14ac:dyDescent="0.15">
      <c r="B431" s="186"/>
      <c r="C431" s="81" t="s">
        <v>695</v>
      </c>
      <c r="D431" s="7"/>
      <c r="E431" s="7"/>
      <c r="G431" s="79"/>
      <c r="H431" s="18">
        <v>796</v>
      </c>
      <c r="I431" s="18">
        <v>268</v>
      </c>
      <c r="J431" s="18">
        <v>401</v>
      </c>
      <c r="K431" s="18">
        <f t="shared" si="203"/>
        <v>1465</v>
      </c>
    </row>
    <row r="432" spans="2:11" ht="15" customHeight="1" x14ac:dyDescent="0.15">
      <c r="B432" s="186"/>
      <c r="C432" s="81" t="s">
        <v>696</v>
      </c>
      <c r="D432" s="7"/>
      <c r="E432" s="7"/>
      <c r="G432" s="79"/>
      <c r="H432" s="19">
        <v>675</v>
      </c>
      <c r="I432" s="19">
        <v>102</v>
      </c>
      <c r="J432" s="19">
        <v>328</v>
      </c>
      <c r="K432" s="19">
        <f t="shared" si="203"/>
        <v>1105</v>
      </c>
    </row>
    <row r="433" spans="2:11" ht="15" customHeight="1" x14ac:dyDescent="0.15">
      <c r="B433" s="188" t="s">
        <v>671</v>
      </c>
      <c r="C433" s="68" t="s">
        <v>694</v>
      </c>
      <c r="D433" s="33"/>
      <c r="E433" s="33"/>
      <c r="F433" s="33"/>
      <c r="G433" s="190">
        <f>SUM(I65:J65)</f>
        <v>1499</v>
      </c>
      <c r="H433" s="4">
        <f>IF($G433=0,0,H430/$G433*100)</f>
        <v>54.436290860573713</v>
      </c>
      <c r="I433" s="4">
        <f t="shared" ref="I433:J433" si="204">IF($G433=0,0,I430/$G433*100)</f>
        <v>19.81320880587058</v>
      </c>
      <c r="J433" s="4">
        <f t="shared" si="204"/>
        <v>25.750500333555703</v>
      </c>
      <c r="K433" s="4">
        <f t="shared" si="203"/>
        <v>100</v>
      </c>
    </row>
    <row r="434" spans="2:11" ht="15" customHeight="1" x14ac:dyDescent="0.15">
      <c r="B434" s="186"/>
      <c r="C434" s="81" t="s">
        <v>695</v>
      </c>
      <c r="D434" s="7"/>
      <c r="E434" s="7"/>
      <c r="G434" s="191">
        <f>SUM(I66:J66)</f>
        <v>1465</v>
      </c>
      <c r="H434" s="4">
        <f t="shared" ref="H434:J434" si="205">IF($G434=0,0,H431/$G434*100)</f>
        <v>54.334470989761094</v>
      </c>
      <c r="I434" s="4">
        <f t="shared" si="205"/>
        <v>18.293515358361777</v>
      </c>
      <c r="J434" s="4">
        <f t="shared" si="205"/>
        <v>27.372013651877129</v>
      </c>
      <c r="K434" s="4">
        <f t="shared" si="203"/>
        <v>100</v>
      </c>
    </row>
    <row r="435" spans="2:11" ht="15" customHeight="1" x14ac:dyDescent="0.15">
      <c r="B435" s="187"/>
      <c r="C435" s="69" t="s">
        <v>696</v>
      </c>
      <c r="D435" s="36"/>
      <c r="E435" s="36"/>
      <c r="F435" s="36"/>
      <c r="G435" s="192">
        <f>SUM(I67:J67)</f>
        <v>1105</v>
      </c>
      <c r="H435" s="5">
        <f t="shared" ref="H435:J435" si="206">IF($G435=0,0,H432/$G435*100)</f>
        <v>61.085972850678736</v>
      </c>
      <c r="I435" s="5">
        <f t="shared" si="206"/>
        <v>9.2307692307692317</v>
      </c>
      <c r="J435" s="5">
        <f t="shared" si="206"/>
        <v>29.683257918552037</v>
      </c>
      <c r="K435" s="5">
        <f t="shared" si="203"/>
        <v>100</v>
      </c>
    </row>
    <row r="436" spans="2:11" ht="15" customHeight="1" x14ac:dyDescent="0.15">
      <c r="C436" s="7"/>
      <c r="D436" s="7"/>
      <c r="E436" s="7"/>
      <c r="G436" s="1"/>
      <c r="H436" s="1"/>
      <c r="I436" s="1"/>
      <c r="J436" s="1"/>
      <c r="K436" s="1"/>
    </row>
    <row r="437" spans="2:11" ht="34" x14ac:dyDescent="0.15">
      <c r="B437" s="27" t="s">
        <v>680</v>
      </c>
      <c r="C437" s="28"/>
      <c r="D437" s="28"/>
      <c r="E437" s="28"/>
      <c r="F437" s="28"/>
      <c r="G437" s="29"/>
      <c r="H437" s="202" t="s">
        <v>687</v>
      </c>
      <c r="I437" s="202" t="s">
        <v>688</v>
      </c>
      <c r="J437" s="145" t="s">
        <v>675</v>
      </c>
      <c r="K437" s="145" t="s">
        <v>676</v>
      </c>
    </row>
    <row r="438" spans="2:11" ht="15" customHeight="1" x14ac:dyDescent="0.15">
      <c r="B438" s="189" t="s">
        <v>670</v>
      </c>
      <c r="C438" s="68" t="s">
        <v>694</v>
      </c>
      <c r="D438" s="33"/>
      <c r="E438" s="33"/>
      <c r="F438" s="33"/>
      <c r="G438" s="78"/>
      <c r="H438" s="17">
        <v>79</v>
      </c>
      <c r="I438" s="17">
        <v>10</v>
      </c>
      <c r="J438" s="17">
        <v>16</v>
      </c>
      <c r="K438" s="17">
        <f t="shared" ref="K438:K443" si="207">SUM(H438:J438)</f>
        <v>105</v>
      </c>
    </row>
    <row r="439" spans="2:11" ht="15" customHeight="1" x14ac:dyDescent="0.15">
      <c r="B439" s="186"/>
      <c r="C439" s="81" t="s">
        <v>695</v>
      </c>
      <c r="D439" s="7"/>
      <c r="E439" s="7"/>
      <c r="G439" s="79"/>
      <c r="H439" s="18">
        <v>72</v>
      </c>
      <c r="I439" s="18">
        <v>10</v>
      </c>
      <c r="J439" s="18">
        <v>20</v>
      </c>
      <c r="K439" s="18">
        <f t="shared" si="207"/>
        <v>102</v>
      </c>
    </row>
    <row r="440" spans="2:11" ht="15" customHeight="1" x14ac:dyDescent="0.15">
      <c r="B440" s="186"/>
      <c r="C440" s="81" t="s">
        <v>696</v>
      </c>
      <c r="D440" s="7"/>
      <c r="E440" s="7"/>
      <c r="G440" s="79"/>
      <c r="H440" s="19">
        <v>68</v>
      </c>
      <c r="I440" s="19">
        <v>2</v>
      </c>
      <c r="J440" s="19">
        <v>13</v>
      </c>
      <c r="K440" s="19">
        <f t="shared" si="207"/>
        <v>83</v>
      </c>
    </row>
    <row r="441" spans="2:11" ht="15" customHeight="1" x14ac:dyDescent="0.15">
      <c r="B441" s="188" t="s">
        <v>671</v>
      </c>
      <c r="C441" s="68" t="s">
        <v>694</v>
      </c>
      <c r="D441" s="33"/>
      <c r="E441" s="33"/>
      <c r="F441" s="33"/>
      <c r="G441" s="190">
        <f>SUM(I95:J95)</f>
        <v>105</v>
      </c>
      <c r="H441" s="4">
        <f>IF($G441=0,0,H438/$G441*100)</f>
        <v>75.238095238095241</v>
      </c>
      <c r="I441" s="4">
        <f t="shared" ref="I441:J441" si="208">IF($G441=0,0,I438/$G441*100)</f>
        <v>9.5238095238095237</v>
      </c>
      <c r="J441" s="4">
        <f t="shared" si="208"/>
        <v>15.238095238095239</v>
      </c>
      <c r="K441" s="4">
        <f t="shared" si="207"/>
        <v>100</v>
      </c>
    </row>
    <row r="442" spans="2:11" ht="15" customHeight="1" x14ac:dyDescent="0.15">
      <c r="B442" s="186"/>
      <c r="C442" s="81" t="s">
        <v>695</v>
      </c>
      <c r="D442" s="7"/>
      <c r="E442" s="7"/>
      <c r="G442" s="191">
        <f>SUM(I96:J96)</f>
        <v>102</v>
      </c>
      <c r="H442" s="4">
        <f t="shared" ref="H442:J442" si="209">IF($G442=0,0,H439/$G442*100)</f>
        <v>70.588235294117652</v>
      </c>
      <c r="I442" s="4">
        <f t="shared" si="209"/>
        <v>9.8039215686274517</v>
      </c>
      <c r="J442" s="4">
        <f t="shared" si="209"/>
        <v>19.607843137254903</v>
      </c>
      <c r="K442" s="4">
        <f t="shared" si="207"/>
        <v>100.00000000000001</v>
      </c>
    </row>
    <row r="443" spans="2:11" ht="15" customHeight="1" x14ac:dyDescent="0.15">
      <c r="B443" s="187"/>
      <c r="C443" s="69" t="s">
        <v>696</v>
      </c>
      <c r="D443" s="36"/>
      <c r="E443" s="36"/>
      <c r="F443" s="36"/>
      <c r="G443" s="192">
        <f>SUM(I97:J97)</f>
        <v>83</v>
      </c>
      <c r="H443" s="5">
        <f t="shared" ref="H443:J443" si="210">IF($G443=0,0,H440/$G443*100)</f>
        <v>81.92771084337349</v>
      </c>
      <c r="I443" s="5">
        <f t="shared" si="210"/>
        <v>2.4096385542168677</v>
      </c>
      <c r="J443" s="5">
        <f t="shared" si="210"/>
        <v>15.66265060240964</v>
      </c>
      <c r="K443" s="5">
        <f t="shared" si="207"/>
        <v>100</v>
      </c>
    </row>
    <row r="444" spans="2:11" ht="15" customHeight="1" x14ac:dyDescent="0.15">
      <c r="C444" s="7"/>
      <c r="D444" s="7"/>
      <c r="E444" s="7"/>
      <c r="G444" s="1"/>
      <c r="H444" s="1"/>
      <c r="I444" s="1"/>
      <c r="J444" s="1"/>
      <c r="K444" s="1"/>
    </row>
    <row r="445" spans="2:11" ht="34" x14ac:dyDescent="0.15">
      <c r="B445" s="27" t="s">
        <v>681</v>
      </c>
      <c r="C445" s="28"/>
      <c r="D445" s="28"/>
      <c r="E445" s="28"/>
      <c r="F445" s="28"/>
      <c r="G445" s="29"/>
      <c r="H445" s="202" t="s">
        <v>687</v>
      </c>
      <c r="I445" s="202" t="s">
        <v>688</v>
      </c>
      <c r="J445" s="145" t="s">
        <v>675</v>
      </c>
      <c r="K445" s="145" t="s">
        <v>676</v>
      </c>
    </row>
    <row r="446" spans="2:11" ht="15" customHeight="1" x14ac:dyDescent="0.15">
      <c r="B446" s="189" t="s">
        <v>670</v>
      </c>
      <c r="C446" s="68" t="s">
        <v>694</v>
      </c>
      <c r="D446" s="33"/>
      <c r="E446" s="33"/>
      <c r="F446" s="33"/>
      <c r="G446" s="78"/>
      <c r="H446" s="17">
        <v>468</v>
      </c>
      <c r="I446" s="17">
        <v>173</v>
      </c>
      <c r="J446" s="17">
        <v>173</v>
      </c>
      <c r="K446" s="17">
        <f t="shared" ref="K446:K451" si="211">SUM(H446:J446)</f>
        <v>814</v>
      </c>
    </row>
    <row r="447" spans="2:11" ht="15" customHeight="1" x14ac:dyDescent="0.15">
      <c r="B447" s="186"/>
      <c r="C447" s="81" t="s">
        <v>695</v>
      </c>
      <c r="D447" s="7"/>
      <c r="E447" s="7"/>
      <c r="G447" s="79"/>
      <c r="H447" s="18">
        <v>369</v>
      </c>
      <c r="I447" s="18">
        <v>169</v>
      </c>
      <c r="J447" s="18">
        <v>180</v>
      </c>
      <c r="K447" s="18">
        <f t="shared" si="211"/>
        <v>718</v>
      </c>
    </row>
    <row r="448" spans="2:11" ht="15" customHeight="1" x14ac:dyDescent="0.15">
      <c r="B448" s="186"/>
      <c r="C448" s="81" t="s">
        <v>696</v>
      </c>
      <c r="D448" s="7"/>
      <c r="E448" s="7"/>
      <c r="G448" s="79"/>
      <c r="H448" s="19">
        <v>344</v>
      </c>
      <c r="I448" s="19">
        <v>88</v>
      </c>
      <c r="J448" s="19">
        <v>158</v>
      </c>
      <c r="K448" s="19">
        <f t="shared" si="211"/>
        <v>590</v>
      </c>
    </row>
    <row r="449" spans="1:14" ht="15" customHeight="1" x14ac:dyDescent="0.15">
      <c r="B449" s="188" t="s">
        <v>671</v>
      </c>
      <c r="C449" s="68" t="s">
        <v>694</v>
      </c>
      <c r="D449" s="33"/>
      <c r="E449" s="33"/>
      <c r="F449" s="33"/>
      <c r="G449" s="190">
        <f>SUM(I126:J126)</f>
        <v>814</v>
      </c>
      <c r="H449" s="4">
        <f>IF($G449=0,0,H446/$G449*100)</f>
        <v>57.49385749385749</v>
      </c>
      <c r="I449" s="4">
        <f t="shared" ref="I449:J449" si="212">IF($G449=0,0,I446/$G449*100)</f>
        <v>21.253071253071255</v>
      </c>
      <c r="J449" s="4">
        <f t="shared" si="212"/>
        <v>21.253071253071255</v>
      </c>
      <c r="K449" s="4">
        <f t="shared" si="211"/>
        <v>100</v>
      </c>
    </row>
    <row r="450" spans="1:14" ht="15" customHeight="1" x14ac:dyDescent="0.15">
      <c r="B450" s="186"/>
      <c r="C450" s="81" t="s">
        <v>695</v>
      </c>
      <c r="D450" s="7"/>
      <c r="E450" s="7"/>
      <c r="G450" s="191">
        <f>SUM(I127:J127)</f>
        <v>718</v>
      </c>
      <c r="H450" s="4">
        <f t="shared" ref="H450:J450" si="213">IF($G450=0,0,H447/$G450*100)</f>
        <v>51.392757660167135</v>
      </c>
      <c r="I450" s="4">
        <f t="shared" si="213"/>
        <v>23.537604456824511</v>
      </c>
      <c r="J450" s="4">
        <f t="shared" si="213"/>
        <v>25.069637883008355</v>
      </c>
      <c r="K450" s="4">
        <f t="shared" si="211"/>
        <v>100</v>
      </c>
    </row>
    <row r="451" spans="1:14" ht="15" customHeight="1" x14ac:dyDescent="0.15">
      <c r="B451" s="187"/>
      <c r="C451" s="69" t="s">
        <v>696</v>
      </c>
      <c r="D451" s="36"/>
      <c r="E451" s="36"/>
      <c r="F451" s="36"/>
      <c r="G451" s="192">
        <f>SUM(I128:J128)</f>
        <v>590</v>
      </c>
      <c r="H451" s="5">
        <f t="shared" ref="H451:J451" si="214">IF($G451=0,0,H448/$G451*100)</f>
        <v>58.305084745762713</v>
      </c>
      <c r="I451" s="5">
        <f t="shared" si="214"/>
        <v>14.915254237288137</v>
      </c>
      <c r="J451" s="5">
        <f t="shared" si="214"/>
        <v>26.779661016949152</v>
      </c>
      <c r="K451" s="5">
        <f t="shared" si="211"/>
        <v>100</v>
      </c>
    </row>
    <row r="452" spans="1:14" ht="15" customHeight="1" x14ac:dyDescent="0.15">
      <c r="C452" s="7"/>
      <c r="D452" s="7"/>
      <c r="E452" s="7"/>
      <c r="G452" s="1"/>
      <c r="H452" s="1"/>
      <c r="I452" s="1"/>
      <c r="J452" s="1"/>
      <c r="K452" s="1"/>
    </row>
    <row r="453" spans="1:14" ht="15" customHeight="1" x14ac:dyDescent="0.15">
      <c r="A453" s="1" t="s">
        <v>689</v>
      </c>
      <c r="C453" s="7"/>
      <c r="D453" s="7"/>
      <c r="E453" s="7"/>
      <c r="G453" s="1"/>
      <c r="H453" s="1"/>
      <c r="I453" s="1"/>
      <c r="J453" s="1"/>
      <c r="K453" s="1"/>
    </row>
    <row r="454" spans="1:14" ht="34" x14ac:dyDescent="0.15">
      <c r="B454" s="27" t="s">
        <v>677</v>
      </c>
      <c r="C454" s="28"/>
      <c r="D454" s="28"/>
      <c r="E454" s="28"/>
      <c r="F454" s="28"/>
      <c r="G454" s="28"/>
      <c r="H454" s="28"/>
      <c r="I454" s="29"/>
      <c r="J454" s="202" t="s">
        <v>806</v>
      </c>
      <c r="K454" s="202" t="s">
        <v>807</v>
      </c>
      <c r="L454" s="202" t="s">
        <v>808</v>
      </c>
      <c r="M454" s="145" t="s">
        <v>675</v>
      </c>
      <c r="N454" s="145" t="s">
        <v>676</v>
      </c>
    </row>
    <row r="455" spans="1:14" ht="15" customHeight="1" x14ac:dyDescent="0.15">
      <c r="B455" s="189" t="s">
        <v>670</v>
      </c>
      <c r="C455" s="68" t="s">
        <v>693</v>
      </c>
      <c r="D455" s="33"/>
      <c r="E455" s="33"/>
      <c r="F455" s="33"/>
      <c r="G455" s="33"/>
      <c r="H455" s="33"/>
      <c r="I455" s="78"/>
      <c r="J455" s="17">
        <v>928</v>
      </c>
      <c r="K455" s="17">
        <v>2067</v>
      </c>
      <c r="L455" s="17">
        <v>2697</v>
      </c>
      <c r="M455" s="17">
        <v>195</v>
      </c>
      <c r="N455" s="17">
        <f t="shared" ref="N455:N462" si="215">SUM(J455:M455)</f>
        <v>5887</v>
      </c>
    </row>
    <row r="456" spans="1:14" ht="15" customHeight="1" x14ac:dyDescent="0.15">
      <c r="B456" s="186"/>
      <c r="C456" s="81" t="s">
        <v>690</v>
      </c>
      <c r="D456" s="7"/>
      <c r="E456" s="7"/>
      <c r="I456" s="79"/>
      <c r="J456" s="18">
        <v>730</v>
      </c>
      <c r="K456" s="18">
        <v>1788</v>
      </c>
      <c r="L456" s="18">
        <v>3258</v>
      </c>
      <c r="M456" s="18">
        <v>111</v>
      </c>
      <c r="N456" s="18">
        <f t="shared" si="215"/>
        <v>5887</v>
      </c>
    </row>
    <row r="457" spans="1:14" ht="15" customHeight="1" x14ac:dyDescent="0.15">
      <c r="B457" s="186"/>
      <c r="C457" s="81" t="s">
        <v>691</v>
      </c>
      <c r="D457" s="7"/>
      <c r="E457" s="7"/>
      <c r="I457" s="79"/>
      <c r="J457" s="18">
        <v>4083</v>
      </c>
      <c r="K457" s="18">
        <v>565</v>
      </c>
      <c r="L457" s="18">
        <v>994</v>
      </c>
      <c r="M457" s="18">
        <v>245</v>
      </c>
      <c r="N457" s="18">
        <f t="shared" si="215"/>
        <v>5887</v>
      </c>
    </row>
    <row r="458" spans="1:14" ht="15" customHeight="1" x14ac:dyDescent="0.15">
      <c r="B458" s="186"/>
      <c r="C458" s="81" t="s">
        <v>692</v>
      </c>
      <c r="D458" s="7"/>
      <c r="E458" s="7"/>
      <c r="I458" s="79"/>
      <c r="J458" s="19">
        <v>3462</v>
      </c>
      <c r="K458" s="19">
        <v>1274</v>
      </c>
      <c r="L458" s="19">
        <v>931</v>
      </c>
      <c r="M458" s="19">
        <v>220</v>
      </c>
      <c r="N458" s="19">
        <f t="shared" si="215"/>
        <v>5887</v>
      </c>
    </row>
    <row r="459" spans="1:14" ht="15" customHeight="1" x14ac:dyDescent="0.15">
      <c r="B459" s="188" t="s">
        <v>671</v>
      </c>
      <c r="C459" s="68" t="s">
        <v>693</v>
      </c>
      <c r="D459" s="33"/>
      <c r="E459" s="33"/>
      <c r="F459" s="33"/>
      <c r="G459" s="33"/>
      <c r="H459" s="33"/>
      <c r="I459" s="190">
        <f>$N$455</f>
        <v>5887</v>
      </c>
      <c r="J459" s="4">
        <f t="shared" ref="J459:K462" si="216">IF($I459=0,0,J455/$I459*100)</f>
        <v>15.763546798029557</v>
      </c>
      <c r="K459" s="4">
        <f t="shared" si="216"/>
        <v>35.111262102938682</v>
      </c>
      <c r="L459" s="4">
        <f>IF(J459=0,0,L455/$I459*100)</f>
        <v>45.812807881773395</v>
      </c>
      <c r="M459" s="4">
        <f>IF(L459=0,0,M455/$I459*100)</f>
        <v>3.312383217258366</v>
      </c>
      <c r="N459" s="4">
        <f t="shared" si="215"/>
        <v>100</v>
      </c>
    </row>
    <row r="460" spans="1:14" ht="15" customHeight="1" x14ac:dyDescent="0.15">
      <c r="B460" s="186"/>
      <c r="C460" s="81" t="s">
        <v>690</v>
      </c>
      <c r="D460" s="7"/>
      <c r="E460" s="7"/>
      <c r="I460" s="191">
        <f>$N$455</f>
        <v>5887</v>
      </c>
      <c r="J460" s="4">
        <f t="shared" si="216"/>
        <v>12.400203838967217</v>
      </c>
      <c r="K460" s="4">
        <f t="shared" si="216"/>
        <v>30.372006115169015</v>
      </c>
      <c r="L460" s="4">
        <f>IF(J460=0,0,L456/$I460*100)</f>
        <v>55.342279599116694</v>
      </c>
      <c r="M460" s="4">
        <f>IF(L460=0,0,M456/$I460*100)</f>
        <v>1.8855104467470698</v>
      </c>
      <c r="N460" s="4">
        <f t="shared" si="215"/>
        <v>100</v>
      </c>
    </row>
    <row r="461" spans="1:14" ht="15" customHeight="1" x14ac:dyDescent="0.15">
      <c r="B461" s="186"/>
      <c r="C461" s="81" t="s">
        <v>691</v>
      </c>
      <c r="D461" s="7"/>
      <c r="E461" s="7"/>
      <c r="I461" s="191">
        <f>$N$455</f>
        <v>5887</v>
      </c>
      <c r="J461" s="4">
        <f t="shared" si="216"/>
        <v>69.356208595209793</v>
      </c>
      <c r="K461" s="4">
        <f t="shared" si="216"/>
        <v>9.5974180397485984</v>
      </c>
      <c r="L461" s="4">
        <f>IF(J461=0,0,L457/$I461*100)</f>
        <v>16.884661117717002</v>
      </c>
      <c r="M461" s="4">
        <f>IF(L461=0,0,M457/$I461*100)</f>
        <v>4.1617122473246138</v>
      </c>
      <c r="N461" s="4">
        <f t="shared" si="215"/>
        <v>100.00000000000001</v>
      </c>
    </row>
    <row r="462" spans="1:14" ht="15" customHeight="1" x14ac:dyDescent="0.15">
      <c r="B462" s="187"/>
      <c r="C462" s="69" t="s">
        <v>692</v>
      </c>
      <c r="D462" s="36"/>
      <c r="E462" s="36"/>
      <c r="F462" s="36"/>
      <c r="G462" s="36"/>
      <c r="H462" s="36"/>
      <c r="I462" s="192">
        <f>$N$455</f>
        <v>5887</v>
      </c>
      <c r="J462" s="5">
        <f t="shared" si="216"/>
        <v>58.807542041786988</v>
      </c>
      <c r="K462" s="5">
        <f t="shared" si="216"/>
        <v>21.640903686087988</v>
      </c>
      <c r="L462" s="5">
        <f>IF(J462=0,0,L458/$I462*100)</f>
        <v>15.81450653983353</v>
      </c>
      <c r="M462" s="5">
        <f>IF(L462=0,0,M458/$I462*100)</f>
        <v>3.7370477322914897</v>
      </c>
      <c r="N462" s="5">
        <f t="shared" si="215"/>
        <v>99.999999999999986</v>
      </c>
    </row>
    <row r="463" spans="1:14" ht="15" customHeight="1" x14ac:dyDescent="0.15">
      <c r="C463" s="7"/>
      <c r="D463" s="7"/>
      <c r="E463" s="7"/>
      <c r="I463" s="1"/>
      <c r="J463" s="1"/>
      <c r="K463" s="1"/>
    </row>
    <row r="464" spans="1:14" ht="34" x14ac:dyDescent="0.15">
      <c r="B464" s="27" t="s">
        <v>678</v>
      </c>
      <c r="C464" s="28"/>
      <c r="D464" s="28"/>
      <c r="E464" s="28"/>
      <c r="F464" s="28"/>
      <c r="G464" s="28"/>
      <c r="H464" s="28"/>
      <c r="I464" s="29"/>
      <c r="J464" s="202" t="s">
        <v>806</v>
      </c>
      <c r="K464" s="202" t="s">
        <v>807</v>
      </c>
      <c r="L464" s="202" t="s">
        <v>808</v>
      </c>
      <c r="M464" s="145" t="s">
        <v>675</v>
      </c>
      <c r="N464" s="145" t="s">
        <v>676</v>
      </c>
    </row>
    <row r="465" spans="2:14" ht="15" customHeight="1" x14ac:dyDescent="0.15">
      <c r="B465" s="189" t="s">
        <v>670</v>
      </c>
      <c r="C465" s="68" t="s">
        <v>693</v>
      </c>
      <c r="D465" s="33"/>
      <c r="E465" s="33"/>
      <c r="F465" s="33"/>
      <c r="G465" s="33"/>
      <c r="H465" s="33"/>
      <c r="I465" s="78"/>
      <c r="J465" s="17">
        <v>143</v>
      </c>
      <c r="K465" s="17">
        <v>547</v>
      </c>
      <c r="L465" s="17">
        <v>734</v>
      </c>
      <c r="M465" s="17">
        <v>77</v>
      </c>
      <c r="N465" s="17">
        <f t="shared" ref="N465:N472" si="217">SUM(J465:M465)</f>
        <v>1501</v>
      </c>
    </row>
    <row r="466" spans="2:14" ht="15" customHeight="1" x14ac:dyDescent="0.15">
      <c r="B466" s="186"/>
      <c r="C466" s="81" t="s">
        <v>690</v>
      </c>
      <c r="D466" s="7"/>
      <c r="E466" s="7"/>
      <c r="I466" s="79"/>
      <c r="J466" s="18">
        <v>28</v>
      </c>
      <c r="K466" s="18">
        <v>282</v>
      </c>
      <c r="L466" s="18">
        <v>1181</v>
      </c>
      <c r="M466" s="18">
        <v>10</v>
      </c>
      <c r="N466" s="18">
        <f t="shared" si="217"/>
        <v>1501</v>
      </c>
    </row>
    <row r="467" spans="2:14" ht="15" customHeight="1" x14ac:dyDescent="0.15">
      <c r="B467" s="186"/>
      <c r="C467" s="81" t="s">
        <v>691</v>
      </c>
      <c r="D467" s="7"/>
      <c r="E467" s="7"/>
      <c r="I467" s="79"/>
      <c r="J467" s="18">
        <v>808</v>
      </c>
      <c r="K467" s="18">
        <v>179</v>
      </c>
      <c r="L467" s="18">
        <v>431</v>
      </c>
      <c r="M467" s="18">
        <v>83</v>
      </c>
      <c r="N467" s="18">
        <f t="shared" si="217"/>
        <v>1501</v>
      </c>
    </row>
    <row r="468" spans="2:14" ht="15" customHeight="1" x14ac:dyDescent="0.15">
      <c r="B468" s="186"/>
      <c r="C468" s="81" t="s">
        <v>692</v>
      </c>
      <c r="D468" s="7"/>
      <c r="E468" s="7"/>
      <c r="I468" s="79"/>
      <c r="J468" s="19">
        <v>550</v>
      </c>
      <c r="K468" s="19">
        <v>419</v>
      </c>
      <c r="L468" s="19">
        <v>457</v>
      </c>
      <c r="M468" s="19">
        <v>75</v>
      </c>
      <c r="N468" s="19">
        <f t="shared" si="217"/>
        <v>1501</v>
      </c>
    </row>
    <row r="469" spans="2:14" ht="15" customHeight="1" x14ac:dyDescent="0.15">
      <c r="B469" s="188" t="s">
        <v>671</v>
      </c>
      <c r="C469" s="68" t="s">
        <v>693</v>
      </c>
      <c r="D469" s="33"/>
      <c r="E469" s="33"/>
      <c r="F469" s="33"/>
      <c r="G469" s="33"/>
      <c r="H469" s="33"/>
      <c r="I469" s="190">
        <f>N465</f>
        <v>1501</v>
      </c>
      <c r="J469" s="4">
        <f t="shared" ref="J469:K472" si="218">IF($I469=0,0,J465/$I469*100)</f>
        <v>9.5269820119920059</v>
      </c>
      <c r="K469" s="4">
        <f t="shared" si="218"/>
        <v>36.442371752165229</v>
      </c>
      <c r="L469" s="4">
        <f>IF(J469=0,0,L465/$I469*100)</f>
        <v>48.900732844770154</v>
      </c>
      <c r="M469" s="4">
        <f>IF(L469=0,0,M465/$I469*100)</f>
        <v>5.1299133910726189</v>
      </c>
      <c r="N469" s="4">
        <f t="shared" si="217"/>
        <v>100</v>
      </c>
    </row>
    <row r="470" spans="2:14" ht="15" customHeight="1" x14ac:dyDescent="0.15">
      <c r="B470" s="186"/>
      <c r="C470" s="81" t="s">
        <v>690</v>
      </c>
      <c r="D470" s="7"/>
      <c r="E470" s="7"/>
      <c r="I470" s="191">
        <f t="shared" ref="I470:I472" si="219">N466</f>
        <v>1501</v>
      </c>
      <c r="J470" s="4">
        <f t="shared" si="218"/>
        <v>1.8654230512991337</v>
      </c>
      <c r="K470" s="4">
        <f t="shared" si="218"/>
        <v>18.787475016655563</v>
      </c>
      <c r="L470" s="4">
        <f>IF(J470=0,0,L466/$I470*100)</f>
        <v>78.680879413724185</v>
      </c>
      <c r="M470" s="4">
        <f>IF(L470=0,0,M466/$I470*100)</f>
        <v>0.66622251832111923</v>
      </c>
      <c r="N470" s="4">
        <f t="shared" ref="N470" si="220">SUM(J470:M470)</f>
        <v>100</v>
      </c>
    </row>
    <row r="471" spans="2:14" ht="15" customHeight="1" x14ac:dyDescent="0.15">
      <c r="B471" s="186"/>
      <c r="C471" s="81" t="s">
        <v>691</v>
      </c>
      <c r="D471" s="7"/>
      <c r="E471" s="7"/>
      <c r="I471" s="191">
        <f t="shared" si="219"/>
        <v>1501</v>
      </c>
      <c r="J471" s="4">
        <f t="shared" si="218"/>
        <v>53.830779480346436</v>
      </c>
      <c r="K471" s="4">
        <f t="shared" si="218"/>
        <v>11.925383077948034</v>
      </c>
      <c r="L471" s="4">
        <f>IF(J471=0,0,L467/$I471*100)</f>
        <v>28.714190539640239</v>
      </c>
      <c r="M471" s="4">
        <f>IF(L471=0,0,M467/$I471*100)</f>
        <v>5.5296469020652896</v>
      </c>
      <c r="N471" s="4">
        <f t="shared" si="217"/>
        <v>100.00000000000001</v>
      </c>
    </row>
    <row r="472" spans="2:14" ht="15" customHeight="1" x14ac:dyDescent="0.15">
      <c r="B472" s="187"/>
      <c r="C472" s="69" t="s">
        <v>692</v>
      </c>
      <c r="D472" s="36"/>
      <c r="E472" s="36"/>
      <c r="F472" s="36"/>
      <c r="G472" s="36"/>
      <c r="H472" s="36"/>
      <c r="I472" s="192">
        <f t="shared" si="219"/>
        <v>1501</v>
      </c>
      <c r="J472" s="5">
        <f t="shared" si="218"/>
        <v>36.64223850766156</v>
      </c>
      <c r="K472" s="5">
        <f t="shared" si="218"/>
        <v>27.914723517654899</v>
      </c>
      <c r="L472" s="5">
        <f>IF(J472=0,0,L468/$I472*100)</f>
        <v>30.446369087275148</v>
      </c>
      <c r="M472" s="5">
        <f>IF(L472=0,0,M468/$I472*100)</f>
        <v>4.9966688874083944</v>
      </c>
      <c r="N472" s="5">
        <f t="shared" si="217"/>
        <v>100</v>
      </c>
    </row>
    <row r="473" spans="2:14" ht="15" customHeight="1" x14ac:dyDescent="0.15">
      <c r="C473" s="7"/>
      <c r="D473" s="7"/>
      <c r="E473" s="7"/>
      <c r="I473" s="1"/>
      <c r="J473" s="1"/>
      <c r="K473" s="1"/>
    </row>
    <row r="474" spans="2:14" ht="34" x14ac:dyDescent="0.15">
      <c r="B474" s="27" t="s">
        <v>679</v>
      </c>
      <c r="C474" s="28"/>
      <c r="D474" s="28"/>
      <c r="E474" s="28"/>
      <c r="F474" s="28"/>
      <c r="G474" s="28"/>
      <c r="H474" s="28"/>
      <c r="I474" s="29"/>
      <c r="J474" s="202" t="s">
        <v>806</v>
      </c>
      <c r="K474" s="202" t="s">
        <v>807</v>
      </c>
      <c r="L474" s="202" t="s">
        <v>808</v>
      </c>
      <c r="M474" s="145" t="s">
        <v>675</v>
      </c>
      <c r="N474" s="145" t="s">
        <v>676</v>
      </c>
    </row>
    <row r="475" spans="2:14" ht="15" customHeight="1" x14ac:dyDescent="0.15">
      <c r="B475" s="189" t="s">
        <v>670</v>
      </c>
      <c r="C475" s="68" t="s">
        <v>693</v>
      </c>
      <c r="D475" s="33"/>
      <c r="E475" s="33"/>
      <c r="F475" s="33"/>
      <c r="G475" s="33"/>
      <c r="H475" s="33"/>
      <c r="I475" s="78"/>
      <c r="J475" s="17">
        <v>560</v>
      </c>
      <c r="K475" s="17">
        <v>911</v>
      </c>
      <c r="L475" s="17">
        <v>936</v>
      </c>
      <c r="M475" s="17">
        <v>82</v>
      </c>
      <c r="N475" s="17">
        <f t="shared" ref="N475:N482" si="221">SUM(J475:M475)</f>
        <v>2489</v>
      </c>
    </row>
    <row r="476" spans="2:14" ht="15" customHeight="1" x14ac:dyDescent="0.15">
      <c r="B476" s="186"/>
      <c r="C476" s="81" t="s">
        <v>690</v>
      </c>
      <c r="D476" s="7"/>
      <c r="E476" s="7"/>
      <c r="I476" s="79"/>
      <c r="J476" s="18">
        <v>335</v>
      </c>
      <c r="K476" s="18">
        <v>823</v>
      </c>
      <c r="L476" s="18">
        <v>1267</v>
      </c>
      <c r="M476" s="18">
        <v>64</v>
      </c>
      <c r="N476" s="18">
        <f t="shared" si="221"/>
        <v>2489</v>
      </c>
    </row>
    <row r="477" spans="2:14" ht="15" customHeight="1" x14ac:dyDescent="0.15">
      <c r="B477" s="186"/>
      <c r="C477" s="81" t="s">
        <v>691</v>
      </c>
      <c r="D477" s="7"/>
      <c r="E477" s="7"/>
      <c r="I477" s="79"/>
      <c r="J477" s="18">
        <v>1960</v>
      </c>
      <c r="K477" s="18">
        <v>186</v>
      </c>
      <c r="L477" s="18">
        <v>230</v>
      </c>
      <c r="M477" s="18">
        <v>113</v>
      </c>
      <c r="N477" s="18">
        <f t="shared" si="221"/>
        <v>2489</v>
      </c>
    </row>
    <row r="478" spans="2:14" ht="15" customHeight="1" x14ac:dyDescent="0.15">
      <c r="B478" s="186"/>
      <c r="C478" s="81" t="s">
        <v>692</v>
      </c>
      <c r="D478" s="7"/>
      <c r="E478" s="7"/>
      <c r="I478" s="79"/>
      <c r="J478" s="19">
        <v>1640</v>
      </c>
      <c r="K478" s="19">
        <v>500</v>
      </c>
      <c r="L478" s="19">
        <v>252</v>
      </c>
      <c r="M478" s="19">
        <v>97</v>
      </c>
      <c r="N478" s="19">
        <f t="shared" si="221"/>
        <v>2489</v>
      </c>
    </row>
    <row r="479" spans="2:14" ht="15" customHeight="1" x14ac:dyDescent="0.15">
      <c r="B479" s="188" t="s">
        <v>671</v>
      </c>
      <c r="C479" s="68" t="s">
        <v>693</v>
      </c>
      <c r="D479" s="33"/>
      <c r="E479" s="33"/>
      <c r="F479" s="33"/>
      <c r="G479" s="33"/>
      <c r="H479" s="33"/>
      <c r="I479" s="190">
        <f>$N$475</f>
        <v>2489</v>
      </c>
      <c r="J479" s="4">
        <f t="shared" ref="J479:K482" si="222">IF($I479=0,0,J475/$I479*100)</f>
        <v>22.498995580554439</v>
      </c>
      <c r="K479" s="4">
        <f t="shared" si="222"/>
        <v>36.601044596223382</v>
      </c>
      <c r="L479" s="4">
        <f>IF(J479=0,0,L475/$I479*100)</f>
        <v>37.605464041783847</v>
      </c>
      <c r="M479" s="4">
        <f>IF(L479=0,0,M475/$I479*100)</f>
        <v>3.2944957814383287</v>
      </c>
      <c r="N479" s="4">
        <f t="shared" si="221"/>
        <v>100</v>
      </c>
    </row>
    <row r="480" spans="2:14" ht="15" customHeight="1" x14ac:dyDescent="0.15">
      <c r="B480" s="186"/>
      <c r="C480" s="81" t="s">
        <v>690</v>
      </c>
      <c r="D480" s="7"/>
      <c r="E480" s="7"/>
      <c r="I480" s="191">
        <f>$N$475</f>
        <v>2489</v>
      </c>
      <c r="J480" s="4">
        <f t="shared" si="222"/>
        <v>13.459220570510244</v>
      </c>
      <c r="K480" s="4">
        <f t="shared" si="222"/>
        <v>33.065488147850544</v>
      </c>
      <c r="L480" s="4">
        <f>IF(J480=0,0,L476/$I480*100)</f>
        <v>50.90397750100442</v>
      </c>
      <c r="M480" s="4">
        <f>IF(L480=0,0,M476/$I480*100)</f>
        <v>2.5713137806347932</v>
      </c>
      <c r="N480" s="4">
        <f t="shared" ref="N480" si="223">SUM(J480:M480)</f>
        <v>100</v>
      </c>
    </row>
    <row r="481" spans="2:14" ht="15" customHeight="1" x14ac:dyDescent="0.15">
      <c r="B481" s="186"/>
      <c r="C481" s="81" t="s">
        <v>691</v>
      </c>
      <c r="D481" s="7"/>
      <c r="E481" s="7"/>
      <c r="I481" s="191">
        <f>$N$475</f>
        <v>2489</v>
      </c>
      <c r="J481" s="4">
        <f t="shared" si="222"/>
        <v>78.746484531940538</v>
      </c>
      <c r="K481" s="4">
        <f t="shared" si="222"/>
        <v>7.4728806749698675</v>
      </c>
      <c r="L481" s="4">
        <f>IF(J481=0,0,L477/$I481*100)</f>
        <v>9.240658899156287</v>
      </c>
      <c r="M481" s="4">
        <f>IF(L481=0,0,M477/$I481*100)</f>
        <v>4.539975893933307</v>
      </c>
      <c r="N481" s="4">
        <f t="shared" si="221"/>
        <v>100</v>
      </c>
    </row>
    <row r="482" spans="2:14" ht="15" customHeight="1" x14ac:dyDescent="0.15">
      <c r="B482" s="187"/>
      <c r="C482" s="69" t="s">
        <v>692</v>
      </c>
      <c r="D482" s="36"/>
      <c r="E482" s="36"/>
      <c r="F482" s="36"/>
      <c r="G482" s="36"/>
      <c r="H482" s="36"/>
      <c r="I482" s="192">
        <f>$N$475</f>
        <v>2489</v>
      </c>
      <c r="J482" s="5">
        <f t="shared" si="222"/>
        <v>65.889915628766573</v>
      </c>
      <c r="K482" s="5">
        <f t="shared" si="222"/>
        <v>20.088388911209321</v>
      </c>
      <c r="L482" s="5">
        <f>IF(J482=0,0,L478/$I482*100)</f>
        <v>10.124548011249498</v>
      </c>
      <c r="M482" s="5">
        <f>IF(L482=0,0,M478/$I482*100)</f>
        <v>3.8971474487746085</v>
      </c>
      <c r="N482" s="5">
        <f t="shared" si="221"/>
        <v>100</v>
      </c>
    </row>
    <row r="483" spans="2:14" ht="15" customHeight="1" x14ac:dyDescent="0.15">
      <c r="C483" s="7"/>
      <c r="D483" s="7"/>
      <c r="E483" s="7"/>
      <c r="I483" s="1"/>
      <c r="J483" s="1"/>
      <c r="K483" s="1"/>
    </row>
    <row r="484" spans="2:14" ht="34" x14ac:dyDescent="0.15">
      <c r="B484" s="27" t="s">
        <v>680</v>
      </c>
      <c r="C484" s="28"/>
      <c r="D484" s="28"/>
      <c r="E484" s="28"/>
      <c r="F484" s="28"/>
      <c r="G484" s="28"/>
      <c r="H484" s="28"/>
      <c r="I484" s="29"/>
      <c r="J484" s="202" t="s">
        <v>806</v>
      </c>
      <c r="K484" s="202" t="s">
        <v>807</v>
      </c>
      <c r="L484" s="202" t="s">
        <v>808</v>
      </c>
      <c r="M484" s="145" t="s">
        <v>675</v>
      </c>
      <c r="N484" s="145" t="s">
        <v>676</v>
      </c>
    </row>
    <row r="485" spans="2:14" ht="15" customHeight="1" x14ac:dyDescent="0.15">
      <c r="B485" s="189" t="s">
        <v>670</v>
      </c>
      <c r="C485" s="68" t="s">
        <v>693</v>
      </c>
      <c r="D485" s="33"/>
      <c r="E485" s="33"/>
      <c r="F485" s="33"/>
      <c r="G485" s="33"/>
      <c r="H485" s="33"/>
      <c r="I485" s="78"/>
      <c r="J485" s="17">
        <v>11</v>
      </c>
      <c r="K485" s="17">
        <v>52</v>
      </c>
      <c r="L485" s="17">
        <v>65</v>
      </c>
      <c r="M485" s="17">
        <v>2</v>
      </c>
      <c r="N485" s="17">
        <f t="shared" ref="N485:N492" si="224">SUM(J485:M485)</f>
        <v>130</v>
      </c>
    </row>
    <row r="486" spans="2:14" ht="15" customHeight="1" x14ac:dyDescent="0.15">
      <c r="B486" s="186"/>
      <c r="C486" s="81" t="s">
        <v>690</v>
      </c>
      <c r="D486" s="7"/>
      <c r="E486" s="7"/>
      <c r="I486" s="79"/>
      <c r="J486" s="18">
        <v>16</v>
      </c>
      <c r="K486" s="18">
        <v>31</v>
      </c>
      <c r="L486" s="18">
        <v>83</v>
      </c>
      <c r="M486" s="18">
        <v>0</v>
      </c>
      <c r="N486" s="18">
        <f t="shared" si="224"/>
        <v>130</v>
      </c>
    </row>
    <row r="487" spans="2:14" ht="15" customHeight="1" x14ac:dyDescent="0.15">
      <c r="B487" s="186"/>
      <c r="C487" s="81" t="s">
        <v>691</v>
      </c>
      <c r="D487" s="7"/>
      <c r="E487" s="7"/>
      <c r="I487" s="79"/>
      <c r="J487" s="18">
        <v>82</v>
      </c>
      <c r="K487" s="18">
        <v>16</v>
      </c>
      <c r="L487" s="18">
        <v>30</v>
      </c>
      <c r="M487" s="18">
        <v>2</v>
      </c>
      <c r="N487" s="18">
        <f t="shared" si="224"/>
        <v>130</v>
      </c>
    </row>
    <row r="488" spans="2:14" ht="15" customHeight="1" x14ac:dyDescent="0.15">
      <c r="B488" s="186"/>
      <c r="C488" s="81" t="s">
        <v>692</v>
      </c>
      <c r="D488" s="7"/>
      <c r="E488" s="7"/>
      <c r="I488" s="79"/>
      <c r="J488" s="19">
        <v>60</v>
      </c>
      <c r="K488" s="19">
        <v>41</v>
      </c>
      <c r="L488" s="19">
        <v>27</v>
      </c>
      <c r="M488" s="19">
        <v>2</v>
      </c>
      <c r="N488" s="19">
        <f t="shared" si="224"/>
        <v>130</v>
      </c>
    </row>
    <row r="489" spans="2:14" ht="15" customHeight="1" x14ac:dyDescent="0.15">
      <c r="B489" s="188" t="s">
        <v>671</v>
      </c>
      <c r="C489" s="68" t="s">
        <v>693</v>
      </c>
      <c r="D489" s="33"/>
      <c r="E489" s="33"/>
      <c r="F489" s="33"/>
      <c r="G489" s="33"/>
      <c r="H489" s="33"/>
      <c r="I489" s="190">
        <f>$N$485</f>
        <v>130</v>
      </c>
      <c r="J489" s="4">
        <f t="shared" ref="J489:K492" si="225">IF($I489=0,0,J485/$I489*100)</f>
        <v>8.4615384615384617</v>
      </c>
      <c r="K489" s="4">
        <f t="shared" si="225"/>
        <v>40</v>
      </c>
      <c r="L489" s="4">
        <f>IF(J489=0,0,L485/$I489*100)</f>
        <v>50</v>
      </c>
      <c r="M489" s="4">
        <f>IF(L489=0,0,M485/$I489*100)</f>
        <v>1.5384615384615385</v>
      </c>
      <c r="N489" s="4">
        <f t="shared" si="224"/>
        <v>99.999999999999986</v>
      </c>
    </row>
    <row r="490" spans="2:14" ht="15" customHeight="1" x14ac:dyDescent="0.15">
      <c r="B490" s="186"/>
      <c r="C490" s="81" t="s">
        <v>690</v>
      </c>
      <c r="D490" s="7"/>
      <c r="E490" s="7"/>
      <c r="I490" s="191">
        <f>$N$485</f>
        <v>130</v>
      </c>
      <c r="J490" s="4">
        <f t="shared" si="225"/>
        <v>12.307692307692308</v>
      </c>
      <c r="K490" s="4">
        <f t="shared" si="225"/>
        <v>23.846153846153847</v>
      </c>
      <c r="L490" s="4">
        <f>IF(J490=0,0,L486/$I490*100)</f>
        <v>63.84615384615384</v>
      </c>
      <c r="M490" s="4">
        <f>IF(L490=0,0,M486/$I490*100)</f>
        <v>0</v>
      </c>
      <c r="N490" s="4">
        <f t="shared" ref="N490" si="226">SUM(J490:M490)</f>
        <v>100</v>
      </c>
    </row>
    <row r="491" spans="2:14" ht="15" customHeight="1" x14ac:dyDescent="0.15">
      <c r="B491" s="186"/>
      <c r="C491" s="81" t="s">
        <v>691</v>
      </c>
      <c r="D491" s="7"/>
      <c r="E491" s="7"/>
      <c r="I491" s="191">
        <f>$N$485</f>
        <v>130</v>
      </c>
      <c r="J491" s="4">
        <f t="shared" si="225"/>
        <v>63.076923076923073</v>
      </c>
      <c r="K491" s="4">
        <f t="shared" si="225"/>
        <v>12.307692307692308</v>
      </c>
      <c r="L491" s="4">
        <f>IF(J491=0,0,L487/$I491*100)</f>
        <v>23.076923076923077</v>
      </c>
      <c r="M491" s="4">
        <f>IF(L491=0,0,M487/$I491*100)</f>
        <v>1.5384615384615385</v>
      </c>
      <c r="N491" s="4">
        <f t="shared" si="224"/>
        <v>100</v>
      </c>
    </row>
    <row r="492" spans="2:14" ht="15" customHeight="1" x14ac:dyDescent="0.15">
      <c r="B492" s="187"/>
      <c r="C492" s="69" t="s">
        <v>692</v>
      </c>
      <c r="D492" s="36"/>
      <c r="E492" s="36"/>
      <c r="F492" s="36"/>
      <c r="G492" s="36"/>
      <c r="H492" s="36"/>
      <c r="I492" s="192">
        <f>$N$485</f>
        <v>130</v>
      </c>
      <c r="J492" s="5">
        <f t="shared" si="225"/>
        <v>46.153846153846153</v>
      </c>
      <c r="K492" s="5">
        <f t="shared" si="225"/>
        <v>31.538461538461537</v>
      </c>
      <c r="L492" s="5">
        <f>IF(J492=0,0,L488/$I492*100)</f>
        <v>20.76923076923077</v>
      </c>
      <c r="M492" s="5">
        <f>IF(L492=0,0,M488/$I492*100)</f>
        <v>1.5384615384615385</v>
      </c>
      <c r="N492" s="5">
        <f t="shared" si="224"/>
        <v>100</v>
      </c>
    </row>
    <row r="493" spans="2:14" ht="15" customHeight="1" x14ac:dyDescent="0.15">
      <c r="C493" s="7"/>
      <c r="D493" s="7"/>
      <c r="E493" s="7"/>
      <c r="I493" s="1"/>
      <c r="J493" s="1"/>
      <c r="K493" s="1"/>
    </row>
    <row r="494" spans="2:14" ht="34" x14ac:dyDescent="0.15">
      <c r="B494" s="27" t="s">
        <v>681</v>
      </c>
      <c r="C494" s="28"/>
      <c r="D494" s="28"/>
      <c r="E494" s="28"/>
      <c r="F494" s="28"/>
      <c r="G494" s="28"/>
      <c r="H494" s="28"/>
      <c r="I494" s="29"/>
      <c r="J494" s="202" t="s">
        <v>806</v>
      </c>
      <c r="K494" s="202" t="s">
        <v>807</v>
      </c>
      <c r="L494" s="202" t="s">
        <v>808</v>
      </c>
      <c r="M494" s="145" t="s">
        <v>675</v>
      </c>
      <c r="N494" s="145" t="s">
        <v>676</v>
      </c>
    </row>
    <row r="495" spans="2:14" ht="15" customHeight="1" x14ac:dyDescent="0.15">
      <c r="B495" s="189" t="s">
        <v>670</v>
      </c>
      <c r="C495" s="68" t="s">
        <v>693</v>
      </c>
      <c r="D495" s="33"/>
      <c r="E495" s="33"/>
      <c r="F495" s="33"/>
      <c r="G495" s="33"/>
      <c r="H495" s="33"/>
      <c r="I495" s="78"/>
      <c r="J495" s="17">
        <v>213</v>
      </c>
      <c r="K495" s="17">
        <v>557</v>
      </c>
      <c r="L495" s="17">
        <v>962</v>
      </c>
      <c r="M495" s="17">
        <v>34</v>
      </c>
      <c r="N495" s="17">
        <f t="shared" ref="N495:N502" si="227">SUM(J495:M495)</f>
        <v>1766</v>
      </c>
    </row>
    <row r="496" spans="2:14" ht="15" customHeight="1" x14ac:dyDescent="0.15">
      <c r="B496" s="186"/>
      <c r="C496" s="81" t="s">
        <v>690</v>
      </c>
      <c r="D496" s="7"/>
      <c r="E496" s="7"/>
      <c r="I496" s="79"/>
      <c r="J496" s="18">
        <v>350</v>
      </c>
      <c r="K496" s="18">
        <v>652</v>
      </c>
      <c r="L496" s="18">
        <v>727</v>
      </c>
      <c r="M496" s="18">
        <v>37</v>
      </c>
      <c r="N496" s="18">
        <f t="shared" si="227"/>
        <v>1766</v>
      </c>
    </row>
    <row r="497" spans="1:19" ht="15" customHeight="1" x14ac:dyDescent="0.15">
      <c r="B497" s="186"/>
      <c r="C497" s="81" t="s">
        <v>691</v>
      </c>
      <c r="D497" s="7"/>
      <c r="E497" s="7"/>
      <c r="I497" s="79"/>
      <c r="J497" s="18">
        <v>1232</v>
      </c>
      <c r="K497" s="18">
        <v>184</v>
      </c>
      <c r="L497" s="18">
        <v>303</v>
      </c>
      <c r="M497" s="18">
        <v>47</v>
      </c>
      <c r="N497" s="18">
        <f t="shared" si="227"/>
        <v>1766</v>
      </c>
    </row>
    <row r="498" spans="1:19" ht="15" customHeight="1" x14ac:dyDescent="0.15">
      <c r="B498" s="186"/>
      <c r="C498" s="81" t="s">
        <v>692</v>
      </c>
      <c r="D498" s="7"/>
      <c r="E498" s="7"/>
      <c r="I498" s="79"/>
      <c r="J498" s="19">
        <v>1211</v>
      </c>
      <c r="K498" s="19">
        <v>314</v>
      </c>
      <c r="L498" s="19">
        <v>195</v>
      </c>
      <c r="M498" s="19">
        <v>46</v>
      </c>
      <c r="N498" s="19">
        <f t="shared" si="227"/>
        <v>1766</v>
      </c>
    </row>
    <row r="499" spans="1:19" ht="15" customHeight="1" x14ac:dyDescent="0.15">
      <c r="B499" s="188" t="s">
        <v>671</v>
      </c>
      <c r="C499" s="68" t="s">
        <v>693</v>
      </c>
      <c r="D499" s="33"/>
      <c r="E499" s="33"/>
      <c r="F499" s="33"/>
      <c r="G499" s="33"/>
      <c r="H499" s="33"/>
      <c r="I499" s="190">
        <f>N495</f>
        <v>1766</v>
      </c>
      <c r="J499" s="4">
        <f t="shared" ref="J499:K502" si="228">IF($I499=0,0,J495/$I499*100)</f>
        <v>12.061155152887883</v>
      </c>
      <c r="K499" s="4">
        <f t="shared" si="228"/>
        <v>31.540203850509624</v>
      </c>
      <c r="L499" s="4">
        <f>IF(J499=0,0,L495/$I499*100)</f>
        <v>54.473386183465458</v>
      </c>
      <c r="M499" s="4">
        <f>IF(L499=0,0,M495/$I499*100)</f>
        <v>1.9252548131370328</v>
      </c>
      <c r="N499" s="4">
        <f t="shared" si="227"/>
        <v>100</v>
      </c>
    </row>
    <row r="500" spans="1:19" ht="15" customHeight="1" x14ac:dyDescent="0.15">
      <c r="B500" s="186"/>
      <c r="C500" s="81" t="s">
        <v>690</v>
      </c>
      <c r="D500" s="7"/>
      <c r="E500" s="7"/>
      <c r="I500" s="191">
        <f t="shared" ref="I500:I502" si="229">N496</f>
        <v>1766</v>
      </c>
      <c r="J500" s="4">
        <f t="shared" si="228"/>
        <v>19.818799546998868</v>
      </c>
      <c r="K500" s="4">
        <f t="shared" si="228"/>
        <v>36.919592298980746</v>
      </c>
      <c r="L500" s="4">
        <f>IF(J500=0,0,L496/$I500*100)</f>
        <v>41.166477916194786</v>
      </c>
      <c r="M500" s="4">
        <f>IF(L500=0,0,M496/$I500*100)</f>
        <v>2.0951302378255945</v>
      </c>
      <c r="N500" s="4">
        <f t="shared" ref="N500" si="230">SUM(J500:M500)</f>
        <v>100</v>
      </c>
    </row>
    <row r="501" spans="1:19" ht="15" customHeight="1" x14ac:dyDescent="0.15">
      <c r="B501" s="186"/>
      <c r="C501" s="81" t="s">
        <v>708</v>
      </c>
      <c r="D501" s="7"/>
      <c r="E501" s="7"/>
      <c r="I501" s="191">
        <f t="shared" si="229"/>
        <v>1766</v>
      </c>
      <c r="J501" s="4">
        <f t="shared" si="228"/>
        <v>69.762174405436014</v>
      </c>
      <c r="K501" s="4">
        <f t="shared" si="228"/>
        <v>10.419026047565119</v>
      </c>
      <c r="L501" s="4">
        <f>IF(J501=0,0,L497/$I501*100)</f>
        <v>17.157417893544736</v>
      </c>
      <c r="M501" s="4">
        <f>IF(L501=0,0,M497/$I501*100)</f>
        <v>2.6613816534541335</v>
      </c>
      <c r="N501" s="4">
        <f t="shared" si="227"/>
        <v>100</v>
      </c>
    </row>
    <row r="502" spans="1:19" ht="15" customHeight="1" x14ac:dyDescent="0.15">
      <c r="B502" s="187"/>
      <c r="C502" s="69" t="s">
        <v>692</v>
      </c>
      <c r="D502" s="36"/>
      <c r="E502" s="36"/>
      <c r="F502" s="36"/>
      <c r="G502" s="36"/>
      <c r="H502" s="36"/>
      <c r="I502" s="192">
        <f t="shared" si="229"/>
        <v>1766</v>
      </c>
      <c r="J502" s="5">
        <f t="shared" si="228"/>
        <v>68.573046432616081</v>
      </c>
      <c r="K502" s="5">
        <f t="shared" si="228"/>
        <v>17.780294450736125</v>
      </c>
      <c r="L502" s="5">
        <f>IF(J502=0,0,L498/$I502*100)</f>
        <v>11.041902604756512</v>
      </c>
      <c r="M502" s="5">
        <f>IF(L502=0,0,M498/$I502*100)</f>
        <v>2.6047565118912797</v>
      </c>
      <c r="N502" s="5">
        <f t="shared" si="227"/>
        <v>100</v>
      </c>
    </row>
    <row r="503" spans="1:19" ht="15" customHeight="1" x14ac:dyDescent="0.15">
      <c r="C503" s="7"/>
      <c r="D503" s="7"/>
      <c r="E503" s="7"/>
      <c r="G503" s="1"/>
      <c r="H503" s="1"/>
      <c r="I503" s="1"/>
      <c r="J503" s="1"/>
      <c r="K503" s="1"/>
    </row>
    <row r="504" spans="1:19" ht="15" customHeight="1" x14ac:dyDescent="0.15">
      <c r="A504" s="1" t="s">
        <v>933</v>
      </c>
      <c r="D504" s="7"/>
      <c r="E504" s="7"/>
      <c r="G504" s="1"/>
      <c r="H504" s="1"/>
      <c r="I504" s="1"/>
      <c r="J504" s="1"/>
      <c r="K504" s="1"/>
      <c r="M504" s="7"/>
    </row>
    <row r="505" spans="1:19" ht="13.5" customHeight="1" x14ac:dyDescent="0.15">
      <c r="B505" s="68"/>
      <c r="C505" s="33"/>
      <c r="D505" s="33"/>
      <c r="E505" s="33"/>
      <c r="F505" s="33"/>
      <c r="G505" s="83"/>
      <c r="H505" s="91"/>
      <c r="I505" s="88" t="s">
        <v>2</v>
      </c>
      <c r="J505" s="91"/>
      <c r="K505" s="91"/>
      <c r="L505" s="115"/>
      <c r="M505" s="91"/>
      <c r="N505" s="88" t="s">
        <v>3</v>
      </c>
      <c r="O505" s="91"/>
      <c r="P505" s="89"/>
    </row>
    <row r="506" spans="1:19" ht="20" x14ac:dyDescent="0.15">
      <c r="B506" s="81"/>
      <c r="C506" s="7"/>
      <c r="D506" s="7"/>
      <c r="E506" s="7"/>
      <c r="G506" s="102" t="s">
        <v>4</v>
      </c>
      <c r="H506" s="102" t="s">
        <v>254</v>
      </c>
      <c r="I506" s="102" t="s">
        <v>255</v>
      </c>
      <c r="J506" s="102" t="s">
        <v>256</v>
      </c>
      <c r="K506" s="109" t="s">
        <v>257</v>
      </c>
      <c r="L506" s="112" t="s">
        <v>4</v>
      </c>
      <c r="M506" s="102" t="s">
        <v>254</v>
      </c>
      <c r="N506" s="102" t="s">
        <v>255</v>
      </c>
      <c r="O506" s="102" t="s">
        <v>256</v>
      </c>
      <c r="P506" s="102" t="s">
        <v>257</v>
      </c>
    </row>
    <row r="507" spans="1:19" ht="12" customHeight="1" x14ac:dyDescent="0.15">
      <c r="B507" s="35"/>
      <c r="C507" s="93"/>
      <c r="D507" s="93"/>
      <c r="E507" s="93"/>
      <c r="F507" s="36"/>
      <c r="G507" s="37"/>
      <c r="H507" s="37"/>
      <c r="I507" s="37"/>
      <c r="J507" s="37"/>
      <c r="K507" s="70"/>
      <c r="L507" s="116">
        <f>G514</f>
        <v>5887</v>
      </c>
      <c r="M507" s="2">
        <f t="shared" ref="M507:P507" si="231">H514</f>
        <v>1501</v>
      </c>
      <c r="N507" s="2">
        <f t="shared" si="231"/>
        <v>2489</v>
      </c>
      <c r="O507" s="2">
        <f t="shared" si="231"/>
        <v>130</v>
      </c>
      <c r="P507" s="2">
        <f t="shared" si="231"/>
        <v>1766</v>
      </c>
      <c r="Q507" s="95"/>
      <c r="R507" s="95"/>
      <c r="S507" s="95"/>
    </row>
    <row r="508" spans="1:19" ht="15" customHeight="1" x14ac:dyDescent="0.15">
      <c r="B508" s="34" t="s">
        <v>934</v>
      </c>
      <c r="C508" s="307"/>
      <c r="D508" s="307"/>
      <c r="E508" s="307"/>
      <c r="G508" s="17">
        <v>312</v>
      </c>
      <c r="H508" s="17">
        <v>223</v>
      </c>
      <c r="I508" s="17">
        <v>39</v>
      </c>
      <c r="J508" s="17">
        <v>5</v>
      </c>
      <c r="K508" s="110">
        <v>45</v>
      </c>
      <c r="L508" s="117">
        <f>G508/L$507*100</f>
        <v>5.299813147613385</v>
      </c>
      <c r="M508" s="3">
        <f t="shared" ref="M508:M513" si="232">H508/M$507*100</f>
        <v>14.85676215856096</v>
      </c>
      <c r="N508" s="3">
        <f t="shared" ref="N508:N513" si="233">I508/N$507*100</f>
        <v>1.566894335074327</v>
      </c>
      <c r="O508" s="3">
        <f t="shared" ref="O508:O513" si="234">J508/O$507*100</f>
        <v>3.8461538461538463</v>
      </c>
      <c r="P508" s="3">
        <f t="shared" ref="P508:P513" si="235">K508/P$507*100</f>
        <v>2.5481313703284258</v>
      </c>
      <c r="Q508" s="84"/>
      <c r="R508" s="243"/>
      <c r="S508" s="84"/>
    </row>
    <row r="509" spans="1:19" ht="15" customHeight="1" x14ac:dyDescent="0.15">
      <c r="B509" s="34" t="s">
        <v>925</v>
      </c>
      <c r="C509" s="307"/>
      <c r="D509" s="307"/>
      <c r="E509" s="307"/>
      <c r="G509" s="18">
        <v>646</v>
      </c>
      <c r="H509" s="18">
        <v>243</v>
      </c>
      <c r="I509" s="18">
        <v>204</v>
      </c>
      <c r="J509" s="18">
        <v>21</v>
      </c>
      <c r="K509" s="71">
        <v>178</v>
      </c>
      <c r="L509" s="118">
        <f t="shared" ref="L509:L513" si="236">G509/L$507*100</f>
        <v>10.97333106845592</v>
      </c>
      <c r="M509" s="4">
        <f t="shared" si="232"/>
        <v>16.189207195203199</v>
      </c>
      <c r="N509" s="4">
        <f t="shared" si="233"/>
        <v>8.196062675773403</v>
      </c>
      <c r="O509" s="4">
        <f t="shared" si="234"/>
        <v>16.153846153846153</v>
      </c>
      <c r="P509" s="4">
        <f t="shared" si="235"/>
        <v>10.079275198187995</v>
      </c>
      <c r="Q509" s="84"/>
      <c r="R509" s="84"/>
      <c r="S509" s="84"/>
    </row>
    <row r="510" spans="1:19" ht="15" customHeight="1" x14ac:dyDescent="0.15">
      <c r="B510" s="34" t="s">
        <v>926</v>
      </c>
      <c r="C510" s="307"/>
      <c r="D510" s="307"/>
      <c r="E510" s="307"/>
      <c r="G510" s="18">
        <v>1493</v>
      </c>
      <c r="H510" s="18">
        <v>388</v>
      </c>
      <c r="I510" s="18">
        <v>614</v>
      </c>
      <c r="J510" s="18">
        <v>45</v>
      </c>
      <c r="K510" s="71">
        <v>446</v>
      </c>
      <c r="L510" s="118">
        <f t="shared" si="236"/>
        <v>25.360964837778155</v>
      </c>
      <c r="M510" s="4">
        <f t="shared" si="232"/>
        <v>25.849433710859426</v>
      </c>
      <c r="N510" s="4">
        <f t="shared" si="233"/>
        <v>24.668541582965045</v>
      </c>
      <c r="O510" s="4">
        <f t="shared" si="234"/>
        <v>34.615384615384613</v>
      </c>
      <c r="P510" s="4">
        <f t="shared" si="235"/>
        <v>25.254813137032844</v>
      </c>
      <c r="Q510" s="84"/>
      <c r="R510" s="84"/>
      <c r="S510" s="84"/>
    </row>
    <row r="511" spans="1:19" ht="15" customHeight="1" x14ac:dyDescent="0.15">
      <c r="B511" s="34" t="s">
        <v>927</v>
      </c>
      <c r="C511" s="307"/>
      <c r="D511" s="307"/>
      <c r="E511" s="307"/>
      <c r="G511" s="18">
        <v>1708</v>
      </c>
      <c r="H511" s="18">
        <v>406</v>
      </c>
      <c r="I511" s="18">
        <v>689</v>
      </c>
      <c r="J511" s="18">
        <v>32</v>
      </c>
      <c r="K511" s="71">
        <v>581</v>
      </c>
      <c r="L511" s="118">
        <f t="shared" si="236"/>
        <v>29.013079667063018</v>
      </c>
      <c r="M511" s="4">
        <f t="shared" si="232"/>
        <v>27.048634243837444</v>
      </c>
      <c r="N511" s="4">
        <f t="shared" si="233"/>
        <v>27.681799919646444</v>
      </c>
      <c r="O511" s="4">
        <f t="shared" si="234"/>
        <v>24.615384615384617</v>
      </c>
      <c r="P511" s="4">
        <f t="shared" si="235"/>
        <v>32.899207248018122</v>
      </c>
      <c r="Q511" s="84"/>
      <c r="R511" s="84"/>
      <c r="S511" s="84"/>
    </row>
    <row r="512" spans="1:19" ht="15" customHeight="1" x14ac:dyDescent="0.15">
      <c r="B512" s="34" t="s">
        <v>935</v>
      </c>
      <c r="C512" s="307"/>
      <c r="D512" s="307"/>
      <c r="E512" s="307"/>
      <c r="G512" s="18">
        <v>1674</v>
      </c>
      <c r="H512" s="18">
        <v>235</v>
      </c>
      <c r="I512" s="18">
        <v>912</v>
      </c>
      <c r="J512" s="18">
        <v>27</v>
      </c>
      <c r="K512" s="71">
        <v>499</v>
      </c>
      <c r="L512" s="118">
        <f t="shared" si="236"/>
        <v>28.435535926617973</v>
      </c>
      <c r="M512" s="4">
        <f t="shared" si="232"/>
        <v>15.656229180546303</v>
      </c>
      <c r="N512" s="4">
        <f t="shared" si="233"/>
        <v>36.641221374045799</v>
      </c>
      <c r="O512" s="4">
        <f t="shared" si="234"/>
        <v>20.76923076923077</v>
      </c>
      <c r="P512" s="4">
        <f t="shared" si="235"/>
        <v>28.255945639864098</v>
      </c>
      <c r="Q512" s="84"/>
      <c r="R512" s="84"/>
      <c r="S512" s="84"/>
    </row>
    <row r="513" spans="1:19" ht="15" customHeight="1" x14ac:dyDescent="0.15">
      <c r="B513" s="35" t="s">
        <v>0</v>
      </c>
      <c r="C513" s="93"/>
      <c r="D513" s="93"/>
      <c r="E513" s="93"/>
      <c r="F513" s="36"/>
      <c r="G513" s="19">
        <v>54</v>
      </c>
      <c r="H513" s="19">
        <v>6</v>
      </c>
      <c r="I513" s="19">
        <v>31</v>
      </c>
      <c r="J513" s="19">
        <v>0</v>
      </c>
      <c r="K513" s="76">
        <v>17</v>
      </c>
      <c r="L513" s="129">
        <f t="shared" si="236"/>
        <v>0.91727535247154746</v>
      </c>
      <c r="M513" s="5">
        <f t="shared" si="232"/>
        <v>0.39973351099267157</v>
      </c>
      <c r="N513" s="5">
        <f t="shared" si="233"/>
        <v>1.2454801124949779</v>
      </c>
      <c r="O513" s="5">
        <f t="shared" si="234"/>
        <v>0</v>
      </c>
      <c r="P513" s="5">
        <f t="shared" si="235"/>
        <v>0.96262740656851642</v>
      </c>
      <c r="Q513" s="23"/>
      <c r="R513" s="23"/>
      <c r="S513" s="23"/>
    </row>
    <row r="514" spans="1:19" ht="15" customHeight="1" x14ac:dyDescent="0.15">
      <c r="B514" s="39" t="s">
        <v>1</v>
      </c>
      <c r="C514" s="82"/>
      <c r="D514" s="82"/>
      <c r="E514" s="82"/>
      <c r="F514" s="28"/>
      <c r="G514" s="40">
        <f>SUM(G508:G513)</f>
        <v>5887</v>
      </c>
      <c r="H514" s="40">
        <f>SUM(H508:H513)</f>
        <v>1501</v>
      </c>
      <c r="I514" s="40">
        <f>SUM(I508:I513)</f>
        <v>2489</v>
      </c>
      <c r="J514" s="40">
        <f>SUM(J508:J513)</f>
        <v>130</v>
      </c>
      <c r="K514" s="72">
        <f>SUM(K508:K513)</f>
        <v>1766</v>
      </c>
      <c r="L514" s="119">
        <f>IF(SUM(L508:L513)&gt;100,"－",SUM(L508:L513))</f>
        <v>100</v>
      </c>
      <c r="M514" s="6">
        <f>IF(SUM(M508:M513)&gt;100,"－",SUM(M508:M513))</f>
        <v>100</v>
      </c>
      <c r="N514" s="6">
        <f>IF(SUM(N508:N513)&gt;100,"－",SUM(N508:N513))</f>
        <v>99.999999999999986</v>
      </c>
      <c r="O514" s="6">
        <f>IF(SUM(O508:O513)&gt;100,"－",SUM(O508:O513))</f>
        <v>100</v>
      </c>
      <c r="P514" s="6">
        <f>IF(SUM(P508:P513)&gt;100,"－",SUM(P508:P513))</f>
        <v>99.999999999999986</v>
      </c>
      <c r="Q514" s="23"/>
      <c r="R514" s="23"/>
      <c r="S514" s="23"/>
    </row>
    <row r="515" spans="1:19" ht="15" customHeight="1" x14ac:dyDescent="0.15">
      <c r="B515" s="66"/>
      <c r="C515" s="66"/>
      <c r="D515" s="55"/>
      <c r="E515" s="14"/>
      <c r="F515" s="14"/>
      <c r="G515" s="14"/>
      <c r="H515" s="14"/>
      <c r="I515" s="14"/>
      <c r="J515" s="14"/>
      <c r="K515" s="14"/>
      <c r="L515" s="45"/>
    </row>
    <row r="516" spans="1:19" ht="15" customHeight="1" x14ac:dyDescent="0.15">
      <c r="A516" s="77" t="s">
        <v>809</v>
      </c>
      <c r="C516" s="7"/>
      <c r="D516" s="7"/>
      <c r="E516" s="7"/>
      <c r="G516" s="1"/>
      <c r="H516" s="1"/>
      <c r="I516" s="1"/>
      <c r="J516" s="1"/>
      <c r="K516" s="1"/>
    </row>
    <row r="517" spans="1:19" ht="15" customHeight="1" x14ac:dyDescent="0.15">
      <c r="A517" s="1" t="s">
        <v>709</v>
      </c>
      <c r="D517" s="7"/>
      <c r="E517" s="7"/>
      <c r="G517" s="1"/>
      <c r="H517" s="1"/>
      <c r="I517" s="1"/>
      <c r="J517" s="1"/>
      <c r="K517" s="1"/>
      <c r="M517" s="7"/>
    </row>
    <row r="518" spans="1:19" ht="13.5" customHeight="1" x14ac:dyDescent="0.15">
      <c r="B518" s="68"/>
      <c r="C518" s="33"/>
      <c r="D518" s="33"/>
      <c r="E518" s="33"/>
      <c r="F518" s="33"/>
      <c r="G518" s="83"/>
      <c r="H518" s="91"/>
      <c r="I518" s="88" t="s">
        <v>2</v>
      </c>
      <c r="J518" s="91"/>
      <c r="K518" s="91"/>
      <c r="L518" s="115"/>
      <c r="M518" s="91"/>
      <c r="N518" s="88" t="s">
        <v>3</v>
      </c>
      <c r="O518" s="91"/>
      <c r="P518" s="89"/>
    </row>
    <row r="519" spans="1:19" ht="20" x14ac:dyDescent="0.15">
      <c r="B519" s="81"/>
      <c r="C519" s="7"/>
      <c r="D519" s="7"/>
      <c r="E519" s="7"/>
      <c r="G519" s="102" t="s">
        <v>4</v>
      </c>
      <c r="H519" s="102" t="s">
        <v>254</v>
      </c>
      <c r="I519" s="102" t="s">
        <v>255</v>
      </c>
      <c r="J519" s="102" t="s">
        <v>256</v>
      </c>
      <c r="K519" s="109" t="s">
        <v>257</v>
      </c>
      <c r="L519" s="112" t="s">
        <v>4</v>
      </c>
      <c r="M519" s="102" t="s">
        <v>254</v>
      </c>
      <c r="N519" s="102" t="s">
        <v>255</v>
      </c>
      <c r="O519" s="102" t="s">
        <v>256</v>
      </c>
      <c r="P519" s="102" t="s">
        <v>257</v>
      </c>
    </row>
    <row r="520" spans="1:19" ht="12" customHeight="1" x14ac:dyDescent="0.15">
      <c r="B520" s="35"/>
      <c r="C520" s="93"/>
      <c r="D520" s="93"/>
      <c r="E520" s="93"/>
      <c r="F520" s="36"/>
      <c r="G520" s="37"/>
      <c r="H520" s="37"/>
      <c r="I520" s="37"/>
      <c r="J520" s="37"/>
      <c r="K520" s="70"/>
      <c r="L520" s="116">
        <f>SUM($K457:$L457)</f>
        <v>1559</v>
      </c>
      <c r="M520" s="2">
        <f>SUM($K467:$L467)</f>
        <v>610</v>
      </c>
      <c r="N520" s="2">
        <f>SUM($K477:$L477)</f>
        <v>416</v>
      </c>
      <c r="O520" s="2">
        <f>SUM($K487:$L487)</f>
        <v>46</v>
      </c>
      <c r="P520" s="2">
        <f>SUM($K497:$L497)</f>
        <v>487</v>
      </c>
      <c r="Q520" s="95"/>
      <c r="R520" s="95"/>
      <c r="S520" s="95"/>
    </row>
    <row r="521" spans="1:19" ht="15" customHeight="1" x14ac:dyDescent="0.15">
      <c r="B521" s="34" t="s">
        <v>216</v>
      </c>
      <c r="C521" s="307"/>
      <c r="D521" s="307"/>
      <c r="E521" s="307"/>
      <c r="G521" s="17">
        <v>89</v>
      </c>
      <c r="H521" s="17">
        <v>35</v>
      </c>
      <c r="I521" s="17">
        <v>30</v>
      </c>
      <c r="J521" s="17">
        <v>3</v>
      </c>
      <c r="K521" s="110">
        <v>21</v>
      </c>
      <c r="L521" s="117">
        <f t="shared" ref="L521:P528" si="237">G521/L$520*100</f>
        <v>5.7087876844130854</v>
      </c>
      <c r="M521" s="3">
        <f t="shared" si="237"/>
        <v>5.7377049180327866</v>
      </c>
      <c r="N521" s="3">
        <f t="shared" si="237"/>
        <v>7.2115384615384608</v>
      </c>
      <c r="O521" s="3">
        <f t="shared" si="237"/>
        <v>6.5217391304347823</v>
      </c>
      <c r="P521" s="3">
        <f t="shared" si="237"/>
        <v>4.3121149897330593</v>
      </c>
      <c r="Q521" s="84"/>
      <c r="R521" s="243"/>
      <c r="S521" s="84"/>
    </row>
    <row r="522" spans="1:19" ht="15" customHeight="1" x14ac:dyDescent="0.15">
      <c r="B522" s="34" t="s">
        <v>710</v>
      </c>
      <c r="C522" s="307"/>
      <c r="D522" s="307"/>
      <c r="E522" s="307"/>
      <c r="G522" s="18">
        <v>400</v>
      </c>
      <c r="H522" s="18">
        <v>164</v>
      </c>
      <c r="I522" s="18">
        <v>99</v>
      </c>
      <c r="J522" s="18">
        <v>11</v>
      </c>
      <c r="K522" s="71">
        <v>126</v>
      </c>
      <c r="L522" s="118">
        <f t="shared" si="237"/>
        <v>25.657472738935216</v>
      </c>
      <c r="M522" s="4">
        <f t="shared" si="237"/>
        <v>26.885245901639344</v>
      </c>
      <c r="N522" s="4">
        <f t="shared" si="237"/>
        <v>23.798076923076923</v>
      </c>
      <c r="O522" s="4">
        <f t="shared" si="237"/>
        <v>23.913043478260871</v>
      </c>
      <c r="P522" s="4">
        <f t="shared" si="237"/>
        <v>25.872689938398359</v>
      </c>
      <c r="Q522" s="84"/>
      <c r="R522" s="84"/>
      <c r="S522" s="84"/>
    </row>
    <row r="523" spans="1:19" ht="15" customHeight="1" x14ac:dyDescent="0.15">
      <c r="B523" s="34" t="s">
        <v>711</v>
      </c>
      <c r="C523" s="307"/>
      <c r="D523" s="307"/>
      <c r="E523" s="307"/>
      <c r="G523" s="18">
        <v>78</v>
      </c>
      <c r="H523" s="18">
        <v>27</v>
      </c>
      <c r="I523" s="18">
        <v>26</v>
      </c>
      <c r="J523" s="18">
        <v>0</v>
      </c>
      <c r="K523" s="71">
        <v>25</v>
      </c>
      <c r="L523" s="118">
        <f t="shared" si="237"/>
        <v>5.0032071840923669</v>
      </c>
      <c r="M523" s="4">
        <f t="shared" si="237"/>
        <v>4.4262295081967213</v>
      </c>
      <c r="N523" s="4">
        <f t="shared" si="237"/>
        <v>6.25</v>
      </c>
      <c r="O523" s="4">
        <f t="shared" si="237"/>
        <v>0</v>
      </c>
      <c r="P523" s="4">
        <f t="shared" si="237"/>
        <v>5.1334702258726894</v>
      </c>
      <c r="Q523" s="84"/>
      <c r="R523" s="84"/>
      <c r="S523" s="84"/>
    </row>
    <row r="524" spans="1:19" ht="15" customHeight="1" x14ac:dyDescent="0.15">
      <c r="B524" s="34" t="s">
        <v>712</v>
      </c>
      <c r="C524" s="307"/>
      <c r="D524" s="307"/>
      <c r="E524" s="307"/>
      <c r="G524" s="18">
        <v>310</v>
      </c>
      <c r="H524" s="18">
        <v>182</v>
      </c>
      <c r="I524" s="18">
        <v>51</v>
      </c>
      <c r="J524" s="18">
        <v>5</v>
      </c>
      <c r="K524" s="71">
        <v>72</v>
      </c>
      <c r="L524" s="118">
        <f t="shared" si="237"/>
        <v>19.884541372674789</v>
      </c>
      <c r="M524" s="4">
        <f t="shared" si="237"/>
        <v>29.836065573770494</v>
      </c>
      <c r="N524" s="4">
        <f t="shared" si="237"/>
        <v>12.259615384615383</v>
      </c>
      <c r="O524" s="4">
        <f t="shared" si="237"/>
        <v>10.869565217391305</v>
      </c>
      <c r="P524" s="4">
        <f t="shared" si="237"/>
        <v>14.784394250513348</v>
      </c>
      <c r="Q524" s="84"/>
      <c r="R524" s="84"/>
      <c r="S524" s="84"/>
    </row>
    <row r="525" spans="1:19" ht="15" customHeight="1" x14ac:dyDescent="0.15">
      <c r="B525" s="34" t="s">
        <v>713</v>
      </c>
      <c r="C525" s="307"/>
      <c r="D525" s="307"/>
      <c r="E525" s="307"/>
      <c r="G525" s="18">
        <v>170</v>
      </c>
      <c r="H525" s="18">
        <v>62</v>
      </c>
      <c r="I525" s="18">
        <v>53</v>
      </c>
      <c r="J525" s="18">
        <v>8</v>
      </c>
      <c r="K525" s="71">
        <v>47</v>
      </c>
      <c r="L525" s="118">
        <f t="shared" si="237"/>
        <v>10.904425914047467</v>
      </c>
      <c r="M525" s="4">
        <f t="shared" si="237"/>
        <v>10.163934426229508</v>
      </c>
      <c r="N525" s="4">
        <f t="shared" si="237"/>
        <v>12.740384615384615</v>
      </c>
      <c r="O525" s="4">
        <f t="shared" si="237"/>
        <v>17.391304347826086</v>
      </c>
      <c r="P525" s="4">
        <f t="shared" si="237"/>
        <v>9.6509240246406574</v>
      </c>
      <c r="Q525" s="84"/>
      <c r="R525" s="84"/>
      <c r="S525" s="84"/>
    </row>
    <row r="526" spans="1:19" ht="15" customHeight="1" x14ac:dyDescent="0.15">
      <c r="B526" s="34" t="s">
        <v>714</v>
      </c>
      <c r="C526" s="307"/>
      <c r="D526" s="307"/>
      <c r="E526" s="307"/>
      <c r="G526" s="18">
        <v>215</v>
      </c>
      <c r="H526" s="18">
        <v>54</v>
      </c>
      <c r="I526" s="18">
        <v>62</v>
      </c>
      <c r="J526" s="18">
        <v>8</v>
      </c>
      <c r="K526" s="71">
        <v>91</v>
      </c>
      <c r="L526" s="118">
        <f t="shared" si="237"/>
        <v>13.79089159717768</v>
      </c>
      <c r="M526" s="4">
        <f t="shared" si="237"/>
        <v>8.8524590163934427</v>
      </c>
      <c r="N526" s="4">
        <f t="shared" si="237"/>
        <v>14.903846153846153</v>
      </c>
      <c r="O526" s="4">
        <f t="shared" si="237"/>
        <v>17.391304347826086</v>
      </c>
      <c r="P526" s="4">
        <f t="shared" si="237"/>
        <v>18.68583162217659</v>
      </c>
      <c r="Q526" s="84"/>
      <c r="R526" s="84"/>
      <c r="S526" s="84"/>
    </row>
    <row r="527" spans="1:19" ht="15" customHeight="1" x14ac:dyDescent="0.15">
      <c r="B527" s="34" t="s">
        <v>715</v>
      </c>
      <c r="C527" s="307"/>
      <c r="D527" s="307"/>
      <c r="E527" s="307"/>
      <c r="G527" s="18">
        <v>85</v>
      </c>
      <c r="H527" s="18">
        <v>25</v>
      </c>
      <c r="I527" s="18">
        <v>20</v>
      </c>
      <c r="J527" s="18">
        <v>5</v>
      </c>
      <c r="K527" s="71">
        <v>35</v>
      </c>
      <c r="L527" s="118">
        <f t="shared" si="237"/>
        <v>5.4522129570237334</v>
      </c>
      <c r="M527" s="4">
        <f t="shared" si="237"/>
        <v>4.0983606557377046</v>
      </c>
      <c r="N527" s="4">
        <f t="shared" si="237"/>
        <v>4.8076923076923084</v>
      </c>
      <c r="O527" s="4">
        <f t="shared" si="237"/>
        <v>10.869565217391305</v>
      </c>
      <c r="P527" s="4">
        <f t="shared" si="237"/>
        <v>7.1868583162217652</v>
      </c>
      <c r="Q527" s="84"/>
      <c r="R527" s="84"/>
      <c r="S527" s="84"/>
    </row>
    <row r="528" spans="1:19" ht="15" customHeight="1" x14ac:dyDescent="0.15">
      <c r="B528" s="35" t="s">
        <v>0</v>
      </c>
      <c r="C528" s="93"/>
      <c r="D528" s="93"/>
      <c r="E528" s="93"/>
      <c r="F528" s="36"/>
      <c r="G528" s="19">
        <v>212</v>
      </c>
      <c r="H528" s="19">
        <v>61</v>
      </c>
      <c r="I528" s="19">
        <v>75</v>
      </c>
      <c r="J528" s="19">
        <v>6</v>
      </c>
      <c r="K528" s="76">
        <v>70</v>
      </c>
      <c r="L528" s="129">
        <f t="shared" si="237"/>
        <v>13.598460551635663</v>
      </c>
      <c r="M528" s="5">
        <f t="shared" si="237"/>
        <v>10</v>
      </c>
      <c r="N528" s="5">
        <f t="shared" si="237"/>
        <v>18.028846153846153</v>
      </c>
      <c r="O528" s="5">
        <f t="shared" si="237"/>
        <v>13.043478260869565</v>
      </c>
      <c r="P528" s="5">
        <f t="shared" si="237"/>
        <v>14.37371663244353</v>
      </c>
      <c r="Q528" s="23"/>
      <c r="R528" s="23"/>
      <c r="S528" s="23"/>
    </row>
    <row r="529" spans="1:19" ht="15" customHeight="1" x14ac:dyDescent="0.15">
      <c r="B529" s="39" t="s">
        <v>1</v>
      </c>
      <c r="C529" s="82"/>
      <c r="D529" s="82"/>
      <c r="E529" s="82"/>
      <c r="F529" s="28"/>
      <c r="G529" s="40">
        <f>SUM(G521:G528)</f>
        <v>1559</v>
      </c>
      <c r="H529" s="40">
        <f>SUM(H521:H528)</f>
        <v>610</v>
      </c>
      <c r="I529" s="40">
        <f>SUM(I521:I528)</f>
        <v>416</v>
      </c>
      <c r="J529" s="40">
        <f>SUM(J521:J528)</f>
        <v>46</v>
      </c>
      <c r="K529" s="72">
        <f>SUM(K521:K528)</f>
        <v>487</v>
      </c>
      <c r="L529" s="119">
        <f>IF(SUM(L521:L528)&gt;100,"－",SUM(L521:L528))</f>
        <v>100</v>
      </c>
      <c r="M529" s="6">
        <f>IF(SUM(M521:M528)&gt;100,"－",SUM(M521:M528))</f>
        <v>99.999999999999986</v>
      </c>
      <c r="N529" s="6">
        <f>IF(SUM(N521:N528)&gt;100,"－",SUM(N521:N528))</f>
        <v>100</v>
      </c>
      <c r="O529" s="6">
        <f>IF(SUM(O521:O528)&gt;100,"－",SUM(O521:O528))</f>
        <v>100</v>
      </c>
      <c r="P529" s="6">
        <f>IF(SUM(P521:P528)&gt;100,"－",SUM(P521:P528))</f>
        <v>100</v>
      </c>
      <c r="Q529" s="23"/>
      <c r="R529" s="23"/>
      <c r="S529" s="23"/>
    </row>
    <row r="530" spans="1:19" ht="15" customHeight="1" x14ac:dyDescent="0.15">
      <c r="B530" s="39" t="s">
        <v>810</v>
      </c>
      <c r="C530" s="82"/>
      <c r="D530" s="82"/>
      <c r="E530" s="82"/>
      <c r="F530" s="29"/>
      <c r="G530" s="42">
        <v>10.802152932442464</v>
      </c>
      <c r="H530" s="75">
        <v>9.077413479052824</v>
      </c>
      <c r="I530" s="75">
        <v>10.821114369501466</v>
      </c>
      <c r="J530" s="75">
        <v>13.1</v>
      </c>
      <c r="K530" s="75">
        <v>12.836930455635491</v>
      </c>
      <c r="L530" s="14"/>
      <c r="M530" s="14"/>
      <c r="N530" s="14"/>
      <c r="O530" s="14"/>
      <c r="P530" s="14"/>
      <c r="Q530" s="14"/>
      <c r="R530" s="14"/>
      <c r="S530" s="14"/>
    </row>
    <row r="531" spans="1:19" ht="15" customHeight="1" x14ac:dyDescent="0.15">
      <c r="B531" s="39" t="s">
        <v>811</v>
      </c>
      <c r="C531" s="82"/>
      <c r="D531" s="82"/>
      <c r="E531" s="82"/>
      <c r="F531" s="29"/>
      <c r="G531" s="227">
        <v>162</v>
      </c>
      <c r="H531" s="48">
        <v>162</v>
      </c>
      <c r="I531" s="48">
        <v>144</v>
      </c>
      <c r="J531" s="48">
        <v>48</v>
      </c>
      <c r="K531" s="48">
        <v>132</v>
      </c>
      <c r="L531" s="14"/>
      <c r="M531" s="14"/>
      <c r="N531" s="14"/>
      <c r="O531" s="14"/>
      <c r="P531" s="14"/>
      <c r="Q531" s="14"/>
      <c r="R531" s="14"/>
      <c r="S531" s="14"/>
    </row>
    <row r="532" spans="1:19" ht="15" customHeight="1" x14ac:dyDescent="0.15">
      <c r="B532" s="66"/>
      <c r="C532" s="66"/>
      <c r="D532" s="55"/>
      <c r="E532" s="14"/>
      <c r="F532" s="14"/>
      <c r="G532" s="14"/>
      <c r="H532" s="14"/>
      <c r="I532" s="14"/>
      <c r="J532" s="14"/>
      <c r="K532" s="14"/>
      <c r="L532" s="45"/>
    </row>
    <row r="533" spans="1:19" ht="15" customHeight="1" x14ac:dyDescent="0.15">
      <c r="A533" s="77" t="s">
        <v>809</v>
      </c>
      <c r="C533" s="7"/>
      <c r="D533" s="7"/>
      <c r="E533" s="7"/>
      <c r="G533" s="1"/>
      <c r="H533" s="1"/>
      <c r="I533" s="1"/>
      <c r="J533" s="1"/>
      <c r="K533" s="1"/>
    </row>
    <row r="534" spans="1:19" ht="15" customHeight="1" x14ac:dyDescent="0.15">
      <c r="A534" s="1" t="s">
        <v>716</v>
      </c>
      <c r="D534" s="7"/>
      <c r="E534" s="7"/>
      <c r="G534" s="1"/>
      <c r="H534" s="1"/>
      <c r="I534" s="1"/>
      <c r="J534" s="1"/>
      <c r="K534" s="1"/>
      <c r="M534" s="7"/>
    </row>
    <row r="535" spans="1:19" ht="13.5" customHeight="1" x14ac:dyDescent="0.15">
      <c r="B535" s="68"/>
      <c r="C535" s="33"/>
      <c r="D535" s="33"/>
      <c r="E535" s="33"/>
      <c r="F535" s="33"/>
      <c r="G535" s="83"/>
      <c r="H535" s="91"/>
      <c r="I535" s="88" t="s">
        <v>2</v>
      </c>
      <c r="J535" s="91"/>
      <c r="K535" s="91"/>
      <c r="L535" s="115"/>
      <c r="M535" s="91"/>
      <c r="N535" s="88" t="s">
        <v>3</v>
      </c>
      <c r="O535" s="91"/>
      <c r="P535" s="89"/>
    </row>
    <row r="536" spans="1:19" ht="20" x14ac:dyDescent="0.15">
      <c r="B536" s="81"/>
      <c r="C536" s="7"/>
      <c r="D536" s="7"/>
      <c r="E536" s="7"/>
      <c r="G536" s="102" t="s">
        <v>4</v>
      </c>
      <c r="H536" s="102" t="s">
        <v>254</v>
      </c>
      <c r="I536" s="102" t="s">
        <v>255</v>
      </c>
      <c r="J536" s="102" t="s">
        <v>256</v>
      </c>
      <c r="K536" s="109" t="s">
        <v>257</v>
      </c>
      <c r="L536" s="112" t="s">
        <v>4</v>
      </c>
      <c r="M536" s="102" t="s">
        <v>254</v>
      </c>
      <c r="N536" s="102" t="s">
        <v>255</v>
      </c>
      <c r="O536" s="102" t="s">
        <v>256</v>
      </c>
      <c r="P536" s="102" t="s">
        <v>257</v>
      </c>
    </row>
    <row r="537" spans="1:19" ht="12" customHeight="1" x14ac:dyDescent="0.15">
      <c r="B537" s="35"/>
      <c r="C537" s="93"/>
      <c r="D537" s="93"/>
      <c r="E537" s="93"/>
      <c r="F537" s="36"/>
      <c r="G537" s="37"/>
      <c r="H537" s="37"/>
      <c r="I537" s="37"/>
      <c r="J537" s="37"/>
      <c r="K537" s="70"/>
      <c r="L537" s="116">
        <f>SUM($K458:$L458)</f>
        <v>2205</v>
      </c>
      <c r="M537" s="2">
        <f>SUM($K468:$L468)</f>
        <v>876</v>
      </c>
      <c r="N537" s="2">
        <f>SUM($K478:$L478)</f>
        <v>752</v>
      </c>
      <c r="O537" s="2">
        <f>SUM($K488:$L488)</f>
        <v>68</v>
      </c>
      <c r="P537" s="2">
        <f>SUM($K498:$L498)</f>
        <v>509</v>
      </c>
      <c r="Q537" s="95"/>
      <c r="R537" s="95"/>
      <c r="S537" s="95"/>
    </row>
    <row r="538" spans="1:19" ht="15" customHeight="1" x14ac:dyDescent="0.15">
      <c r="B538" s="34" t="s">
        <v>216</v>
      </c>
      <c r="C538" s="307"/>
      <c r="D538" s="307"/>
      <c r="E538" s="307"/>
      <c r="G538" s="17">
        <v>240</v>
      </c>
      <c r="H538" s="17">
        <v>167</v>
      </c>
      <c r="I538" s="17">
        <v>40</v>
      </c>
      <c r="J538" s="17">
        <v>4</v>
      </c>
      <c r="K538" s="110">
        <v>29</v>
      </c>
      <c r="L538" s="117">
        <f>G538/L$537*100</f>
        <v>10.884353741496598</v>
      </c>
      <c r="M538" s="3">
        <f t="shared" ref="M538:M545" si="238">H538/M$537*100</f>
        <v>19.06392694063927</v>
      </c>
      <c r="N538" s="3">
        <f t="shared" ref="N538:N545" si="239">I538/N$537*100</f>
        <v>5.3191489361702127</v>
      </c>
      <c r="O538" s="3">
        <f t="shared" ref="O538:O545" si="240">J538/O$537*100</f>
        <v>5.8823529411764701</v>
      </c>
      <c r="P538" s="3">
        <f t="shared" ref="P538:P545" si="241">K538/P$537*100</f>
        <v>5.6974459724950881</v>
      </c>
      <c r="Q538" s="84"/>
      <c r="R538" s="84"/>
      <c r="S538" s="84"/>
    </row>
    <row r="539" spans="1:19" ht="15" customHeight="1" x14ac:dyDescent="0.15">
      <c r="B539" s="34" t="s">
        <v>710</v>
      </c>
      <c r="C539" s="307"/>
      <c r="D539" s="307"/>
      <c r="E539" s="307"/>
      <c r="G539" s="18">
        <v>875</v>
      </c>
      <c r="H539" s="18">
        <v>289</v>
      </c>
      <c r="I539" s="18">
        <v>340</v>
      </c>
      <c r="J539" s="18">
        <v>27</v>
      </c>
      <c r="K539" s="71">
        <v>219</v>
      </c>
      <c r="L539" s="118">
        <f t="shared" ref="L539:L545" si="242">G539/L$537*100</f>
        <v>39.682539682539684</v>
      </c>
      <c r="M539" s="4">
        <f t="shared" si="238"/>
        <v>32.990867579908681</v>
      </c>
      <c r="N539" s="4">
        <f t="shared" si="239"/>
        <v>45.212765957446813</v>
      </c>
      <c r="O539" s="4">
        <f t="shared" si="240"/>
        <v>39.705882352941174</v>
      </c>
      <c r="P539" s="4">
        <f t="shared" si="241"/>
        <v>43.025540275049117</v>
      </c>
      <c r="Q539" s="84"/>
      <c r="R539" s="84"/>
      <c r="S539" s="84"/>
    </row>
    <row r="540" spans="1:19" ht="15" customHeight="1" x14ac:dyDescent="0.15">
      <c r="B540" s="34" t="s">
        <v>711</v>
      </c>
      <c r="C540" s="307"/>
      <c r="D540" s="307"/>
      <c r="E540" s="307"/>
      <c r="G540" s="18">
        <v>251</v>
      </c>
      <c r="H540" s="18">
        <v>95</v>
      </c>
      <c r="I540" s="18">
        <v>92</v>
      </c>
      <c r="J540" s="18">
        <v>8</v>
      </c>
      <c r="K540" s="71">
        <v>56</v>
      </c>
      <c r="L540" s="118">
        <f t="shared" si="242"/>
        <v>11.383219954648526</v>
      </c>
      <c r="M540" s="4">
        <f t="shared" si="238"/>
        <v>10.844748858447488</v>
      </c>
      <c r="N540" s="4">
        <f t="shared" si="239"/>
        <v>12.23404255319149</v>
      </c>
      <c r="O540" s="4">
        <f t="shared" si="240"/>
        <v>11.76470588235294</v>
      </c>
      <c r="P540" s="4">
        <f t="shared" si="241"/>
        <v>11.00196463654224</v>
      </c>
      <c r="Q540" s="84"/>
      <c r="R540" s="84"/>
      <c r="S540" s="84"/>
    </row>
    <row r="541" spans="1:19" ht="15" customHeight="1" x14ac:dyDescent="0.15">
      <c r="B541" s="34" t="s">
        <v>712</v>
      </c>
      <c r="C541" s="307"/>
      <c r="D541" s="307"/>
      <c r="E541" s="307"/>
      <c r="G541" s="18">
        <v>264</v>
      </c>
      <c r="H541" s="18">
        <v>91</v>
      </c>
      <c r="I541" s="18">
        <v>103</v>
      </c>
      <c r="J541" s="18">
        <v>3</v>
      </c>
      <c r="K541" s="71">
        <v>67</v>
      </c>
      <c r="L541" s="118">
        <f t="shared" si="242"/>
        <v>11.972789115646258</v>
      </c>
      <c r="M541" s="4">
        <f t="shared" si="238"/>
        <v>10.388127853881278</v>
      </c>
      <c r="N541" s="4">
        <f t="shared" si="239"/>
        <v>13.696808510638297</v>
      </c>
      <c r="O541" s="4">
        <f t="shared" si="240"/>
        <v>4.4117647058823533</v>
      </c>
      <c r="P541" s="4">
        <f t="shared" si="241"/>
        <v>13.163064833005894</v>
      </c>
      <c r="Q541" s="84"/>
      <c r="R541" s="84"/>
      <c r="S541" s="84"/>
    </row>
    <row r="542" spans="1:19" ht="15" customHeight="1" x14ac:dyDescent="0.15">
      <c r="B542" s="34" t="s">
        <v>713</v>
      </c>
      <c r="C542" s="307"/>
      <c r="D542" s="307"/>
      <c r="E542" s="307"/>
      <c r="G542" s="18">
        <v>144</v>
      </c>
      <c r="H542" s="18">
        <v>71</v>
      </c>
      <c r="I542" s="18">
        <v>31</v>
      </c>
      <c r="J542" s="18">
        <v>4</v>
      </c>
      <c r="K542" s="71">
        <v>38</v>
      </c>
      <c r="L542" s="118">
        <f t="shared" si="242"/>
        <v>6.5306122448979593</v>
      </c>
      <c r="M542" s="4">
        <f t="shared" si="238"/>
        <v>8.1050228310502277</v>
      </c>
      <c r="N542" s="4">
        <f t="shared" si="239"/>
        <v>4.1223404255319149</v>
      </c>
      <c r="O542" s="4">
        <f t="shared" si="240"/>
        <v>5.8823529411764701</v>
      </c>
      <c r="P542" s="4">
        <f t="shared" si="241"/>
        <v>7.4656188605108058</v>
      </c>
      <c r="Q542" s="84"/>
      <c r="R542" s="84"/>
      <c r="S542" s="84"/>
    </row>
    <row r="543" spans="1:19" ht="15" customHeight="1" x14ac:dyDescent="0.15">
      <c r="B543" s="34" t="s">
        <v>714</v>
      </c>
      <c r="C543" s="307"/>
      <c r="D543" s="307"/>
      <c r="E543" s="307"/>
      <c r="G543" s="18">
        <v>89</v>
      </c>
      <c r="H543" s="18">
        <v>46</v>
      </c>
      <c r="I543" s="18">
        <v>13</v>
      </c>
      <c r="J543" s="18">
        <v>5</v>
      </c>
      <c r="K543" s="71">
        <v>25</v>
      </c>
      <c r="L543" s="118">
        <f t="shared" si="242"/>
        <v>4.0362811791383217</v>
      </c>
      <c r="M543" s="4">
        <f t="shared" si="238"/>
        <v>5.2511415525114149</v>
      </c>
      <c r="N543" s="4">
        <f t="shared" si="239"/>
        <v>1.7287234042553192</v>
      </c>
      <c r="O543" s="4">
        <f t="shared" si="240"/>
        <v>7.3529411764705888</v>
      </c>
      <c r="P543" s="4">
        <f t="shared" si="241"/>
        <v>4.9115913555992137</v>
      </c>
      <c r="Q543" s="84"/>
      <c r="R543" s="84"/>
      <c r="S543" s="84"/>
    </row>
    <row r="544" spans="1:19" ht="15" customHeight="1" x14ac:dyDescent="0.15">
      <c r="B544" s="34" t="s">
        <v>715</v>
      </c>
      <c r="C544" s="307"/>
      <c r="D544" s="307"/>
      <c r="E544" s="307"/>
      <c r="G544" s="18">
        <v>34</v>
      </c>
      <c r="H544" s="18">
        <v>17</v>
      </c>
      <c r="I544" s="18">
        <v>5</v>
      </c>
      <c r="J544" s="18">
        <v>3</v>
      </c>
      <c r="K544" s="71">
        <v>9</v>
      </c>
      <c r="L544" s="118">
        <f t="shared" si="242"/>
        <v>1.5419501133786848</v>
      </c>
      <c r="M544" s="4">
        <f t="shared" si="238"/>
        <v>1.9406392694063925</v>
      </c>
      <c r="N544" s="4">
        <f t="shared" si="239"/>
        <v>0.66489361702127658</v>
      </c>
      <c r="O544" s="4">
        <f t="shared" si="240"/>
        <v>4.4117647058823533</v>
      </c>
      <c r="P544" s="4">
        <f t="shared" si="241"/>
        <v>1.768172888015717</v>
      </c>
      <c r="Q544" s="84"/>
      <c r="R544" s="84"/>
      <c r="S544" s="84"/>
    </row>
    <row r="545" spans="1:20" ht="15" customHeight="1" x14ac:dyDescent="0.15">
      <c r="B545" s="35" t="s">
        <v>0</v>
      </c>
      <c r="C545" s="93"/>
      <c r="D545" s="93"/>
      <c r="E545" s="93"/>
      <c r="F545" s="36"/>
      <c r="G545" s="19">
        <v>308</v>
      </c>
      <c r="H545" s="19">
        <v>100</v>
      </c>
      <c r="I545" s="19">
        <v>128</v>
      </c>
      <c r="J545" s="19">
        <v>14</v>
      </c>
      <c r="K545" s="76">
        <v>66</v>
      </c>
      <c r="L545" s="129">
        <f t="shared" si="242"/>
        <v>13.968253968253968</v>
      </c>
      <c r="M545" s="5">
        <f t="shared" si="238"/>
        <v>11.415525114155251</v>
      </c>
      <c r="N545" s="5">
        <f t="shared" si="239"/>
        <v>17.021276595744681</v>
      </c>
      <c r="O545" s="5">
        <f t="shared" si="240"/>
        <v>20.588235294117645</v>
      </c>
      <c r="P545" s="5">
        <f t="shared" si="241"/>
        <v>12.966601178781925</v>
      </c>
      <c r="Q545" s="23"/>
      <c r="R545" s="23"/>
      <c r="S545" s="23"/>
    </row>
    <row r="546" spans="1:20" ht="15" customHeight="1" x14ac:dyDescent="0.15">
      <c r="B546" s="39" t="s">
        <v>1</v>
      </c>
      <c r="C546" s="82"/>
      <c r="D546" s="82"/>
      <c r="E546" s="82"/>
      <c r="F546" s="28"/>
      <c r="G546" s="40">
        <f>SUM(G538:G545)</f>
        <v>2205</v>
      </c>
      <c r="H546" s="40">
        <f>SUM(H538:H545)</f>
        <v>876</v>
      </c>
      <c r="I546" s="40">
        <f>SUM(I538:I545)</f>
        <v>752</v>
      </c>
      <c r="J546" s="40">
        <f>SUM(J538:J545)</f>
        <v>68</v>
      </c>
      <c r="K546" s="72">
        <f>SUM(K538:K545)</f>
        <v>509</v>
      </c>
      <c r="L546" s="119">
        <f>IF(SUM(L538:L545)&gt;100,"－",SUM(L538:L545))</f>
        <v>100</v>
      </c>
      <c r="M546" s="6">
        <f>IF(SUM(M538:M545)&gt;100,"－",SUM(M538:M545))</f>
        <v>100</v>
      </c>
      <c r="N546" s="6">
        <f>IF(SUM(N538:N545)&gt;100,"－",SUM(N538:N545))</f>
        <v>100</v>
      </c>
      <c r="O546" s="6">
        <f>IF(SUM(O538:O545)&gt;100,"－",SUM(O538:O545))</f>
        <v>100</v>
      </c>
      <c r="P546" s="6">
        <f>IF(SUM(P538:P545)&gt;100,"－",SUM(P538:P545))</f>
        <v>100</v>
      </c>
      <c r="Q546" s="23"/>
      <c r="R546" s="23"/>
      <c r="S546" s="23"/>
    </row>
    <row r="547" spans="1:20" ht="15" customHeight="1" x14ac:dyDescent="0.15">
      <c r="B547" s="39" t="s">
        <v>810</v>
      </c>
      <c r="C547" s="82"/>
      <c r="D547" s="82"/>
      <c r="E547" s="82"/>
      <c r="F547" s="29"/>
      <c r="G547" s="42">
        <v>4.7380073800738005</v>
      </c>
      <c r="H547" s="75">
        <v>5.0966494845360826</v>
      </c>
      <c r="I547" s="75">
        <v>3.703525641025641</v>
      </c>
      <c r="J547" s="75">
        <v>6.4074074074074074</v>
      </c>
      <c r="K547" s="75">
        <v>5.3634311512415351</v>
      </c>
      <c r="L547" s="14"/>
      <c r="M547" s="14"/>
      <c r="N547" s="14"/>
      <c r="O547" s="14"/>
      <c r="P547" s="14"/>
      <c r="Q547" s="14"/>
      <c r="R547" s="14"/>
      <c r="S547" s="14"/>
    </row>
    <row r="548" spans="1:20" ht="15" customHeight="1" x14ac:dyDescent="0.15">
      <c r="B548" s="39" t="s">
        <v>811</v>
      </c>
      <c r="C548" s="82"/>
      <c r="D548" s="82"/>
      <c r="E548" s="82"/>
      <c r="F548" s="29"/>
      <c r="G548" s="227">
        <v>72</v>
      </c>
      <c r="H548" s="48">
        <v>72</v>
      </c>
      <c r="I548" s="48">
        <v>61</v>
      </c>
      <c r="J548" s="48">
        <v>48</v>
      </c>
      <c r="K548" s="48">
        <v>72</v>
      </c>
      <c r="L548" s="14"/>
      <c r="M548" s="14"/>
      <c r="N548" s="14"/>
      <c r="O548" s="14"/>
      <c r="P548" s="14"/>
      <c r="Q548" s="14"/>
      <c r="R548" s="14"/>
      <c r="S548" s="14"/>
    </row>
    <row r="549" spans="1:20" ht="15" customHeight="1" x14ac:dyDescent="0.15">
      <c r="B549" s="66"/>
      <c r="C549" s="66"/>
      <c r="D549" s="55"/>
      <c r="E549" s="14"/>
      <c r="F549" s="14"/>
      <c r="G549" s="14"/>
      <c r="H549" s="14"/>
      <c r="I549" s="14"/>
      <c r="J549" s="14"/>
      <c r="K549" s="14"/>
      <c r="L549" s="45"/>
    </row>
    <row r="550" spans="1:20" ht="15" customHeight="1" x14ac:dyDescent="0.15">
      <c r="A550" s="1" t="s">
        <v>717</v>
      </c>
      <c r="D550" s="7"/>
      <c r="E550" s="7"/>
      <c r="G550" s="1"/>
      <c r="H550" s="1"/>
      <c r="I550" s="1"/>
      <c r="J550" s="1"/>
      <c r="K550" s="1"/>
      <c r="M550" s="7"/>
    </row>
    <row r="551" spans="1:20" ht="13.5" customHeight="1" x14ac:dyDescent="0.15">
      <c r="B551" s="68"/>
      <c r="C551" s="33"/>
      <c r="D551" s="33"/>
      <c r="E551" s="33"/>
      <c r="F551" s="33"/>
      <c r="G551" s="33"/>
      <c r="H551" s="83"/>
      <c r="I551" s="91"/>
      <c r="J551" s="88" t="s">
        <v>2</v>
      </c>
      <c r="K551" s="91"/>
      <c r="L551" s="91"/>
      <c r="M551" s="115"/>
      <c r="N551" s="91"/>
      <c r="O551" s="88" t="s">
        <v>3</v>
      </c>
      <c r="P551" s="91"/>
      <c r="Q551" s="89"/>
    </row>
    <row r="552" spans="1:20" ht="20" x14ac:dyDescent="0.15">
      <c r="B552" s="81"/>
      <c r="C552" s="7"/>
      <c r="D552" s="7"/>
      <c r="E552" s="7"/>
      <c r="H552" s="102" t="s">
        <v>4</v>
      </c>
      <c r="I552" s="102" t="s">
        <v>254</v>
      </c>
      <c r="J552" s="102" t="s">
        <v>255</v>
      </c>
      <c r="K552" s="102" t="s">
        <v>256</v>
      </c>
      <c r="L552" s="109" t="s">
        <v>257</v>
      </c>
      <c r="M552" s="112" t="s">
        <v>4</v>
      </c>
      <c r="N552" s="102" t="s">
        <v>254</v>
      </c>
      <c r="O552" s="102" t="s">
        <v>255</v>
      </c>
      <c r="P552" s="102" t="s">
        <v>256</v>
      </c>
      <c r="Q552" s="102" t="s">
        <v>257</v>
      </c>
    </row>
    <row r="553" spans="1:20" ht="12" customHeight="1" x14ac:dyDescent="0.15">
      <c r="B553" s="35"/>
      <c r="C553" s="93"/>
      <c r="D553" s="93"/>
      <c r="E553" s="93"/>
      <c r="F553" s="93"/>
      <c r="G553" s="36"/>
      <c r="H553" s="37"/>
      <c r="I553" s="37"/>
      <c r="J553" s="37"/>
      <c r="K553" s="37"/>
      <c r="L553" s="70"/>
      <c r="M553" s="116">
        <f>H$558</f>
        <v>5887</v>
      </c>
      <c r="N553" s="2">
        <f t="shared" ref="N553:Q553" si="243">I$558</f>
        <v>1501</v>
      </c>
      <c r="O553" s="2">
        <f t="shared" si="243"/>
        <v>2489</v>
      </c>
      <c r="P553" s="2">
        <f t="shared" si="243"/>
        <v>130</v>
      </c>
      <c r="Q553" s="2">
        <f t="shared" si="243"/>
        <v>1766</v>
      </c>
      <c r="R553" s="95"/>
      <c r="S553" s="95"/>
      <c r="T553" s="95"/>
    </row>
    <row r="554" spans="1:20" ht="15" customHeight="1" x14ac:dyDescent="0.15">
      <c r="B554" s="32" t="s">
        <v>718</v>
      </c>
      <c r="C554" s="307"/>
      <c r="D554" s="307"/>
      <c r="E554" s="307"/>
      <c r="F554" s="307"/>
      <c r="H554" s="17">
        <v>454</v>
      </c>
      <c r="I554" s="17">
        <v>152</v>
      </c>
      <c r="J554" s="17">
        <v>200</v>
      </c>
      <c r="K554" s="17">
        <v>9</v>
      </c>
      <c r="L554" s="110">
        <v>93</v>
      </c>
      <c r="M554" s="117">
        <f>H554/M$553*100</f>
        <v>7.7119075930015279</v>
      </c>
      <c r="N554" s="3">
        <f t="shared" ref="N554:N557" si="244">I554/N$553*100</f>
        <v>10.126582278481013</v>
      </c>
      <c r="O554" s="3">
        <f t="shared" ref="O554:O557" si="245">J554/O$553*100</f>
        <v>8.0353555644837282</v>
      </c>
      <c r="P554" s="3">
        <f t="shared" ref="P554:P557" si="246">K554/P$553*100</f>
        <v>6.9230769230769234</v>
      </c>
      <c r="Q554" s="3">
        <f t="shared" ref="Q554:Q557" si="247">L554/Q$553*100</f>
        <v>5.2661381653454136</v>
      </c>
      <c r="R554" s="84"/>
      <c r="S554" s="84"/>
      <c r="T554" s="84"/>
    </row>
    <row r="555" spans="1:20" ht="15" customHeight="1" x14ac:dyDescent="0.15">
      <c r="B555" s="34" t="s">
        <v>719</v>
      </c>
      <c r="C555" s="307"/>
      <c r="D555" s="307"/>
      <c r="E555" s="307"/>
      <c r="F555" s="307"/>
      <c r="H555" s="18">
        <v>637</v>
      </c>
      <c r="I555" s="18">
        <v>259</v>
      </c>
      <c r="J555" s="18">
        <v>268</v>
      </c>
      <c r="K555" s="18">
        <v>13</v>
      </c>
      <c r="L555" s="71">
        <v>97</v>
      </c>
      <c r="M555" s="118">
        <f t="shared" ref="M555:M557" si="248">H555/M$553*100</f>
        <v>10.820451843043994</v>
      </c>
      <c r="N555" s="4">
        <f t="shared" si="244"/>
        <v>17.255163224516991</v>
      </c>
      <c r="O555" s="4">
        <f t="shared" si="245"/>
        <v>10.767376456408197</v>
      </c>
      <c r="P555" s="4">
        <f t="shared" si="246"/>
        <v>10</v>
      </c>
      <c r="Q555" s="4">
        <f t="shared" si="247"/>
        <v>5.4926387315968297</v>
      </c>
      <c r="R555" s="84"/>
      <c r="S555" s="84"/>
      <c r="T555" s="84"/>
    </row>
    <row r="556" spans="1:20" ht="15" customHeight="1" x14ac:dyDescent="0.15">
      <c r="B556" s="34" t="s">
        <v>726</v>
      </c>
      <c r="C556" s="307"/>
      <c r="D556" s="307"/>
      <c r="E556" s="307"/>
      <c r="F556" s="307"/>
      <c r="H556" s="18">
        <v>4498</v>
      </c>
      <c r="I556" s="18">
        <v>1004</v>
      </c>
      <c r="J556" s="18">
        <v>1896</v>
      </c>
      <c r="K556" s="18">
        <v>102</v>
      </c>
      <c r="L556" s="71">
        <v>1495</v>
      </c>
      <c r="M556" s="118">
        <f t="shared" si="248"/>
        <v>76.405639544759637</v>
      </c>
      <c r="N556" s="4">
        <f t="shared" si="244"/>
        <v>66.888740839440374</v>
      </c>
      <c r="O556" s="4">
        <f t="shared" si="245"/>
        <v>76.175170751305743</v>
      </c>
      <c r="P556" s="4">
        <f t="shared" si="246"/>
        <v>78.461538461538467</v>
      </c>
      <c r="Q556" s="4">
        <f t="shared" si="247"/>
        <v>84.65458663646659</v>
      </c>
      <c r="R556" s="84"/>
      <c r="S556" s="84"/>
      <c r="T556" s="84"/>
    </row>
    <row r="557" spans="1:20" ht="15" customHeight="1" x14ac:dyDescent="0.15">
      <c r="B557" s="35" t="s">
        <v>0</v>
      </c>
      <c r="C557" s="93"/>
      <c r="D557" s="93"/>
      <c r="E557" s="93"/>
      <c r="F557" s="93"/>
      <c r="G557" s="36"/>
      <c r="H557" s="19">
        <v>298</v>
      </c>
      <c r="I557" s="19">
        <v>86</v>
      </c>
      <c r="J557" s="19">
        <v>125</v>
      </c>
      <c r="K557" s="19">
        <v>6</v>
      </c>
      <c r="L557" s="76">
        <v>81</v>
      </c>
      <c r="M557" s="129">
        <f t="shared" si="248"/>
        <v>5.0620010191948364</v>
      </c>
      <c r="N557" s="5">
        <f t="shared" si="244"/>
        <v>5.7295136575616255</v>
      </c>
      <c r="O557" s="5">
        <f t="shared" si="245"/>
        <v>5.0220972278023304</v>
      </c>
      <c r="P557" s="5">
        <f t="shared" si="246"/>
        <v>4.6153846153846159</v>
      </c>
      <c r="Q557" s="5">
        <f t="shared" si="247"/>
        <v>4.586636466591167</v>
      </c>
      <c r="R557" s="23"/>
      <c r="S557" s="23"/>
      <c r="T557" s="23"/>
    </row>
    <row r="558" spans="1:20" ht="15" customHeight="1" x14ac:dyDescent="0.15">
      <c r="B558" s="39" t="s">
        <v>1</v>
      </c>
      <c r="C558" s="82"/>
      <c r="D558" s="82"/>
      <c r="E558" s="82"/>
      <c r="F558" s="82"/>
      <c r="G558" s="28"/>
      <c r="H558" s="40">
        <f>SUM(H554:H557)</f>
        <v>5887</v>
      </c>
      <c r="I558" s="40">
        <f>SUM(I554:I557)</f>
        <v>1501</v>
      </c>
      <c r="J558" s="40">
        <f>SUM(J554:J557)</f>
        <v>2489</v>
      </c>
      <c r="K558" s="40">
        <f>SUM(K554:K557)</f>
        <v>130</v>
      </c>
      <c r="L558" s="72">
        <f>SUM(L554:L557)</f>
        <v>1766</v>
      </c>
      <c r="M558" s="119">
        <f>IF(SUM(M554:M557)&gt;100,"－",SUM(M554:M557))</f>
        <v>100</v>
      </c>
      <c r="N558" s="6">
        <f>IF(SUM(N554:N557)&gt;100,"－",SUM(N554:N557))</f>
        <v>100</v>
      </c>
      <c r="O558" s="6">
        <f>IF(SUM(O554:O557)&gt;100,"－",SUM(O554:O557))</f>
        <v>100</v>
      </c>
      <c r="P558" s="6">
        <f>IF(SUM(P554:P557)&gt;100,"－",SUM(P554:P557))</f>
        <v>100</v>
      </c>
      <c r="Q558" s="6">
        <f>IF(SUM(Q554:Q557)&gt;100,"－",SUM(Q554:Q557))</f>
        <v>100.00000000000001</v>
      </c>
      <c r="R558" s="23"/>
      <c r="S558" s="23"/>
      <c r="T558" s="23"/>
    </row>
    <row r="559" spans="1:20" ht="15" customHeight="1" x14ac:dyDescent="0.15">
      <c r="B559" s="66"/>
      <c r="C559" s="66"/>
      <c r="D559" s="55"/>
      <c r="E559" s="14"/>
      <c r="F559" s="14"/>
      <c r="G559" s="14"/>
      <c r="H559" s="14"/>
      <c r="I559" s="14"/>
      <c r="J559" s="14"/>
      <c r="K559" s="14"/>
      <c r="L559" s="45"/>
    </row>
    <row r="560" spans="1:20" ht="15" customHeight="1" x14ac:dyDescent="0.15">
      <c r="A560" s="77" t="s">
        <v>720</v>
      </c>
      <c r="B560" s="66"/>
      <c r="C560" s="66"/>
      <c r="D560" s="55"/>
      <c r="E560" s="14"/>
      <c r="F560" s="14"/>
      <c r="G560" s="14"/>
      <c r="H560" s="14"/>
      <c r="I560" s="14"/>
      <c r="J560" s="14"/>
      <c r="K560" s="14"/>
      <c r="L560" s="45"/>
    </row>
    <row r="561" spans="1:22" ht="15" customHeight="1" x14ac:dyDescent="0.15">
      <c r="A561" s="1" t="s">
        <v>721</v>
      </c>
      <c r="D561" s="7"/>
      <c r="E561" s="7"/>
      <c r="G561" s="1"/>
      <c r="H561" s="1"/>
      <c r="I561" s="1"/>
      <c r="J561" s="1"/>
      <c r="K561" s="1"/>
      <c r="M561" s="7"/>
    </row>
    <row r="562" spans="1:22" ht="13.5" customHeight="1" x14ac:dyDescent="0.15">
      <c r="B562" s="68"/>
      <c r="C562" s="33"/>
      <c r="D562" s="33"/>
      <c r="E562" s="33"/>
      <c r="F562" s="33"/>
      <c r="G562" s="33"/>
      <c r="H562" s="33"/>
      <c r="I562" s="33"/>
      <c r="J562" s="83"/>
      <c r="K562" s="91"/>
      <c r="L562" s="88" t="s">
        <v>2</v>
      </c>
      <c r="M562" s="91"/>
      <c r="N562" s="91"/>
      <c r="O562" s="115"/>
      <c r="P562" s="91"/>
      <c r="Q562" s="88" t="s">
        <v>3</v>
      </c>
      <c r="R562" s="91"/>
      <c r="S562" s="89"/>
    </row>
    <row r="563" spans="1:22" ht="20" x14ac:dyDescent="0.15">
      <c r="B563" s="81"/>
      <c r="C563" s="7"/>
      <c r="D563" s="7"/>
      <c r="E563" s="7"/>
      <c r="J563" s="102" t="s">
        <v>4</v>
      </c>
      <c r="K563" s="102" t="s">
        <v>254</v>
      </c>
      <c r="L563" s="102" t="s">
        <v>255</v>
      </c>
      <c r="M563" s="102" t="s">
        <v>256</v>
      </c>
      <c r="N563" s="109" t="s">
        <v>257</v>
      </c>
      <c r="O563" s="112" t="s">
        <v>4</v>
      </c>
      <c r="P563" s="102" t="s">
        <v>254</v>
      </c>
      <c r="Q563" s="102" t="s">
        <v>255</v>
      </c>
      <c r="R563" s="102" t="s">
        <v>256</v>
      </c>
      <c r="S563" s="102" t="s">
        <v>257</v>
      </c>
    </row>
    <row r="564" spans="1:22" ht="12" customHeight="1" x14ac:dyDescent="0.15">
      <c r="B564" s="35"/>
      <c r="C564" s="93"/>
      <c r="D564" s="93"/>
      <c r="E564" s="93"/>
      <c r="F564" s="93"/>
      <c r="G564" s="93"/>
      <c r="H564" s="93"/>
      <c r="I564" s="36"/>
      <c r="J564" s="37"/>
      <c r="K564" s="37"/>
      <c r="L564" s="37"/>
      <c r="M564" s="37"/>
      <c r="N564" s="70"/>
      <c r="O564" s="116">
        <f>SUM(H554:H555)</f>
        <v>1091</v>
      </c>
      <c r="P564" s="2">
        <f t="shared" ref="P564:S564" si="249">SUM(I554:I555)</f>
        <v>411</v>
      </c>
      <c r="Q564" s="2">
        <f t="shared" si="249"/>
        <v>468</v>
      </c>
      <c r="R564" s="2">
        <f t="shared" si="249"/>
        <v>22</v>
      </c>
      <c r="S564" s="2">
        <f t="shared" si="249"/>
        <v>190</v>
      </c>
      <c r="T564" s="95"/>
      <c r="U564" s="95"/>
      <c r="V564" s="95"/>
    </row>
    <row r="565" spans="1:22" ht="15" customHeight="1" x14ac:dyDescent="0.15">
      <c r="B565" s="32" t="s">
        <v>722</v>
      </c>
      <c r="C565" s="307"/>
      <c r="D565" s="307"/>
      <c r="E565" s="307"/>
      <c r="F565" s="307"/>
      <c r="G565" s="307"/>
      <c r="H565" s="307"/>
      <c r="J565" s="17">
        <v>669</v>
      </c>
      <c r="K565" s="17">
        <v>272</v>
      </c>
      <c r="L565" s="17">
        <v>269</v>
      </c>
      <c r="M565" s="17">
        <v>18</v>
      </c>
      <c r="N565" s="110">
        <v>110</v>
      </c>
      <c r="O565" s="117">
        <f>J565/O$564*100</f>
        <v>61.319890009165903</v>
      </c>
      <c r="P565" s="3">
        <f t="shared" ref="P565:P570" si="250">K565/P$564*100</f>
        <v>66.180048661800484</v>
      </c>
      <c r="Q565" s="3">
        <f t="shared" ref="Q565:Q570" si="251">L565/Q$564*100</f>
        <v>57.478632478632477</v>
      </c>
      <c r="R565" s="3">
        <f t="shared" ref="R565:R570" si="252">M565/R$564*100</f>
        <v>81.818181818181827</v>
      </c>
      <c r="S565" s="3">
        <f t="shared" ref="S565:S570" si="253">N565/S$564*100</f>
        <v>57.894736842105267</v>
      </c>
      <c r="T565" s="84"/>
      <c r="U565" s="84"/>
      <c r="V565" s="84"/>
    </row>
    <row r="566" spans="1:22" ht="15" customHeight="1" x14ac:dyDescent="0.15">
      <c r="B566" s="34" t="s">
        <v>723</v>
      </c>
      <c r="C566" s="307"/>
      <c r="D566" s="307"/>
      <c r="E566" s="307"/>
      <c r="F566" s="307"/>
      <c r="G566" s="307"/>
      <c r="H566" s="307"/>
      <c r="J566" s="18">
        <v>352</v>
      </c>
      <c r="K566" s="18">
        <v>100</v>
      </c>
      <c r="L566" s="18">
        <v>178</v>
      </c>
      <c r="M566" s="18">
        <v>3</v>
      </c>
      <c r="N566" s="71">
        <v>71</v>
      </c>
      <c r="O566" s="118">
        <f t="shared" ref="O566:O570" si="254">J566/O$564*100</f>
        <v>32.263978001833181</v>
      </c>
      <c r="P566" s="4">
        <f t="shared" si="250"/>
        <v>24.330900243309003</v>
      </c>
      <c r="Q566" s="4">
        <f t="shared" si="251"/>
        <v>38.034188034188034</v>
      </c>
      <c r="R566" s="4">
        <f t="shared" si="252"/>
        <v>13.636363636363635</v>
      </c>
      <c r="S566" s="4">
        <f t="shared" si="253"/>
        <v>37.368421052631575</v>
      </c>
      <c r="T566" s="84"/>
      <c r="U566" s="84"/>
      <c r="V566" s="84"/>
    </row>
    <row r="567" spans="1:22" ht="15" customHeight="1" x14ac:dyDescent="0.15">
      <c r="B567" s="34" t="s">
        <v>724</v>
      </c>
      <c r="C567" s="307"/>
      <c r="D567" s="307"/>
      <c r="E567" s="307"/>
      <c r="F567" s="307"/>
      <c r="G567" s="307"/>
      <c r="H567" s="307"/>
      <c r="J567" s="18">
        <v>54</v>
      </c>
      <c r="K567" s="18">
        <v>19</v>
      </c>
      <c r="L567" s="18">
        <v>19</v>
      </c>
      <c r="M567" s="18">
        <v>2</v>
      </c>
      <c r="N567" s="71">
        <v>14</v>
      </c>
      <c r="O567" s="118">
        <f t="shared" si="254"/>
        <v>4.9495875343721361</v>
      </c>
      <c r="P567" s="4">
        <f t="shared" si="250"/>
        <v>4.6228710462287106</v>
      </c>
      <c r="Q567" s="4">
        <f t="shared" si="251"/>
        <v>4.0598290598290596</v>
      </c>
      <c r="R567" s="4">
        <f t="shared" si="252"/>
        <v>9.0909090909090917</v>
      </c>
      <c r="S567" s="4">
        <f t="shared" si="253"/>
        <v>7.3684210526315779</v>
      </c>
      <c r="T567" s="84"/>
      <c r="U567" s="84"/>
      <c r="V567" s="84"/>
    </row>
    <row r="568" spans="1:22" ht="15" customHeight="1" x14ac:dyDescent="0.15">
      <c r="B568" s="328" t="s">
        <v>725</v>
      </c>
      <c r="C568" s="307"/>
      <c r="D568" s="307"/>
      <c r="E568" s="307"/>
      <c r="F568" s="307"/>
      <c r="G568" s="307"/>
      <c r="H568" s="307"/>
      <c r="J568" s="18">
        <v>548</v>
      </c>
      <c r="K568" s="18">
        <v>219</v>
      </c>
      <c r="L568" s="18">
        <v>221</v>
      </c>
      <c r="M568" s="18">
        <v>12</v>
      </c>
      <c r="N568" s="71">
        <v>96</v>
      </c>
      <c r="O568" s="118">
        <f t="shared" si="254"/>
        <v>50.229147571035746</v>
      </c>
      <c r="P568" s="4">
        <f t="shared" si="250"/>
        <v>53.284671532846716</v>
      </c>
      <c r="Q568" s="4">
        <f t="shared" si="251"/>
        <v>47.222222222222221</v>
      </c>
      <c r="R568" s="4">
        <f t="shared" si="252"/>
        <v>54.54545454545454</v>
      </c>
      <c r="S568" s="4">
        <f t="shared" si="253"/>
        <v>50.526315789473685</v>
      </c>
      <c r="T568" s="84"/>
      <c r="U568" s="84"/>
      <c r="V568" s="84"/>
    </row>
    <row r="569" spans="1:22" ht="15" customHeight="1" x14ac:dyDescent="0.15">
      <c r="B569" s="34" t="s">
        <v>401</v>
      </c>
      <c r="C569" s="307"/>
      <c r="D569" s="307"/>
      <c r="E569" s="307"/>
      <c r="F569" s="307"/>
      <c r="G569" s="307"/>
      <c r="H569" s="307"/>
      <c r="J569" s="18">
        <v>76</v>
      </c>
      <c r="K569" s="18">
        <v>31</v>
      </c>
      <c r="L569" s="18">
        <v>35</v>
      </c>
      <c r="M569" s="18">
        <v>1</v>
      </c>
      <c r="N569" s="71">
        <v>9</v>
      </c>
      <c r="O569" s="118">
        <f t="shared" si="254"/>
        <v>6.966086159486709</v>
      </c>
      <c r="P569" s="4">
        <f t="shared" si="250"/>
        <v>7.5425790754257909</v>
      </c>
      <c r="Q569" s="4">
        <f t="shared" si="251"/>
        <v>7.4786324786324787</v>
      </c>
      <c r="R569" s="4">
        <f t="shared" si="252"/>
        <v>4.5454545454545459</v>
      </c>
      <c r="S569" s="4">
        <f t="shared" si="253"/>
        <v>4.7368421052631584</v>
      </c>
      <c r="T569" s="84"/>
      <c r="U569" s="84"/>
      <c r="V569" s="84"/>
    </row>
    <row r="570" spans="1:22" ht="15" customHeight="1" x14ac:dyDescent="0.15">
      <c r="B570" s="35" t="s">
        <v>0</v>
      </c>
      <c r="C570" s="93"/>
      <c r="D570" s="93"/>
      <c r="E570" s="93"/>
      <c r="F570" s="93"/>
      <c r="G570" s="93"/>
      <c r="H570" s="93"/>
      <c r="I570" s="36"/>
      <c r="J570" s="19">
        <v>64</v>
      </c>
      <c r="K570" s="19">
        <v>21</v>
      </c>
      <c r="L570" s="19">
        <v>30</v>
      </c>
      <c r="M570" s="19">
        <v>2</v>
      </c>
      <c r="N570" s="76">
        <v>11</v>
      </c>
      <c r="O570" s="129">
        <f t="shared" si="254"/>
        <v>5.8661778185151237</v>
      </c>
      <c r="P570" s="5">
        <f t="shared" si="250"/>
        <v>5.1094890510948909</v>
      </c>
      <c r="Q570" s="5">
        <f t="shared" si="251"/>
        <v>6.4102564102564097</v>
      </c>
      <c r="R570" s="5">
        <f t="shared" si="252"/>
        <v>9.0909090909090917</v>
      </c>
      <c r="S570" s="5">
        <f t="shared" si="253"/>
        <v>5.7894736842105265</v>
      </c>
      <c r="T570" s="23"/>
      <c r="U570" s="23"/>
      <c r="V570" s="23"/>
    </row>
    <row r="571" spans="1:22" ht="15" customHeight="1" x14ac:dyDescent="0.15">
      <c r="B571" s="39" t="s">
        <v>1</v>
      </c>
      <c r="C571" s="82"/>
      <c r="D571" s="82"/>
      <c r="E571" s="82"/>
      <c r="F571" s="82"/>
      <c r="G571" s="82"/>
      <c r="H571" s="82"/>
      <c r="I571" s="28"/>
      <c r="J571" s="40">
        <f>SUM(J565:J570)</f>
        <v>1763</v>
      </c>
      <c r="K571" s="40">
        <f>SUM(K565:K570)</f>
        <v>662</v>
      </c>
      <c r="L571" s="40">
        <f>SUM(L565:L570)</f>
        <v>752</v>
      </c>
      <c r="M571" s="40">
        <f>SUM(M565:M570)</f>
        <v>38</v>
      </c>
      <c r="N571" s="72">
        <f>SUM(N565:N570)</f>
        <v>311</v>
      </c>
      <c r="O571" s="119" t="str">
        <f>IF(SUM(O565:O570)&gt;100,"－",SUM(O565:O570))</f>
        <v>－</v>
      </c>
      <c r="P571" s="6" t="str">
        <f>IF(SUM(P565:P570)&gt;100,"－",SUM(P565:P570))</f>
        <v>－</v>
      </c>
      <c r="Q571" s="6" t="str">
        <f>IF(SUM(Q565:Q570)&gt;100,"－",SUM(Q565:Q570))</f>
        <v>－</v>
      </c>
      <c r="R571" s="6" t="str">
        <f>IF(SUM(R565:R570)&gt;100,"－",SUM(R565:R570))</f>
        <v>－</v>
      </c>
      <c r="S571" s="6" t="str">
        <f>IF(SUM(S565:S570)&gt;100,"－",SUM(S565:S570))</f>
        <v>－</v>
      </c>
      <c r="T571" s="23"/>
      <c r="U571" s="23"/>
      <c r="V571" s="23"/>
    </row>
    <row r="572" spans="1:22" ht="15" customHeight="1" x14ac:dyDescent="0.15">
      <c r="B572" s="66"/>
      <c r="C572" s="66"/>
      <c r="D572" s="55"/>
      <c r="E572" s="14"/>
      <c r="F572" s="14"/>
      <c r="G572" s="14"/>
      <c r="H572" s="14"/>
      <c r="I572" s="14"/>
      <c r="J572" s="14"/>
      <c r="K572" s="14"/>
      <c r="L572" s="45"/>
    </row>
    <row r="573" spans="1:22" ht="15" customHeight="1" x14ac:dyDescent="0.15">
      <c r="A573" s="77" t="s">
        <v>727</v>
      </c>
      <c r="B573" s="66"/>
      <c r="C573" s="66"/>
      <c r="D573" s="55"/>
      <c r="E573" s="14"/>
      <c r="F573" s="14"/>
      <c r="G573" s="14"/>
      <c r="H573" s="14"/>
      <c r="I573" s="14"/>
      <c r="J573" s="14"/>
      <c r="K573" s="14"/>
      <c r="L573" s="45"/>
    </row>
    <row r="574" spans="1:22" ht="15" customHeight="1" x14ac:dyDescent="0.15">
      <c r="A574" s="1" t="s">
        <v>728</v>
      </c>
      <c r="D574" s="7"/>
      <c r="E574" s="7"/>
      <c r="G574" s="1"/>
      <c r="H574" s="1"/>
      <c r="I574" s="1"/>
      <c r="J574" s="1"/>
      <c r="K574" s="1"/>
      <c r="M574" s="7"/>
    </row>
    <row r="575" spans="1:22" ht="13.5" customHeight="1" x14ac:dyDescent="0.15">
      <c r="B575" s="68"/>
      <c r="C575" s="33"/>
      <c r="D575" s="33"/>
      <c r="E575" s="33"/>
      <c r="F575" s="33"/>
      <c r="G575" s="33"/>
      <c r="H575" s="83"/>
      <c r="I575" s="91"/>
      <c r="J575" s="88" t="s">
        <v>2</v>
      </c>
      <c r="K575" s="91"/>
      <c r="L575" s="91"/>
      <c r="M575" s="115"/>
      <c r="N575" s="91"/>
      <c r="O575" s="88" t="s">
        <v>3</v>
      </c>
      <c r="P575" s="91"/>
      <c r="Q575" s="89"/>
    </row>
    <row r="576" spans="1:22" ht="20" x14ac:dyDescent="0.15">
      <c r="B576" s="81"/>
      <c r="C576" s="7"/>
      <c r="D576" s="7"/>
      <c r="E576" s="7"/>
      <c r="H576" s="102" t="s">
        <v>4</v>
      </c>
      <c r="I576" s="102" t="s">
        <v>254</v>
      </c>
      <c r="J576" s="102" t="s">
        <v>255</v>
      </c>
      <c r="K576" s="102" t="s">
        <v>256</v>
      </c>
      <c r="L576" s="109" t="s">
        <v>257</v>
      </c>
      <c r="M576" s="112" t="s">
        <v>4</v>
      </c>
      <c r="N576" s="102" t="s">
        <v>254</v>
      </c>
      <c r="O576" s="102" t="s">
        <v>255</v>
      </c>
      <c r="P576" s="102" t="s">
        <v>256</v>
      </c>
      <c r="Q576" s="102" t="s">
        <v>257</v>
      </c>
    </row>
    <row r="577" spans="2:20" ht="12" customHeight="1" x14ac:dyDescent="0.15">
      <c r="B577" s="35"/>
      <c r="C577" s="93"/>
      <c r="D577" s="93"/>
      <c r="E577" s="93"/>
      <c r="F577" s="36"/>
      <c r="G577" s="36"/>
      <c r="H577" s="37"/>
      <c r="I577" s="37"/>
      <c r="J577" s="37"/>
      <c r="K577" s="37"/>
      <c r="L577" s="70"/>
      <c r="M577" s="116">
        <f>SUM(H555:H556)</f>
        <v>5135</v>
      </c>
      <c r="N577" s="2">
        <f t="shared" ref="N577:Q577" si="255">SUM(I555:I556)</f>
        <v>1263</v>
      </c>
      <c r="O577" s="2">
        <f t="shared" si="255"/>
        <v>2164</v>
      </c>
      <c r="P577" s="2">
        <f t="shared" si="255"/>
        <v>115</v>
      </c>
      <c r="Q577" s="2">
        <f t="shared" si="255"/>
        <v>1592</v>
      </c>
      <c r="R577" s="95"/>
      <c r="S577" s="95"/>
      <c r="T577" s="95"/>
    </row>
    <row r="578" spans="2:20" ht="15" customHeight="1" x14ac:dyDescent="0.15">
      <c r="B578" s="32" t="s">
        <v>729</v>
      </c>
      <c r="C578" s="307"/>
      <c r="D578" s="307"/>
      <c r="E578" s="307"/>
      <c r="H578" s="17">
        <v>1277</v>
      </c>
      <c r="I578" s="17">
        <v>325</v>
      </c>
      <c r="J578" s="17">
        <v>571</v>
      </c>
      <c r="K578" s="17">
        <v>27</v>
      </c>
      <c r="L578" s="110">
        <v>354</v>
      </c>
      <c r="M578" s="117">
        <f>H578/M$577*100</f>
        <v>24.86854917234664</v>
      </c>
      <c r="N578" s="3">
        <f t="shared" ref="N578:N584" si="256">I578/N$577*100</f>
        <v>25.73238321456849</v>
      </c>
      <c r="O578" s="3">
        <f t="shared" ref="O578:O584" si="257">J578/O$577*100</f>
        <v>26.386321626617377</v>
      </c>
      <c r="P578" s="3">
        <f t="shared" ref="P578:P584" si="258">K578/P$577*100</f>
        <v>23.478260869565219</v>
      </c>
      <c r="Q578" s="3">
        <f t="shared" ref="Q578:Q584" si="259">L578/Q$577*100</f>
        <v>22.236180904522612</v>
      </c>
      <c r="R578" s="84"/>
      <c r="S578" s="84"/>
      <c r="T578" s="84"/>
    </row>
    <row r="579" spans="2:20" ht="15" customHeight="1" x14ac:dyDescent="0.15">
      <c r="B579" s="34" t="s">
        <v>730</v>
      </c>
      <c r="C579" s="307"/>
      <c r="D579" s="307"/>
      <c r="E579" s="307"/>
      <c r="H579" s="18">
        <v>1374</v>
      </c>
      <c r="I579" s="18">
        <v>467</v>
      </c>
      <c r="J579" s="18">
        <v>570</v>
      </c>
      <c r="K579" s="18">
        <v>33</v>
      </c>
      <c r="L579" s="71">
        <v>304</v>
      </c>
      <c r="M579" s="118">
        <f t="shared" ref="M579:M584" si="260">H579/M$577*100</f>
        <v>26.757546251217136</v>
      </c>
      <c r="N579" s="4">
        <f t="shared" si="256"/>
        <v>36.975455265241486</v>
      </c>
      <c r="O579" s="4">
        <f t="shared" si="257"/>
        <v>26.340110905730128</v>
      </c>
      <c r="P579" s="4">
        <f t="shared" si="258"/>
        <v>28.695652173913043</v>
      </c>
      <c r="Q579" s="4">
        <f t="shared" si="259"/>
        <v>19.095477386934672</v>
      </c>
      <c r="R579" s="84"/>
      <c r="S579" s="84"/>
      <c r="T579" s="84"/>
    </row>
    <row r="580" spans="2:20" ht="15" customHeight="1" x14ac:dyDescent="0.15">
      <c r="B580" s="34" t="s">
        <v>731</v>
      </c>
      <c r="C580" s="307"/>
      <c r="D580" s="307"/>
      <c r="E580" s="307"/>
      <c r="H580" s="18">
        <v>58</v>
      </c>
      <c r="I580" s="18">
        <v>9</v>
      </c>
      <c r="J580" s="18">
        <v>37</v>
      </c>
      <c r="K580" s="18">
        <v>0</v>
      </c>
      <c r="L580" s="71">
        <v>11</v>
      </c>
      <c r="M580" s="118">
        <f t="shared" si="260"/>
        <v>1.1295034079844206</v>
      </c>
      <c r="N580" s="4">
        <f t="shared" si="256"/>
        <v>0.71258907363420432</v>
      </c>
      <c r="O580" s="4">
        <f t="shared" si="257"/>
        <v>1.7097966728280962</v>
      </c>
      <c r="P580" s="4">
        <f t="shared" si="258"/>
        <v>0</v>
      </c>
      <c r="Q580" s="4">
        <f t="shared" si="259"/>
        <v>0.69095477386934678</v>
      </c>
      <c r="R580" s="84"/>
      <c r="S580" s="84"/>
      <c r="T580" s="84"/>
    </row>
    <row r="581" spans="2:20" ht="15" customHeight="1" x14ac:dyDescent="0.15">
      <c r="B581" s="34" t="s">
        <v>732</v>
      </c>
      <c r="C581" s="307"/>
      <c r="D581" s="307"/>
      <c r="E581" s="307"/>
      <c r="H581" s="18">
        <v>1185</v>
      </c>
      <c r="I581" s="18">
        <v>452</v>
      </c>
      <c r="J581" s="18">
        <v>380</v>
      </c>
      <c r="K581" s="18">
        <v>20</v>
      </c>
      <c r="L581" s="71">
        <v>333</v>
      </c>
      <c r="M581" s="118">
        <f t="shared" si="260"/>
        <v>23.076923076923077</v>
      </c>
      <c r="N581" s="4">
        <f t="shared" si="256"/>
        <v>35.787806809184481</v>
      </c>
      <c r="O581" s="4">
        <f t="shared" si="257"/>
        <v>17.560073937153419</v>
      </c>
      <c r="P581" s="4">
        <f t="shared" si="258"/>
        <v>17.391304347826086</v>
      </c>
      <c r="Q581" s="4">
        <f t="shared" si="259"/>
        <v>20.917085427135678</v>
      </c>
      <c r="R581" s="84"/>
      <c r="S581" s="84"/>
      <c r="T581" s="84"/>
    </row>
    <row r="582" spans="2:20" ht="15" customHeight="1" x14ac:dyDescent="0.15">
      <c r="B582" s="34" t="s">
        <v>733</v>
      </c>
      <c r="C582" s="307"/>
      <c r="D582" s="307"/>
      <c r="E582" s="307"/>
      <c r="H582" s="18">
        <v>487</v>
      </c>
      <c r="I582" s="18">
        <v>47</v>
      </c>
      <c r="J582" s="18">
        <v>243</v>
      </c>
      <c r="K582" s="18">
        <v>4</v>
      </c>
      <c r="L582" s="71">
        <v>192</v>
      </c>
      <c r="M582" s="118">
        <f t="shared" si="260"/>
        <v>9.4839337877312566</v>
      </c>
      <c r="N582" s="4">
        <f t="shared" si="256"/>
        <v>3.7212984956452888</v>
      </c>
      <c r="O582" s="4">
        <f t="shared" si="257"/>
        <v>11.22920517560074</v>
      </c>
      <c r="P582" s="4">
        <f t="shared" si="258"/>
        <v>3.4782608695652173</v>
      </c>
      <c r="Q582" s="4">
        <f t="shared" si="259"/>
        <v>12.060301507537687</v>
      </c>
      <c r="R582" s="84"/>
      <c r="S582" s="84"/>
      <c r="T582" s="84"/>
    </row>
    <row r="583" spans="2:20" ht="15" customHeight="1" x14ac:dyDescent="0.15">
      <c r="B583" s="34" t="s">
        <v>401</v>
      </c>
      <c r="C583" s="307"/>
      <c r="D583" s="307"/>
      <c r="E583" s="307"/>
      <c r="H583" s="18">
        <v>1363</v>
      </c>
      <c r="I583" s="18">
        <v>296</v>
      </c>
      <c r="J583" s="18">
        <v>591</v>
      </c>
      <c r="K583" s="18">
        <v>37</v>
      </c>
      <c r="L583" s="71">
        <v>439</v>
      </c>
      <c r="M583" s="118">
        <f t="shared" si="260"/>
        <v>26.543330087633887</v>
      </c>
      <c r="N583" s="4">
        <f t="shared" si="256"/>
        <v>23.436262866191608</v>
      </c>
      <c r="O583" s="4">
        <f t="shared" si="257"/>
        <v>27.310536044362294</v>
      </c>
      <c r="P583" s="4">
        <f t="shared" si="258"/>
        <v>32.173913043478258</v>
      </c>
      <c r="Q583" s="4">
        <f t="shared" si="259"/>
        <v>27.575376884422109</v>
      </c>
      <c r="R583" s="84"/>
      <c r="S583" s="84"/>
      <c r="T583" s="84"/>
    </row>
    <row r="584" spans="2:20" ht="15" customHeight="1" x14ac:dyDescent="0.15">
      <c r="B584" s="35" t="s">
        <v>0</v>
      </c>
      <c r="C584" s="93"/>
      <c r="D584" s="93"/>
      <c r="E584" s="93"/>
      <c r="F584" s="36"/>
      <c r="G584" s="36"/>
      <c r="H584" s="19">
        <v>795</v>
      </c>
      <c r="I584" s="19">
        <v>140</v>
      </c>
      <c r="J584" s="19">
        <v>349</v>
      </c>
      <c r="K584" s="19">
        <v>20</v>
      </c>
      <c r="L584" s="76">
        <v>286</v>
      </c>
      <c r="M584" s="129">
        <f t="shared" si="260"/>
        <v>15.481986368062318</v>
      </c>
      <c r="N584" s="5">
        <f t="shared" si="256"/>
        <v>11.084718923198732</v>
      </c>
      <c r="O584" s="5">
        <f t="shared" si="257"/>
        <v>16.127541589648796</v>
      </c>
      <c r="P584" s="5">
        <f t="shared" si="258"/>
        <v>17.391304347826086</v>
      </c>
      <c r="Q584" s="5">
        <f t="shared" si="259"/>
        <v>17.964824120603016</v>
      </c>
      <c r="R584" s="23"/>
      <c r="S584" s="23"/>
      <c r="T584" s="23"/>
    </row>
    <row r="585" spans="2:20" ht="15" customHeight="1" x14ac:dyDescent="0.15">
      <c r="B585" s="39" t="s">
        <v>1</v>
      </c>
      <c r="C585" s="82"/>
      <c r="D585" s="82"/>
      <c r="E585" s="82"/>
      <c r="F585" s="28"/>
      <c r="G585" s="28"/>
      <c r="H585" s="40">
        <f>SUM(H578:H584)</f>
        <v>6539</v>
      </c>
      <c r="I585" s="40">
        <f>SUM(I578:I584)</f>
        <v>1736</v>
      </c>
      <c r="J585" s="40">
        <f>SUM(J578:J584)</f>
        <v>2741</v>
      </c>
      <c r="K585" s="40">
        <f>SUM(K578:K584)</f>
        <v>141</v>
      </c>
      <c r="L585" s="72">
        <f>SUM(L578:L584)</f>
        <v>1919</v>
      </c>
      <c r="M585" s="119" t="str">
        <f>IF(SUM(M578:M584)&gt;100,"－",SUM(M578:M584))</f>
        <v>－</v>
      </c>
      <c r="N585" s="6" t="str">
        <f>IF(SUM(N578:N584)&gt;100,"－",SUM(N578:N584))</f>
        <v>－</v>
      </c>
      <c r="O585" s="6" t="str">
        <f>IF(SUM(O578:O584)&gt;100,"－",SUM(O578:O584))</f>
        <v>－</v>
      </c>
      <c r="P585" s="6" t="str">
        <f>IF(SUM(P578:P584)&gt;100,"－",SUM(P578:P584))</f>
        <v>－</v>
      </c>
      <c r="Q585" s="6" t="str">
        <f>IF(SUM(Q578:Q584)&gt;100,"－",SUM(Q578:Q584))</f>
        <v>－</v>
      </c>
      <c r="R585" s="23"/>
      <c r="S585" s="23"/>
      <c r="T585" s="23"/>
    </row>
    <row r="586" spans="2:20" ht="15" customHeight="1" x14ac:dyDescent="0.15">
      <c r="B586" s="66"/>
      <c r="C586" s="66"/>
      <c r="D586" s="55"/>
      <c r="E586" s="14"/>
      <c r="F586" s="14"/>
      <c r="G586" s="14"/>
      <c r="H586" s="14"/>
      <c r="I586" s="14"/>
      <c r="J586" s="14"/>
      <c r="K586" s="14"/>
      <c r="L586" s="45"/>
    </row>
  </sheetData>
  <phoneticPr fontId="1"/>
  <pageMargins left="0.27559055118110237" right="0.27559055118110237" top="0.62992125984251968" bottom="0.27559055118110237" header="0.23622047244094491" footer="0.15748031496062992"/>
  <pageSetup paperSize="9" scale="70" orientation="portrait" r:id="rId1"/>
  <headerFooter scaleWithDoc="0" alignWithMargins="0">
    <oddHeader>&amp;C【平成29年度　厚生労働省　老人保健事業推進費等補助金事業】
高齢者向け住まいに関するアンケート調査&amp;R&amp;A</oddHeader>
    <oddFooter>&amp;R&amp;P/&amp;N</oddFooter>
  </headerFooter>
  <rowBreaks count="10" manualBreakCount="10">
    <brk id="62" max="16383" man="1"/>
    <brk id="123" max="16383" man="1"/>
    <brk id="154" max="18" man="1"/>
    <brk id="205" max="16383" man="1"/>
    <brk id="267" max="16383" man="1"/>
    <brk id="328" max="16383" man="1"/>
    <brk id="359" max="18" man="1"/>
    <brk id="410" max="16383" man="1"/>
    <brk id="452" max="16383" man="1"/>
    <brk id="51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1"/>
  <sheetViews>
    <sheetView showGridLines="0" tabSelected="1" view="pageBreakPreview" zoomScaleNormal="100" zoomScaleSheetLayoutView="100" workbookViewId="0"/>
  </sheetViews>
  <sheetFormatPr defaultColWidth="9.125" defaultRowHeight="15" customHeight="1" x14ac:dyDescent="0.15"/>
  <cols>
    <col min="1" max="1" width="0.875" style="1" customWidth="1"/>
    <col min="2" max="2" width="8.5" style="1" customWidth="1"/>
    <col min="3" max="3" width="17.625" style="1" customWidth="1"/>
    <col min="4" max="4" width="9.125" style="1" customWidth="1"/>
    <col min="5" max="5" width="8.5" style="1" customWidth="1"/>
    <col min="6" max="11" width="8.5" style="7" customWidth="1"/>
    <col min="12" max="17" width="8.5" style="1" customWidth="1"/>
    <col min="18" max="20" width="5.625" style="1" customWidth="1"/>
    <col min="21" max="16384" width="9.125" style="1"/>
  </cols>
  <sheetData>
    <row r="1" spans="1:21" ht="15" customHeight="1" x14ac:dyDescent="0.15">
      <c r="A1" s="58" t="s">
        <v>734</v>
      </c>
      <c r="C1" s="7"/>
      <c r="D1" s="7"/>
      <c r="E1" s="7"/>
      <c r="G1" s="1"/>
      <c r="H1" s="1"/>
      <c r="I1" s="1"/>
      <c r="J1" s="1"/>
      <c r="K1" s="1"/>
    </row>
    <row r="2" spans="1:21" ht="15" customHeight="1" x14ac:dyDescent="0.15">
      <c r="A2" s="1" t="s">
        <v>735</v>
      </c>
      <c r="B2" s="22"/>
      <c r="C2" s="7"/>
      <c r="D2" s="7"/>
      <c r="E2" s="7"/>
      <c r="K2" s="1"/>
    </row>
    <row r="3" spans="1:21" ht="13.5" customHeight="1" x14ac:dyDescent="0.15">
      <c r="B3" s="68"/>
      <c r="C3" s="33"/>
      <c r="D3" s="33"/>
      <c r="E3" s="33"/>
      <c r="F3" s="33"/>
      <c r="G3" s="83"/>
      <c r="H3" s="91"/>
      <c r="I3" s="88" t="s">
        <v>2</v>
      </c>
      <c r="J3" s="91"/>
      <c r="K3" s="91"/>
      <c r="L3" s="115"/>
      <c r="M3" s="91"/>
      <c r="N3" s="88" t="s">
        <v>3</v>
      </c>
      <c r="O3" s="91"/>
      <c r="P3" s="89"/>
    </row>
    <row r="4" spans="1:21" ht="20" x14ac:dyDescent="0.15">
      <c r="B4" s="81"/>
      <c r="C4" s="7"/>
      <c r="D4" s="7"/>
      <c r="E4" s="7"/>
      <c r="G4" s="102" t="s">
        <v>4</v>
      </c>
      <c r="H4" s="102" t="s">
        <v>254</v>
      </c>
      <c r="I4" s="102" t="s">
        <v>255</v>
      </c>
      <c r="J4" s="102" t="s">
        <v>256</v>
      </c>
      <c r="K4" s="109" t="s">
        <v>257</v>
      </c>
      <c r="L4" s="112" t="s">
        <v>4</v>
      </c>
      <c r="M4" s="102" t="s">
        <v>254</v>
      </c>
      <c r="N4" s="102" t="s">
        <v>255</v>
      </c>
      <c r="O4" s="102" t="s">
        <v>256</v>
      </c>
      <c r="P4" s="102" t="s">
        <v>257</v>
      </c>
    </row>
    <row r="5" spans="1:21" ht="12" customHeight="1" x14ac:dyDescent="0.15">
      <c r="B5" s="35"/>
      <c r="C5" s="93"/>
      <c r="D5" s="93"/>
      <c r="E5" s="93"/>
      <c r="F5" s="36"/>
      <c r="G5" s="37"/>
      <c r="H5" s="37"/>
      <c r="I5" s="37"/>
      <c r="J5" s="37"/>
      <c r="K5" s="70"/>
      <c r="L5" s="116">
        <f>G$10</f>
        <v>5887</v>
      </c>
      <c r="M5" s="2">
        <f t="shared" ref="M5:O5" si="0">H$10</f>
        <v>1501</v>
      </c>
      <c r="N5" s="2">
        <f t="shared" si="0"/>
        <v>2489</v>
      </c>
      <c r="O5" s="2">
        <f t="shared" si="0"/>
        <v>130</v>
      </c>
      <c r="P5" s="2">
        <f>K$10</f>
        <v>1766</v>
      </c>
      <c r="Q5" s="95"/>
      <c r="R5" s="95"/>
      <c r="S5" s="95"/>
      <c r="T5" s="95"/>
      <c r="U5" s="95"/>
    </row>
    <row r="6" spans="1:21" ht="15" customHeight="1" x14ac:dyDescent="0.15">
      <c r="B6" s="34" t="s">
        <v>398</v>
      </c>
      <c r="C6" s="307"/>
      <c r="D6" s="307"/>
      <c r="E6" s="307"/>
      <c r="G6" s="18">
        <v>3176</v>
      </c>
      <c r="H6" s="18">
        <v>758</v>
      </c>
      <c r="I6" s="18">
        <v>1401</v>
      </c>
      <c r="J6" s="18">
        <v>63</v>
      </c>
      <c r="K6" s="71">
        <v>953</v>
      </c>
      <c r="L6" s="118">
        <f>G6/L$5*100</f>
        <v>53.949379989808058</v>
      </c>
      <c r="M6" s="4">
        <f t="shared" ref="M6:M9" si="1">H6/M$5*100</f>
        <v>50.499666888740833</v>
      </c>
      <c r="N6" s="4">
        <f t="shared" ref="N6:N9" si="2">I6/N$5*100</f>
        <v>56.287665729208513</v>
      </c>
      <c r="O6" s="4">
        <f t="shared" ref="O6:O9" si="3">J6/O$5*100</f>
        <v>48.46153846153846</v>
      </c>
      <c r="P6" s="4">
        <f>K6/P$5*100</f>
        <v>53.963759909399776</v>
      </c>
      <c r="Q6" s="84"/>
      <c r="R6" s="84"/>
      <c r="S6" s="84"/>
      <c r="T6" s="84"/>
      <c r="U6" s="84"/>
    </row>
    <row r="7" spans="1:21" ht="15" customHeight="1" x14ac:dyDescent="0.15">
      <c r="B7" s="34" t="s">
        <v>399</v>
      </c>
      <c r="C7" s="307"/>
      <c r="D7" s="307"/>
      <c r="E7" s="307"/>
      <c r="G7" s="18">
        <v>1813</v>
      </c>
      <c r="H7" s="18">
        <v>487</v>
      </c>
      <c r="I7" s="18">
        <v>745</v>
      </c>
      <c r="J7" s="18">
        <v>49</v>
      </c>
      <c r="K7" s="71">
        <v>532</v>
      </c>
      <c r="L7" s="118">
        <f t="shared" ref="L7:L9" si="4">G7/L$5*100</f>
        <v>30.79667063020214</v>
      </c>
      <c r="M7" s="4">
        <f t="shared" si="1"/>
        <v>32.445036642238506</v>
      </c>
      <c r="N7" s="4">
        <f t="shared" si="2"/>
        <v>29.931699477701891</v>
      </c>
      <c r="O7" s="4">
        <f t="shared" si="3"/>
        <v>37.692307692307693</v>
      </c>
      <c r="P7" s="4">
        <f>K7/P$5*100</f>
        <v>30.124575311438278</v>
      </c>
      <c r="Q7" s="84"/>
      <c r="R7" s="84"/>
      <c r="S7" s="84"/>
      <c r="T7" s="84"/>
      <c r="U7" s="84"/>
    </row>
    <row r="8" spans="1:21" ht="15" customHeight="1" x14ac:dyDescent="0.15">
      <c r="B8" s="34" t="s">
        <v>400</v>
      </c>
      <c r="C8" s="307"/>
      <c r="D8" s="307"/>
      <c r="E8" s="307"/>
      <c r="G8" s="18">
        <v>535</v>
      </c>
      <c r="H8" s="18">
        <v>155</v>
      </c>
      <c r="I8" s="18">
        <v>217</v>
      </c>
      <c r="J8" s="18">
        <v>12</v>
      </c>
      <c r="K8" s="71">
        <v>151</v>
      </c>
      <c r="L8" s="118">
        <f t="shared" si="4"/>
        <v>9.0878206217088504</v>
      </c>
      <c r="M8" s="4">
        <f t="shared" si="1"/>
        <v>10.326449033977349</v>
      </c>
      <c r="N8" s="4">
        <f t="shared" si="2"/>
        <v>8.7183607874648441</v>
      </c>
      <c r="O8" s="4">
        <f t="shared" si="3"/>
        <v>9.2307692307692317</v>
      </c>
      <c r="P8" s="4">
        <f>K8/P$5*100</f>
        <v>8.5503963759909407</v>
      </c>
      <c r="Q8" s="84"/>
      <c r="R8" s="84"/>
      <c r="S8" s="84"/>
      <c r="T8" s="84"/>
      <c r="U8" s="84"/>
    </row>
    <row r="9" spans="1:21" ht="15" customHeight="1" x14ac:dyDescent="0.15">
      <c r="B9" s="35" t="s">
        <v>0</v>
      </c>
      <c r="C9" s="93"/>
      <c r="D9" s="93"/>
      <c r="E9" s="93"/>
      <c r="F9" s="36"/>
      <c r="G9" s="19">
        <v>363</v>
      </c>
      <c r="H9" s="19">
        <v>101</v>
      </c>
      <c r="I9" s="19">
        <v>126</v>
      </c>
      <c r="J9" s="19">
        <v>6</v>
      </c>
      <c r="K9" s="76">
        <v>130</v>
      </c>
      <c r="L9" s="129">
        <f t="shared" si="4"/>
        <v>6.1661287582809576</v>
      </c>
      <c r="M9" s="5">
        <f t="shared" si="1"/>
        <v>6.7288474350433045</v>
      </c>
      <c r="N9" s="5">
        <f t="shared" si="2"/>
        <v>5.0622740056247491</v>
      </c>
      <c r="O9" s="5">
        <f t="shared" si="3"/>
        <v>4.6153846153846159</v>
      </c>
      <c r="P9" s="5">
        <f>K9/P$5*100</f>
        <v>7.3612684031710076</v>
      </c>
      <c r="Q9" s="23"/>
      <c r="R9" s="23"/>
      <c r="S9" s="23"/>
      <c r="T9" s="23"/>
      <c r="U9" s="23"/>
    </row>
    <row r="10" spans="1:21" ht="15" customHeight="1" x14ac:dyDescent="0.15">
      <c r="B10" s="39" t="s">
        <v>1</v>
      </c>
      <c r="C10" s="82"/>
      <c r="D10" s="82"/>
      <c r="E10" s="82"/>
      <c r="F10" s="28"/>
      <c r="G10" s="40">
        <f>SUM(G6:G9)</f>
        <v>5887</v>
      </c>
      <c r="H10" s="40">
        <f>SUM(H6:H9)</f>
        <v>1501</v>
      </c>
      <c r="I10" s="40">
        <f>SUM(I6:I9)</f>
        <v>2489</v>
      </c>
      <c r="J10" s="40">
        <f>SUM(J6:J9)</f>
        <v>130</v>
      </c>
      <c r="K10" s="72">
        <f>SUM(K6:K9)</f>
        <v>1766</v>
      </c>
      <c r="L10" s="119">
        <f>IF(SUM(L6:L9)&gt;100,"－",SUM(L6:L9))</f>
        <v>100</v>
      </c>
      <c r="M10" s="6">
        <f>IF(SUM(M6:M9)&gt;100,"－",SUM(M6:M9))</f>
        <v>100</v>
      </c>
      <c r="N10" s="6">
        <f>IF(SUM(N6:N9)&gt;100,"－",SUM(N6:N9))</f>
        <v>99.999999999999986</v>
      </c>
      <c r="O10" s="6">
        <f>IF(SUM(O6:O9)&gt;100,"－",SUM(O6:O9))</f>
        <v>100</v>
      </c>
      <c r="P10" s="6">
        <f>IF(SUM(P6:P9)&gt;100,"－",SUM(P6:P9))</f>
        <v>100</v>
      </c>
      <c r="Q10" s="23"/>
      <c r="R10" s="23"/>
      <c r="S10" s="23"/>
      <c r="T10" s="23"/>
      <c r="U10" s="23"/>
    </row>
    <row r="12" spans="1:21" ht="15" customHeight="1" x14ac:dyDescent="0.15">
      <c r="A12" s="1" t="s">
        <v>736</v>
      </c>
      <c r="B12" s="22"/>
      <c r="C12" s="7"/>
      <c r="D12" s="7"/>
      <c r="E12" s="7"/>
      <c r="K12" s="1"/>
    </row>
    <row r="13" spans="1:21" ht="13.5" customHeight="1" x14ac:dyDescent="0.15">
      <c r="B13" s="68"/>
      <c r="C13" s="33"/>
      <c r="D13" s="33"/>
      <c r="E13" s="33"/>
      <c r="F13" s="33"/>
      <c r="G13" s="83"/>
      <c r="H13" s="91"/>
      <c r="I13" s="88" t="s">
        <v>2</v>
      </c>
      <c r="J13" s="91"/>
      <c r="K13" s="91"/>
      <c r="L13" s="115"/>
      <c r="M13" s="91"/>
      <c r="N13" s="88" t="s">
        <v>3</v>
      </c>
      <c r="O13" s="91"/>
      <c r="P13" s="89"/>
    </row>
    <row r="14" spans="1:21" ht="20" x14ac:dyDescent="0.15">
      <c r="B14" s="81"/>
      <c r="C14" s="7"/>
      <c r="D14" s="7"/>
      <c r="E14" s="7"/>
      <c r="G14" s="102" t="s">
        <v>4</v>
      </c>
      <c r="H14" s="102" t="s">
        <v>254</v>
      </c>
      <c r="I14" s="102" t="s">
        <v>255</v>
      </c>
      <c r="J14" s="102" t="s">
        <v>256</v>
      </c>
      <c r="K14" s="109" t="s">
        <v>257</v>
      </c>
      <c r="L14" s="112" t="s">
        <v>4</v>
      </c>
      <c r="M14" s="102" t="s">
        <v>254</v>
      </c>
      <c r="N14" s="102" t="s">
        <v>255</v>
      </c>
      <c r="O14" s="102" t="s">
        <v>256</v>
      </c>
      <c r="P14" s="102" t="s">
        <v>257</v>
      </c>
    </row>
    <row r="15" spans="1:21" ht="12" customHeight="1" x14ac:dyDescent="0.15">
      <c r="B15" s="35"/>
      <c r="C15" s="93"/>
      <c r="D15" s="93"/>
      <c r="E15" s="93"/>
      <c r="F15" s="36"/>
      <c r="G15" s="37"/>
      <c r="H15" s="37"/>
      <c r="I15" s="37"/>
      <c r="J15" s="37"/>
      <c r="K15" s="70"/>
      <c r="L15" s="116">
        <f>G$10</f>
        <v>5887</v>
      </c>
      <c r="M15" s="2">
        <f t="shared" ref="M15" si="5">H$10</f>
        <v>1501</v>
      </c>
      <c r="N15" s="2">
        <f t="shared" ref="N15" si="6">I$10</f>
        <v>2489</v>
      </c>
      <c r="O15" s="2">
        <f t="shared" ref="O15" si="7">J$10</f>
        <v>130</v>
      </c>
      <c r="P15" s="2">
        <f>K$10</f>
        <v>1766</v>
      </c>
      <c r="Q15" s="95"/>
      <c r="R15" s="95"/>
      <c r="S15" s="95"/>
      <c r="T15" s="95"/>
      <c r="U15" s="95"/>
    </row>
    <row r="16" spans="1:21" ht="15" customHeight="1" x14ac:dyDescent="0.15">
      <c r="B16" s="34" t="s">
        <v>737</v>
      </c>
      <c r="C16" s="307"/>
      <c r="D16" s="307"/>
      <c r="E16" s="307"/>
      <c r="G16" s="18">
        <v>2715</v>
      </c>
      <c r="H16" s="18">
        <v>867</v>
      </c>
      <c r="I16" s="18">
        <v>1101</v>
      </c>
      <c r="J16" s="18">
        <v>51</v>
      </c>
      <c r="K16" s="71">
        <v>696</v>
      </c>
      <c r="L16" s="118">
        <f>G16/L$5*100</f>
        <v>46.118566332597247</v>
      </c>
      <c r="M16" s="4">
        <f t="shared" ref="M16:M20" si="8">H16/M$5*100</f>
        <v>57.76149233844103</v>
      </c>
      <c r="N16" s="4">
        <f t="shared" ref="N16:N20" si="9">I16/N$5*100</f>
        <v>44.234632382482921</v>
      </c>
      <c r="O16" s="4">
        <f t="shared" ref="O16:O20" si="10">J16/O$5*100</f>
        <v>39.230769230769234</v>
      </c>
      <c r="P16" s="4">
        <f t="shared" ref="P16:P20" si="11">K16/P$5*100</f>
        <v>39.411098527746319</v>
      </c>
      <c r="Q16" s="84"/>
      <c r="R16" s="84"/>
      <c r="S16" s="84"/>
      <c r="T16" s="84"/>
      <c r="U16" s="84"/>
    </row>
    <row r="17" spans="1:22" ht="15" customHeight="1" x14ac:dyDescent="0.15">
      <c r="B17" s="34" t="s">
        <v>738</v>
      </c>
      <c r="C17" s="307"/>
      <c r="D17" s="307"/>
      <c r="E17" s="307"/>
      <c r="G17" s="18">
        <v>61</v>
      </c>
      <c r="H17" s="18">
        <v>10</v>
      </c>
      <c r="I17" s="18">
        <v>21</v>
      </c>
      <c r="J17" s="18">
        <v>1</v>
      </c>
      <c r="K17" s="71">
        <v>29</v>
      </c>
      <c r="L17" s="118">
        <f t="shared" ref="L17:L18" si="12">G17/L$5*100</f>
        <v>1.0361814166808223</v>
      </c>
      <c r="M17" s="4">
        <f t="shared" ref="M17:M18" si="13">H17/M$5*100</f>
        <v>0.66622251832111923</v>
      </c>
      <c r="N17" s="4">
        <f t="shared" ref="N17:N18" si="14">I17/N$5*100</f>
        <v>0.84371233427079151</v>
      </c>
      <c r="O17" s="4">
        <f t="shared" ref="O17:O18" si="15">J17/O$5*100</f>
        <v>0.76923076923076927</v>
      </c>
      <c r="P17" s="4">
        <f t="shared" si="11"/>
        <v>1.6421291053227631</v>
      </c>
      <c r="Q17" s="84"/>
      <c r="R17" s="84"/>
      <c r="S17" s="84"/>
      <c r="T17" s="84"/>
      <c r="U17" s="84"/>
    </row>
    <row r="18" spans="1:22" ht="15" customHeight="1" x14ac:dyDescent="0.15">
      <c r="B18" s="34" t="s">
        <v>739</v>
      </c>
      <c r="C18" s="307"/>
      <c r="D18" s="307"/>
      <c r="E18" s="307"/>
      <c r="G18" s="18">
        <v>526</v>
      </c>
      <c r="H18" s="18">
        <v>98</v>
      </c>
      <c r="I18" s="18">
        <v>203</v>
      </c>
      <c r="J18" s="18">
        <v>11</v>
      </c>
      <c r="K18" s="71">
        <v>214</v>
      </c>
      <c r="L18" s="118">
        <f t="shared" si="12"/>
        <v>8.9349413962969244</v>
      </c>
      <c r="M18" s="4">
        <f t="shared" si="13"/>
        <v>6.5289806795469678</v>
      </c>
      <c r="N18" s="4">
        <f t="shared" si="14"/>
        <v>8.1558858979509843</v>
      </c>
      <c r="O18" s="4">
        <f t="shared" si="15"/>
        <v>8.4615384615384617</v>
      </c>
      <c r="P18" s="4">
        <f t="shared" si="11"/>
        <v>12.117780294450736</v>
      </c>
      <c r="Q18" s="84"/>
      <c r="R18" s="84"/>
      <c r="S18" s="84"/>
      <c r="T18" s="84"/>
      <c r="U18" s="84"/>
    </row>
    <row r="19" spans="1:22" ht="15" customHeight="1" x14ac:dyDescent="0.15">
      <c r="B19" s="34" t="s">
        <v>740</v>
      </c>
      <c r="C19" s="444"/>
      <c r="D19" s="444"/>
      <c r="E19" s="444"/>
      <c r="F19" s="445"/>
      <c r="G19" s="18">
        <v>2260</v>
      </c>
      <c r="H19" s="18">
        <v>428</v>
      </c>
      <c r="I19" s="18">
        <v>1071</v>
      </c>
      <c r="J19" s="18">
        <v>56</v>
      </c>
      <c r="K19" s="71">
        <v>704</v>
      </c>
      <c r="L19" s="118">
        <f t="shared" ref="L19:L20" si="16">G19/L$5*100</f>
        <v>38.389672158994394</v>
      </c>
      <c r="M19" s="4">
        <f t="shared" si="8"/>
        <v>28.514323784143901</v>
      </c>
      <c r="N19" s="4">
        <f t="shared" si="9"/>
        <v>43.029329047810364</v>
      </c>
      <c r="O19" s="4">
        <f t="shared" si="10"/>
        <v>43.07692307692308</v>
      </c>
      <c r="P19" s="4">
        <f t="shared" si="11"/>
        <v>39.864099660249153</v>
      </c>
      <c r="Q19" s="84"/>
      <c r="R19" s="84"/>
      <c r="S19" s="84"/>
      <c r="T19" s="84"/>
      <c r="U19" s="84"/>
    </row>
    <row r="20" spans="1:22" ht="15" customHeight="1" x14ac:dyDescent="0.15">
      <c r="B20" s="35" t="s">
        <v>0</v>
      </c>
      <c r="C20" s="93"/>
      <c r="D20" s="93"/>
      <c r="E20" s="93"/>
      <c r="F20" s="36"/>
      <c r="G20" s="19">
        <v>325</v>
      </c>
      <c r="H20" s="19">
        <v>98</v>
      </c>
      <c r="I20" s="19">
        <v>93</v>
      </c>
      <c r="J20" s="19">
        <v>11</v>
      </c>
      <c r="K20" s="76">
        <v>123</v>
      </c>
      <c r="L20" s="129">
        <f t="shared" si="16"/>
        <v>5.5206386954306099</v>
      </c>
      <c r="M20" s="5">
        <f t="shared" si="8"/>
        <v>6.5289806795469678</v>
      </c>
      <c r="N20" s="5">
        <f t="shared" si="9"/>
        <v>3.7364403374849338</v>
      </c>
      <c r="O20" s="5">
        <f t="shared" si="10"/>
        <v>8.4615384615384617</v>
      </c>
      <c r="P20" s="5">
        <f t="shared" si="11"/>
        <v>6.9648924122310305</v>
      </c>
      <c r="Q20" s="23"/>
      <c r="R20" s="23"/>
      <c r="S20" s="23"/>
      <c r="T20" s="23"/>
      <c r="U20" s="23"/>
    </row>
    <row r="21" spans="1:22" ht="15" customHeight="1" x14ac:dyDescent="0.15">
      <c r="B21" s="39" t="s">
        <v>1</v>
      </c>
      <c r="C21" s="82"/>
      <c r="D21" s="82"/>
      <c r="E21" s="82"/>
      <c r="F21" s="28"/>
      <c r="G21" s="40">
        <f>SUM(G16:G20)</f>
        <v>5887</v>
      </c>
      <c r="H21" s="40">
        <f>SUM(H16:H20)</f>
        <v>1501</v>
      </c>
      <c r="I21" s="40">
        <f>SUM(I16:I20)</f>
        <v>2489</v>
      </c>
      <c r="J21" s="40">
        <f>SUM(J16:J20)</f>
        <v>130</v>
      </c>
      <c r="K21" s="72">
        <f>SUM(K16:K20)</f>
        <v>1766</v>
      </c>
      <c r="L21" s="119">
        <f>IF(SUM(L16:L20)&gt;100,"－",SUM(L16:L20))</f>
        <v>99.999999999999986</v>
      </c>
      <c r="M21" s="6">
        <f>IF(SUM(M16:M20)&gt;100,"－",SUM(M16:M20))</f>
        <v>99.999999999999972</v>
      </c>
      <c r="N21" s="6">
        <f>IF(SUM(N16:N20)&gt;100,"－",SUM(N16:N20))</f>
        <v>100</v>
      </c>
      <c r="O21" s="6">
        <f>IF(SUM(O16:O20)&gt;100,"－",SUM(O16:O20))</f>
        <v>100.00000000000001</v>
      </c>
      <c r="P21" s="6">
        <f>IF(SUM(P16:P20)&gt;100,"－",SUM(P16:P20))</f>
        <v>100</v>
      </c>
      <c r="Q21" s="23"/>
      <c r="R21" s="23"/>
      <c r="S21" s="23"/>
      <c r="T21" s="23"/>
      <c r="U21" s="23"/>
    </row>
    <row r="23" spans="1:22" ht="15" customHeight="1" x14ac:dyDescent="0.15">
      <c r="A23" s="1" t="s">
        <v>741</v>
      </c>
      <c r="B23" s="22"/>
      <c r="C23" s="7"/>
      <c r="D23" s="7"/>
      <c r="E23" s="7"/>
      <c r="K23" s="1"/>
    </row>
    <row r="24" spans="1:22" ht="13.5" customHeight="1" x14ac:dyDescent="0.15">
      <c r="B24" s="68"/>
      <c r="C24" s="33"/>
      <c r="D24" s="33"/>
      <c r="E24" s="33"/>
      <c r="F24" s="33"/>
      <c r="G24" s="33"/>
      <c r="H24" s="83"/>
      <c r="I24" s="91"/>
      <c r="J24" s="88" t="s">
        <v>2</v>
      </c>
      <c r="K24" s="91"/>
      <c r="L24" s="91"/>
      <c r="M24" s="115"/>
      <c r="N24" s="91"/>
      <c r="O24" s="88" t="s">
        <v>3</v>
      </c>
      <c r="P24" s="91"/>
      <c r="Q24" s="89"/>
    </row>
    <row r="25" spans="1:22" ht="20" x14ac:dyDescent="0.15">
      <c r="B25" s="81"/>
      <c r="C25" s="7"/>
      <c r="D25" s="7"/>
      <c r="E25" s="7"/>
      <c r="H25" s="102" t="s">
        <v>4</v>
      </c>
      <c r="I25" s="102" t="s">
        <v>254</v>
      </c>
      <c r="J25" s="102" t="s">
        <v>255</v>
      </c>
      <c r="K25" s="102" t="s">
        <v>256</v>
      </c>
      <c r="L25" s="109" t="s">
        <v>257</v>
      </c>
      <c r="M25" s="112" t="s">
        <v>4</v>
      </c>
      <c r="N25" s="102" t="s">
        <v>254</v>
      </c>
      <c r="O25" s="102" t="s">
        <v>255</v>
      </c>
      <c r="P25" s="102" t="s">
        <v>256</v>
      </c>
      <c r="Q25" s="102" t="s">
        <v>257</v>
      </c>
    </row>
    <row r="26" spans="1:22" ht="12" customHeight="1" x14ac:dyDescent="0.15">
      <c r="B26" s="35"/>
      <c r="C26" s="93"/>
      <c r="D26" s="93"/>
      <c r="E26" s="93"/>
      <c r="F26" s="93"/>
      <c r="G26" s="36"/>
      <c r="H26" s="37"/>
      <c r="I26" s="37"/>
      <c r="J26" s="37"/>
      <c r="K26" s="37"/>
      <c r="L26" s="70"/>
      <c r="M26" s="116">
        <f>G$10</f>
        <v>5887</v>
      </c>
      <c r="N26" s="2">
        <f>H$10</f>
        <v>1501</v>
      </c>
      <c r="O26" s="2">
        <f>I$10</f>
        <v>2489</v>
      </c>
      <c r="P26" s="2">
        <f>J$10</f>
        <v>130</v>
      </c>
      <c r="Q26" s="2">
        <f>K$10</f>
        <v>1766</v>
      </c>
      <c r="R26" s="95"/>
      <c r="S26" s="95"/>
      <c r="T26" s="95"/>
      <c r="U26" s="95"/>
      <c r="V26" s="95"/>
    </row>
    <row r="27" spans="1:22" ht="15" customHeight="1" x14ac:dyDescent="0.15">
      <c r="B27" s="34" t="s">
        <v>742</v>
      </c>
      <c r="C27" s="307"/>
      <c r="D27" s="307"/>
      <c r="E27" s="307"/>
      <c r="F27" s="307"/>
      <c r="H27" s="18">
        <v>826</v>
      </c>
      <c r="I27" s="18">
        <v>222</v>
      </c>
      <c r="J27" s="18">
        <v>377</v>
      </c>
      <c r="K27" s="18">
        <v>18</v>
      </c>
      <c r="L27" s="71">
        <v>209</v>
      </c>
      <c r="M27" s="118">
        <f t="shared" ref="M27:Q28" si="17">H27/L$5*100</f>
        <v>14.030915576694412</v>
      </c>
      <c r="N27" s="4">
        <f t="shared" si="17"/>
        <v>14.790139906728847</v>
      </c>
      <c r="O27" s="4">
        <f t="shared" si="17"/>
        <v>15.146645239051828</v>
      </c>
      <c r="P27" s="4">
        <f t="shared" si="17"/>
        <v>13.846153846153847</v>
      </c>
      <c r="Q27" s="4">
        <f t="shared" si="17"/>
        <v>11.834654586636468</v>
      </c>
      <c r="R27" s="84"/>
      <c r="S27" s="84"/>
      <c r="T27" s="84"/>
      <c r="U27" s="84"/>
      <c r="V27" s="84"/>
    </row>
    <row r="28" spans="1:22" ht="15" customHeight="1" x14ac:dyDescent="0.15">
      <c r="B28" s="34" t="s">
        <v>743</v>
      </c>
      <c r="C28" s="307"/>
      <c r="D28" s="307"/>
      <c r="E28" s="307"/>
      <c r="F28" s="307"/>
      <c r="H28" s="18">
        <v>1473</v>
      </c>
      <c r="I28" s="18">
        <v>384</v>
      </c>
      <c r="J28" s="18">
        <v>651</v>
      </c>
      <c r="K28" s="18">
        <v>33</v>
      </c>
      <c r="L28" s="71">
        <v>405</v>
      </c>
      <c r="M28" s="118">
        <f t="shared" si="17"/>
        <v>25.021233225751654</v>
      </c>
      <c r="N28" s="4">
        <f t="shared" si="17"/>
        <v>25.58294470353098</v>
      </c>
      <c r="O28" s="4">
        <f t="shared" si="17"/>
        <v>26.155082362394538</v>
      </c>
      <c r="P28" s="4">
        <f t="shared" si="17"/>
        <v>25.384615384615383</v>
      </c>
      <c r="Q28" s="4">
        <f t="shared" si="17"/>
        <v>22.93318233295583</v>
      </c>
      <c r="R28" s="84"/>
      <c r="S28" s="84"/>
      <c r="T28" s="84"/>
      <c r="U28" s="84"/>
      <c r="V28" s="84"/>
    </row>
    <row r="29" spans="1:22" ht="15" customHeight="1" x14ac:dyDescent="0.15">
      <c r="B29" s="64" t="s">
        <v>744</v>
      </c>
      <c r="C29" s="307"/>
      <c r="D29" s="307"/>
      <c r="E29" s="307"/>
      <c r="F29" s="307"/>
      <c r="H29" s="18">
        <v>711</v>
      </c>
      <c r="I29" s="18">
        <v>196</v>
      </c>
      <c r="J29" s="18">
        <v>314</v>
      </c>
      <c r="K29" s="18">
        <v>17</v>
      </c>
      <c r="L29" s="71">
        <v>184</v>
      </c>
      <c r="M29" s="118">
        <f t="shared" ref="M29:Q29" si="18">H29/L$5*100</f>
        <v>12.077458807542042</v>
      </c>
      <c r="N29" s="4">
        <f t="shared" si="18"/>
        <v>13.057961359093936</v>
      </c>
      <c r="O29" s="4">
        <f t="shared" si="18"/>
        <v>12.615508236239453</v>
      </c>
      <c r="P29" s="4">
        <f t="shared" si="18"/>
        <v>13.076923076923078</v>
      </c>
      <c r="Q29" s="4">
        <f t="shared" si="18"/>
        <v>10.419026047565119</v>
      </c>
      <c r="R29" s="84"/>
      <c r="S29" s="84"/>
      <c r="T29" s="84"/>
      <c r="U29" s="84"/>
      <c r="V29" s="84"/>
    </row>
    <row r="30" spans="1:22" ht="15" customHeight="1" x14ac:dyDescent="0.15">
      <c r="B30" s="34" t="s">
        <v>745</v>
      </c>
      <c r="C30" s="307"/>
      <c r="D30" s="307"/>
      <c r="E30" s="307"/>
      <c r="F30" s="307"/>
      <c r="H30" s="18">
        <v>1698</v>
      </c>
      <c r="I30" s="18">
        <v>467</v>
      </c>
      <c r="J30" s="18">
        <v>706</v>
      </c>
      <c r="K30" s="18">
        <v>35</v>
      </c>
      <c r="L30" s="71">
        <v>490</v>
      </c>
      <c r="M30" s="118">
        <f t="shared" ref="M30:Q30" si="19">H30/L$5*100</f>
        <v>28.843213861049772</v>
      </c>
      <c r="N30" s="4">
        <f t="shared" si="19"/>
        <v>31.112591605596268</v>
      </c>
      <c r="O30" s="4">
        <f t="shared" si="19"/>
        <v>28.364805142627564</v>
      </c>
      <c r="P30" s="4">
        <f t="shared" si="19"/>
        <v>26.923076923076923</v>
      </c>
      <c r="Q30" s="4">
        <f t="shared" si="19"/>
        <v>27.746319365798417</v>
      </c>
      <c r="R30" s="84"/>
      <c r="S30" s="84"/>
      <c r="T30" s="84"/>
      <c r="U30" s="84"/>
      <c r="V30" s="84"/>
    </row>
    <row r="31" spans="1:22" ht="15" customHeight="1" x14ac:dyDescent="0.15">
      <c r="B31" s="34" t="s">
        <v>746</v>
      </c>
      <c r="C31" s="307"/>
      <c r="D31" s="307"/>
      <c r="E31" s="307"/>
      <c r="F31" s="307"/>
      <c r="G31" s="308"/>
      <c r="H31" s="18">
        <v>1088</v>
      </c>
      <c r="I31" s="18">
        <v>311</v>
      </c>
      <c r="J31" s="18">
        <v>428</v>
      </c>
      <c r="K31" s="18">
        <v>23</v>
      </c>
      <c r="L31" s="71">
        <v>326</v>
      </c>
      <c r="M31" s="118">
        <f t="shared" ref="M31:Q31" si="20">H31/L$5*100</f>
        <v>18.481399694241549</v>
      </c>
      <c r="N31" s="4">
        <f t="shared" si="20"/>
        <v>20.719520319786806</v>
      </c>
      <c r="O31" s="4">
        <f t="shared" si="20"/>
        <v>17.195660907995176</v>
      </c>
      <c r="P31" s="4">
        <f t="shared" si="20"/>
        <v>17.692307692307693</v>
      </c>
      <c r="Q31" s="4">
        <f t="shared" si="20"/>
        <v>18.459796149490373</v>
      </c>
      <c r="R31" s="84"/>
      <c r="S31" s="84"/>
      <c r="T31" s="84"/>
      <c r="U31" s="84"/>
      <c r="V31" s="84"/>
    </row>
    <row r="32" spans="1:22" ht="15" customHeight="1" x14ac:dyDescent="0.15">
      <c r="B32" s="34" t="s">
        <v>747</v>
      </c>
      <c r="C32" s="444"/>
      <c r="D32" s="444"/>
      <c r="E32" s="444"/>
      <c r="F32" s="444"/>
      <c r="G32" s="445"/>
      <c r="H32" s="18">
        <v>660</v>
      </c>
      <c r="I32" s="18">
        <v>137</v>
      </c>
      <c r="J32" s="18">
        <v>348</v>
      </c>
      <c r="K32" s="18">
        <v>9</v>
      </c>
      <c r="L32" s="71">
        <v>166</v>
      </c>
      <c r="M32" s="118">
        <f t="shared" ref="M32:Q34" si="21">H32/L$5*100</f>
        <v>11.211143196874469</v>
      </c>
      <c r="N32" s="4">
        <f t="shared" si="21"/>
        <v>9.1272485009993343</v>
      </c>
      <c r="O32" s="4">
        <f t="shared" si="21"/>
        <v>13.981518682201688</v>
      </c>
      <c r="P32" s="4">
        <f t="shared" si="21"/>
        <v>6.9230769230769234</v>
      </c>
      <c r="Q32" s="4">
        <f t="shared" si="21"/>
        <v>9.3997734994337492</v>
      </c>
      <c r="R32" s="84"/>
      <c r="S32" s="84"/>
      <c r="T32" s="84"/>
      <c r="U32" s="84"/>
      <c r="V32" s="84"/>
    </row>
    <row r="33" spans="1:22" ht="15" customHeight="1" x14ac:dyDescent="0.15">
      <c r="B33" s="34" t="s">
        <v>748</v>
      </c>
      <c r="C33" s="307"/>
      <c r="D33" s="307"/>
      <c r="E33" s="307"/>
      <c r="F33" s="307"/>
      <c r="H33" s="18">
        <v>427</v>
      </c>
      <c r="I33" s="18">
        <v>93</v>
      </c>
      <c r="J33" s="18">
        <v>186</v>
      </c>
      <c r="K33" s="18">
        <v>9</v>
      </c>
      <c r="L33" s="71">
        <v>138</v>
      </c>
      <c r="M33" s="118">
        <f t="shared" si="21"/>
        <v>7.2532699167657544</v>
      </c>
      <c r="N33" s="4">
        <f t="shared" si="21"/>
        <v>6.1958694203864093</v>
      </c>
      <c r="O33" s="4">
        <f t="shared" si="21"/>
        <v>7.4728806749698675</v>
      </c>
      <c r="P33" s="4">
        <f t="shared" si="21"/>
        <v>6.9230769230769234</v>
      </c>
      <c r="Q33" s="4">
        <f t="shared" si="21"/>
        <v>7.814269535673839</v>
      </c>
      <c r="R33" s="84"/>
      <c r="S33" s="84"/>
      <c r="T33" s="84"/>
      <c r="U33" s="84"/>
      <c r="V33" s="84"/>
    </row>
    <row r="34" spans="1:22" ht="15" customHeight="1" x14ac:dyDescent="0.15">
      <c r="B34" s="35" t="s">
        <v>0</v>
      </c>
      <c r="C34" s="93"/>
      <c r="D34" s="93"/>
      <c r="E34" s="93"/>
      <c r="F34" s="93"/>
      <c r="G34" s="36"/>
      <c r="H34" s="19">
        <v>2246</v>
      </c>
      <c r="I34" s="19">
        <v>617</v>
      </c>
      <c r="J34" s="19">
        <v>872</v>
      </c>
      <c r="K34" s="19">
        <v>54</v>
      </c>
      <c r="L34" s="76">
        <v>703</v>
      </c>
      <c r="M34" s="129">
        <f t="shared" si="21"/>
        <v>38.151860030575847</v>
      </c>
      <c r="N34" s="5">
        <f t="shared" si="21"/>
        <v>41.105929380413059</v>
      </c>
      <c r="O34" s="5">
        <f t="shared" si="21"/>
        <v>35.034150261149058</v>
      </c>
      <c r="P34" s="5">
        <f t="shared" si="21"/>
        <v>41.53846153846154</v>
      </c>
      <c r="Q34" s="5">
        <f t="shared" si="21"/>
        <v>39.807474518686298</v>
      </c>
      <c r="R34" s="23"/>
      <c r="S34" s="23"/>
      <c r="T34" s="23"/>
      <c r="U34" s="23"/>
      <c r="V34" s="23"/>
    </row>
    <row r="35" spans="1:22" ht="15" customHeight="1" x14ac:dyDescent="0.15">
      <c r="B35" s="39" t="s">
        <v>1</v>
      </c>
      <c r="C35" s="82"/>
      <c r="D35" s="82"/>
      <c r="E35" s="82"/>
      <c r="F35" s="82"/>
      <c r="G35" s="28"/>
      <c r="H35" s="40">
        <f>SUM(H27:H34)</f>
        <v>9129</v>
      </c>
      <c r="I35" s="40">
        <f>SUM(I27:I34)</f>
        <v>2427</v>
      </c>
      <c r="J35" s="40">
        <f>SUM(J27:J34)</f>
        <v>3882</v>
      </c>
      <c r="K35" s="40">
        <f>SUM(K27:K34)</f>
        <v>198</v>
      </c>
      <c r="L35" s="72">
        <f>SUM(L27:L34)</f>
        <v>2621</v>
      </c>
      <c r="M35" s="119" t="str">
        <f>IF(SUM(M27:M34)&gt;100,"－",SUM(M27:M34))</f>
        <v>－</v>
      </c>
      <c r="N35" s="6" t="str">
        <f>IF(SUM(N27:N34)&gt;100,"－",SUM(N27:N34))</f>
        <v>－</v>
      </c>
      <c r="O35" s="6" t="str">
        <f>IF(SUM(O27:O34)&gt;100,"－",SUM(O27:O34))</f>
        <v>－</v>
      </c>
      <c r="P35" s="6" t="str">
        <f>IF(SUM(P27:P34)&gt;100,"－",SUM(P27:P34))</f>
        <v>－</v>
      </c>
      <c r="Q35" s="6" t="str">
        <f>IF(SUM(Q27:Q34)&gt;100,"－",SUM(Q27:Q34))</f>
        <v>－</v>
      </c>
      <c r="R35" s="23"/>
      <c r="S35" s="23"/>
      <c r="T35" s="23"/>
      <c r="U35" s="23"/>
      <c r="V35" s="23"/>
    </row>
    <row r="37" spans="1:22" ht="15" customHeight="1" x14ac:dyDescent="0.15">
      <c r="A37" s="1" t="s">
        <v>749</v>
      </c>
    </row>
    <row r="38" spans="1:22" ht="56.7" x14ac:dyDescent="0.15">
      <c r="B38" s="27" t="s">
        <v>677</v>
      </c>
      <c r="C38" s="28"/>
      <c r="D38" s="28"/>
      <c r="E38" s="28"/>
      <c r="F38" s="28"/>
      <c r="G38" s="29"/>
      <c r="H38" s="202" t="s">
        <v>758</v>
      </c>
      <c r="I38" s="202" t="s">
        <v>759</v>
      </c>
      <c r="J38" s="202" t="s">
        <v>760</v>
      </c>
      <c r="K38" s="202" t="s">
        <v>761</v>
      </c>
      <c r="L38" s="145" t="s">
        <v>675</v>
      </c>
      <c r="M38" s="145" t="s">
        <v>676</v>
      </c>
    </row>
    <row r="39" spans="1:22" ht="15" customHeight="1" x14ac:dyDescent="0.15">
      <c r="B39" s="189" t="s">
        <v>670</v>
      </c>
      <c r="C39" s="68" t="s">
        <v>750</v>
      </c>
      <c r="D39" s="33"/>
      <c r="E39" s="33"/>
      <c r="F39" s="33"/>
      <c r="G39" s="78"/>
      <c r="H39" s="17">
        <v>2309</v>
      </c>
      <c r="I39" s="17">
        <v>63</v>
      </c>
      <c r="J39" s="17">
        <v>3153</v>
      </c>
      <c r="K39" s="17">
        <v>218</v>
      </c>
      <c r="L39" s="17">
        <v>144</v>
      </c>
      <c r="M39" s="17">
        <f t="shared" ref="M39:M54" si="22">SUM(H39:L39)</f>
        <v>5887</v>
      </c>
    </row>
    <row r="40" spans="1:22" ht="15" customHeight="1" x14ac:dyDescent="0.15">
      <c r="B40" s="186"/>
      <c r="C40" s="81" t="s">
        <v>751</v>
      </c>
      <c r="D40" s="7"/>
      <c r="E40" s="7"/>
      <c r="G40" s="79"/>
      <c r="H40" s="18">
        <v>4883</v>
      </c>
      <c r="I40" s="18">
        <v>52</v>
      </c>
      <c r="J40" s="18">
        <v>511</v>
      </c>
      <c r="K40" s="18">
        <v>188</v>
      </c>
      <c r="L40" s="18">
        <v>253</v>
      </c>
      <c r="M40" s="18">
        <f t="shared" si="22"/>
        <v>5887</v>
      </c>
    </row>
    <row r="41" spans="1:22" ht="15" customHeight="1" x14ac:dyDescent="0.15">
      <c r="B41" s="186"/>
      <c r="C41" s="81" t="s">
        <v>752</v>
      </c>
      <c r="D41" s="7"/>
      <c r="E41" s="7"/>
      <c r="G41" s="79"/>
      <c r="H41" s="18">
        <v>833</v>
      </c>
      <c r="I41" s="18">
        <v>161</v>
      </c>
      <c r="J41" s="18">
        <v>4737</v>
      </c>
      <c r="K41" s="18">
        <v>45</v>
      </c>
      <c r="L41" s="18">
        <v>111</v>
      </c>
      <c r="M41" s="18">
        <f t="shared" si="22"/>
        <v>5887</v>
      </c>
    </row>
    <row r="42" spans="1:22" ht="15" customHeight="1" x14ac:dyDescent="0.15">
      <c r="B42" s="186"/>
      <c r="C42" s="334" t="s">
        <v>753</v>
      </c>
      <c r="D42" s="7"/>
      <c r="E42" s="7"/>
      <c r="G42" s="79"/>
      <c r="H42" s="18">
        <v>3800</v>
      </c>
      <c r="I42" s="18">
        <v>104</v>
      </c>
      <c r="J42" s="18">
        <v>1625</v>
      </c>
      <c r="K42" s="18">
        <v>117</v>
      </c>
      <c r="L42" s="18">
        <v>241</v>
      </c>
      <c r="M42" s="18">
        <f t="shared" si="22"/>
        <v>5887</v>
      </c>
    </row>
    <row r="43" spans="1:22" ht="15" customHeight="1" x14ac:dyDescent="0.15">
      <c r="B43" s="186"/>
      <c r="C43" s="81" t="s">
        <v>754</v>
      </c>
      <c r="D43" s="7"/>
      <c r="E43" s="7"/>
      <c r="G43" s="79"/>
      <c r="H43" s="18">
        <v>3201</v>
      </c>
      <c r="I43" s="18">
        <v>165</v>
      </c>
      <c r="J43" s="18">
        <v>1683</v>
      </c>
      <c r="K43" s="18">
        <v>612</v>
      </c>
      <c r="L43" s="18">
        <v>226</v>
      </c>
      <c r="M43" s="18">
        <f t="shared" si="22"/>
        <v>5887</v>
      </c>
    </row>
    <row r="44" spans="1:22" ht="15" customHeight="1" x14ac:dyDescent="0.15">
      <c r="B44" s="186"/>
      <c r="C44" s="81" t="s">
        <v>755</v>
      </c>
      <c r="D44" s="7"/>
      <c r="E44" s="7"/>
      <c r="G44" s="79"/>
      <c r="H44" s="18">
        <v>3526</v>
      </c>
      <c r="I44" s="18">
        <v>446</v>
      </c>
      <c r="J44" s="18">
        <v>1281</v>
      </c>
      <c r="K44" s="18">
        <v>374</v>
      </c>
      <c r="L44" s="18">
        <v>260</v>
      </c>
      <c r="M44" s="18">
        <f t="shared" si="22"/>
        <v>5887</v>
      </c>
    </row>
    <row r="45" spans="1:22" ht="15" customHeight="1" x14ac:dyDescent="0.15">
      <c r="B45" s="186"/>
      <c r="C45" s="81" t="s">
        <v>756</v>
      </c>
      <c r="D45" s="7"/>
      <c r="E45" s="7"/>
      <c r="G45" s="79"/>
      <c r="H45" s="18">
        <v>1338</v>
      </c>
      <c r="I45" s="18">
        <v>478</v>
      </c>
      <c r="J45" s="18">
        <v>3004</v>
      </c>
      <c r="K45" s="18">
        <v>842</v>
      </c>
      <c r="L45" s="18">
        <v>225</v>
      </c>
      <c r="M45" s="18">
        <f t="shared" si="22"/>
        <v>5887</v>
      </c>
    </row>
    <row r="46" spans="1:22" ht="15" customHeight="1" x14ac:dyDescent="0.15">
      <c r="B46" s="187"/>
      <c r="C46" s="69" t="s">
        <v>757</v>
      </c>
      <c r="D46" s="36"/>
      <c r="E46" s="36"/>
      <c r="F46" s="36"/>
      <c r="G46" s="80"/>
      <c r="H46" s="19">
        <v>3145</v>
      </c>
      <c r="I46" s="19">
        <v>54</v>
      </c>
      <c r="J46" s="19">
        <v>502</v>
      </c>
      <c r="K46" s="19">
        <v>109</v>
      </c>
      <c r="L46" s="19">
        <v>2077</v>
      </c>
      <c r="M46" s="19">
        <f t="shared" si="22"/>
        <v>5887</v>
      </c>
    </row>
    <row r="47" spans="1:22" ht="15" customHeight="1" x14ac:dyDescent="0.15">
      <c r="B47" s="188" t="s">
        <v>671</v>
      </c>
      <c r="C47" s="68" t="s">
        <v>750</v>
      </c>
      <c r="D47" s="33"/>
      <c r="E47" s="33"/>
      <c r="F47" s="33"/>
      <c r="G47" s="190">
        <f>$M$39</f>
        <v>5887</v>
      </c>
      <c r="H47" s="4">
        <f>IF($G47=0,0,H39/$G47*100)</f>
        <v>39.222014608459318</v>
      </c>
      <c r="I47" s="4">
        <f t="shared" ref="I47:L47" si="23">IF($G47=0,0,I39/$G47*100)</f>
        <v>1.070154577883472</v>
      </c>
      <c r="J47" s="4">
        <f t="shared" si="23"/>
        <v>53.558688635977582</v>
      </c>
      <c r="K47" s="4">
        <f t="shared" si="23"/>
        <v>3.7030745710888402</v>
      </c>
      <c r="L47" s="4">
        <f t="shared" si="23"/>
        <v>2.4460676065907934</v>
      </c>
      <c r="M47" s="4">
        <f t="shared" si="22"/>
        <v>99.999999999999986</v>
      </c>
    </row>
    <row r="48" spans="1:22" ht="15" customHeight="1" x14ac:dyDescent="0.15">
      <c r="B48" s="186"/>
      <c r="C48" s="81" t="s">
        <v>751</v>
      </c>
      <c r="D48" s="7"/>
      <c r="E48" s="7"/>
      <c r="G48" s="191">
        <f t="shared" ref="G48:G54" si="24">$M$39</f>
        <v>5887</v>
      </c>
      <c r="H48" s="4">
        <f t="shared" ref="H48:L48" si="25">IF($G48=0,0,H40/$G48*100)</f>
        <v>82.945473076269749</v>
      </c>
      <c r="I48" s="4">
        <f t="shared" si="25"/>
        <v>0.88330219126889764</v>
      </c>
      <c r="J48" s="4">
        <f t="shared" si="25"/>
        <v>8.6801426872770513</v>
      </c>
      <c r="K48" s="4">
        <f t="shared" si="25"/>
        <v>3.1934771530490909</v>
      </c>
      <c r="L48" s="4">
        <f t="shared" si="25"/>
        <v>4.2976048921352126</v>
      </c>
      <c r="M48" s="4">
        <f t="shared" si="22"/>
        <v>100</v>
      </c>
    </row>
    <row r="49" spans="2:13" ht="15" customHeight="1" x14ac:dyDescent="0.15">
      <c r="B49" s="186"/>
      <c r="C49" s="81" t="s">
        <v>752</v>
      </c>
      <c r="D49" s="7"/>
      <c r="E49" s="7"/>
      <c r="G49" s="191">
        <f t="shared" si="24"/>
        <v>5887</v>
      </c>
      <c r="H49" s="4">
        <f t="shared" ref="H49:L49" si="26">IF($G49=0,0,H41/$G49*100)</f>
        <v>14.149821640903687</v>
      </c>
      <c r="I49" s="4">
        <f t="shared" si="26"/>
        <v>2.7348394768133173</v>
      </c>
      <c r="J49" s="4">
        <f t="shared" si="26"/>
        <v>80.465432308476309</v>
      </c>
      <c r="K49" s="4">
        <f t="shared" si="26"/>
        <v>0.7643961270596229</v>
      </c>
      <c r="L49" s="4">
        <f t="shared" si="26"/>
        <v>1.8855104467470698</v>
      </c>
      <c r="M49" s="4">
        <f t="shared" si="22"/>
        <v>100.00000000000001</v>
      </c>
    </row>
    <row r="50" spans="2:13" ht="15" customHeight="1" x14ac:dyDescent="0.15">
      <c r="B50" s="186"/>
      <c r="C50" s="334" t="s">
        <v>753</v>
      </c>
      <c r="D50" s="7"/>
      <c r="E50" s="7"/>
      <c r="G50" s="191">
        <f t="shared" si="24"/>
        <v>5887</v>
      </c>
      <c r="H50" s="4">
        <f t="shared" ref="H50:L50" si="27">IF($G50=0,0,H42/$G50*100)</f>
        <v>64.549006285034821</v>
      </c>
      <c r="I50" s="4">
        <f t="shared" si="27"/>
        <v>1.7666043825377953</v>
      </c>
      <c r="J50" s="4">
        <f t="shared" si="27"/>
        <v>27.603193477153049</v>
      </c>
      <c r="K50" s="4">
        <f t="shared" si="27"/>
        <v>1.9874299303550198</v>
      </c>
      <c r="L50" s="4">
        <f t="shared" si="27"/>
        <v>4.0937659249193139</v>
      </c>
      <c r="M50" s="4">
        <f t="shared" si="22"/>
        <v>100</v>
      </c>
    </row>
    <row r="51" spans="2:13" ht="15" customHeight="1" x14ac:dyDescent="0.15">
      <c r="B51" s="186"/>
      <c r="C51" s="81" t="s">
        <v>754</v>
      </c>
      <c r="D51" s="7"/>
      <c r="E51" s="7"/>
      <c r="G51" s="191">
        <f t="shared" si="24"/>
        <v>5887</v>
      </c>
      <c r="H51" s="4">
        <f t="shared" ref="H51:L51" si="28">IF($G51=0,0,H43/$G51*100)</f>
        <v>54.37404450484118</v>
      </c>
      <c r="I51" s="4">
        <f t="shared" si="28"/>
        <v>2.8027857992186171</v>
      </c>
      <c r="J51" s="4">
        <f t="shared" si="28"/>
        <v>28.588415152029896</v>
      </c>
      <c r="K51" s="4">
        <f t="shared" si="28"/>
        <v>10.395787328010872</v>
      </c>
      <c r="L51" s="4">
        <f t="shared" si="28"/>
        <v>3.8389672158994395</v>
      </c>
      <c r="M51" s="4">
        <f t="shared" si="22"/>
        <v>100.00000000000001</v>
      </c>
    </row>
    <row r="52" spans="2:13" ht="15" customHeight="1" x14ac:dyDescent="0.15">
      <c r="B52" s="186"/>
      <c r="C52" s="81" t="s">
        <v>755</v>
      </c>
      <c r="D52" s="7"/>
      <c r="E52" s="7"/>
      <c r="G52" s="191">
        <f t="shared" si="24"/>
        <v>5887</v>
      </c>
      <c r="H52" s="4">
        <f t="shared" ref="H52:L52" si="29">IF($G52=0,0,H44/$G52*100)</f>
        <v>59.894683200271778</v>
      </c>
      <c r="I52" s="4">
        <f t="shared" si="29"/>
        <v>7.5760149481909291</v>
      </c>
      <c r="J52" s="4">
        <f t="shared" si="29"/>
        <v>21.759809750297265</v>
      </c>
      <c r="K52" s="4">
        <f t="shared" si="29"/>
        <v>6.3529811448955327</v>
      </c>
      <c r="L52" s="4">
        <f t="shared" si="29"/>
        <v>4.4165109563444878</v>
      </c>
      <c r="M52" s="4">
        <f t="shared" si="22"/>
        <v>99.999999999999986</v>
      </c>
    </row>
    <row r="53" spans="2:13" ht="15" customHeight="1" x14ac:dyDescent="0.15">
      <c r="B53" s="186"/>
      <c r="C53" s="81" t="s">
        <v>756</v>
      </c>
      <c r="D53" s="7"/>
      <c r="E53" s="7"/>
      <c r="G53" s="191">
        <f t="shared" si="24"/>
        <v>5887</v>
      </c>
      <c r="H53" s="4">
        <f t="shared" ref="H53:L53" si="30">IF($G53=0,0,H45/$G53*100)</f>
        <v>22.728044844572786</v>
      </c>
      <c r="I53" s="4">
        <f t="shared" si="30"/>
        <v>8.119585527433328</v>
      </c>
      <c r="J53" s="4">
        <f t="shared" si="30"/>
        <v>51.027688126380156</v>
      </c>
      <c r="K53" s="4">
        <f t="shared" si="30"/>
        <v>14.302700866315609</v>
      </c>
      <c r="L53" s="4">
        <f t="shared" si="30"/>
        <v>3.8219806352981145</v>
      </c>
      <c r="M53" s="4">
        <f t="shared" si="22"/>
        <v>99.999999999999986</v>
      </c>
    </row>
    <row r="54" spans="2:13" ht="15" customHeight="1" x14ac:dyDescent="0.15">
      <c r="B54" s="187"/>
      <c r="C54" s="69" t="s">
        <v>757</v>
      </c>
      <c r="D54" s="36"/>
      <c r="E54" s="36"/>
      <c r="F54" s="36"/>
      <c r="G54" s="192">
        <f t="shared" si="24"/>
        <v>5887</v>
      </c>
      <c r="H54" s="5">
        <f t="shared" ref="H54:L54" si="31">IF($G54=0,0,H46/$G54*100)</f>
        <v>53.422795991166986</v>
      </c>
      <c r="I54" s="5">
        <f t="shared" si="31"/>
        <v>0.91727535247154746</v>
      </c>
      <c r="J54" s="5">
        <f t="shared" si="31"/>
        <v>8.5272634618651271</v>
      </c>
      <c r="K54" s="5">
        <f t="shared" si="31"/>
        <v>1.8515372855444201</v>
      </c>
      <c r="L54" s="5">
        <f t="shared" si="31"/>
        <v>35.281127908951923</v>
      </c>
      <c r="M54" s="5">
        <f t="shared" si="22"/>
        <v>100</v>
      </c>
    </row>
    <row r="55" spans="2:13" ht="15" customHeight="1" x14ac:dyDescent="0.15">
      <c r="B55" s="7"/>
      <c r="C55" s="7"/>
      <c r="D55" s="7"/>
      <c r="E55" s="7"/>
      <c r="G55" s="47"/>
      <c r="H55" s="84"/>
      <c r="I55" s="84"/>
      <c r="J55" s="84"/>
      <c r="K55" s="84"/>
      <c r="L55" s="84"/>
      <c r="M55" s="84"/>
    </row>
    <row r="56" spans="2:13" ht="56.7" x14ac:dyDescent="0.15">
      <c r="B56" s="27" t="s">
        <v>678</v>
      </c>
      <c r="C56" s="28"/>
      <c r="D56" s="28"/>
      <c r="E56" s="28"/>
      <c r="F56" s="28"/>
      <c r="G56" s="29"/>
      <c r="H56" s="202" t="s">
        <v>758</v>
      </c>
      <c r="I56" s="202" t="s">
        <v>759</v>
      </c>
      <c r="J56" s="202" t="s">
        <v>760</v>
      </c>
      <c r="K56" s="202" t="s">
        <v>761</v>
      </c>
      <c r="L56" s="145" t="s">
        <v>675</v>
      </c>
      <c r="M56" s="145" t="s">
        <v>676</v>
      </c>
    </row>
    <row r="57" spans="2:13" ht="15" customHeight="1" x14ac:dyDescent="0.15">
      <c r="B57" s="189" t="s">
        <v>670</v>
      </c>
      <c r="C57" s="68" t="s">
        <v>750</v>
      </c>
      <c r="D57" s="33"/>
      <c r="E57" s="33"/>
      <c r="F57" s="33"/>
      <c r="G57" s="78"/>
      <c r="H57" s="17">
        <v>379</v>
      </c>
      <c r="I57" s="17">
        <v>9</v>
      </c>
      <c r="J57" s="17">
        <v>1050</v>
      </c>
      <c r="K57" s="17">
        <v>36</v>
      </c>
      <c r="L57" s="17">
        <v>27</v>
      </c>
      <c r="M57" s="17">
        <f t="shared" ref="M57:M72" si="32">SUM(H57:L57)</f>
        <v>1501</v>
      </c>
    </row>
    <row r="58" spans="2:13" ht="15" customHeight="1" x14ac:dyDescent="0.15">
      <c r="B58" s="186"/>
      <c r="C58" s="81" t="s">
        <v>751</v>
      </c>
      <c r="D58" s="7"/>
      <c r="E58" s="7"/>
      <c r="G58" s="79"/>
      <c r="H58" s="18">
        <v>1076</v>
      </c>
      <c r="I58" s="18">
        <v>18</v>
      </c>
      <c r="J58" s="18">
        <v>264</v>
      </c>
      <c r="K58" s="18">
        <v>49</v>
      </c>
      <c r="L58" s="18">
        <v>94</v>
      </c>
      <c r="M58" s="18">
        <f t="shared" si="32"/>
        <v>1501</v>
      </c>
    </row>
    <row r="59" spans="2:13" ht="15" customHeight="1" x14ac:dyDescent="0.15">
      <c r="B59" s="186"/>
      <c r="C59" s="81" t="s">
        <v>752</v>
      </c>
      <c r="D59" s="7"/>
      <c r="E59" s="7"/>
      <c r="G59" s="79"/>
      <c r="H59" s="18">
        <v>105</v>
      </c>
      <c r="I59" s="18">
        <v>21</v>
      </c>
      <c r="J59" s="18">
        <v>1345</v>
      </c>
      <c r="K59" s="18">
        <v>10</v>
      </c>
      <c r="L59" s="18">
        <v>20</v>
      </c>
      <c r="M59" s="18">
        <f t="shared" si="32"/>
        <v>1501</v>
      </c>
    </row>
    <row r="60" spans="2:13" ht="15" customHeight="1" x14ac:dyDescent="0.15">
      <c r="B60" s="186"/>
      <c r="C60" s="334" t="s">
        <v>753</v>
      </c>
      <c r="D60" s="7"/>
      <c r="E60" s="7"/>
      <c r="G60" s="79"/>
      <c r="H60" s="18">
        <v>624</v>
      </c>
      <c r="I60" s="18">
        <v>34</v>
      </c>
      <c r="J60" s="18">
        <v>721</v>
      </c>
      <c r="K60" s="18">
        <v>32</v>
      </c>
      <c r="L60" s="18">
        <v>90</v>
      </c>
      <c r="M60" s="18">
        <f t="shared" si="32"/>
        <v>1501</v>
      </c>
    </row>
    <row r="61" spans="2:13" ht="15" customHeight="1" x14ac:dyDescent="0.15">
      <c r="B61" s="186"/>
      <c r="C61" s="81" t="s">
        <v>754</v>
      </c>
      <c r="D61" s="7"/>
      <c r="E61" s="7"/>
      <c r="G61" s="79"/>
      <c r="H61" s="18">
        <v>659</v>
      </c>
      <c r="I61" s="18">
        <v>53</v>
      </c>
      <c r="J61" s="18">
        <v>511</v>
      </c>
      <c r="K61" s="18">
        <v>192</v>
      </c>
      <c r="L61" s="18">
        <v>86</v>
      </c>
      <c r="M61" s="18">
        <f t="shared" si="32"/>
        <v>1501</v>
      </c>
    </row>
    <row r="62" spans="2:13" ht="15" customHeight="1" x14ac:dyDescent="0.15">
      <c r="B62" s="186"/>
      <c r="C62" s="81" t="s">
        <v>755</v>
      </c>
      <c r="D62" s="7"/>
      <c r="E62" s="7"/>
      <c r="G62" s="79"/>
      <c r="H62" s="18">
        <v>736</v>
      </c>
      <c r="I62" s="18">
        <v>101</v>
      </c>
      <c r="J62" s="18">
        <v>461</v>
      </c>
      <c r="K62" s="18">
        <v>104</v>
      </c>
      <c r="L62" s="18">
        <v>99</v>
      </c>
      <c r="M62" s="18">
        <f t="shared" si="32"/>
        <v>1501</v>
      </c>
    </row>
    <row r="63" spans="2:13" ht="15" customHeight="1" x14ac:dyDescent="0.15">
      <c r="B63" s="186"/>
      <c r="C63" s="81" t="s">
        <v>756</v>
      </c>
      <c r="D63" s="7"/>
      <c r="E63" s="7"/>
      <c r="G63" s="79"/>
      <c r="H63" s="18">
        <v>191</v>
      </c>
      <c r="I63" s="18">
        <v>87</v>
      </c>
      <c r="J63" s="18">
        <v>917</v>
      </c>
      <c r="K63" s="18">
        <v>219</v>
      </c>
      <c r="L63" s="18">
        <v>87</v>
      </c>
      <c r="M63" s="18">
        <f t="shared" si="32"/>
        <v>1501</v>
      </c>
    </row>
    <row r="64" spans="2:13" ht="15" customHeight="1" x14ac:dyDescent="0.15">
      <c r="B64" s="187"/>
      <c r="C64" s="69" t="s">
        <v>757</v>
      </c>
      <c r="D64" s="36"/>
      <c r="E64" s="36"/>
      <c r="F64" s="36"/>
      <c r="G64" s="80"/>
      <c r="H64" s="19">
        <v>784</v>
      </c>
      <c r="I64" s="19">
        <v>14</v>
      </c>
      <c r="J64" s="19">
        <v>150</v>
      </c>
      <c r="K64" s="19">
        <v>24</v>
      </c>
      <c r="L64" s="19">
        <v>529</v>
      </c>
      <c r="M64" s="19">
        <f t="shared" si="32"/>
        <v>1501</v>
      </c>
    </row>
    <row r="65" spans="1:13" ht="15" customHeight="1" x14ac:dyDescent="0.15">
      <c r="B65" s="188" t="s">
        <v>671</v>
      </c>
      <c r="C65" s="68" t="s">
        <v>750</v>
      </c>
      <c r="D65" s="33"/>
      <c r="E65" s="33"/>
      <c r="F65" s="33"/>
      <c r="G65" s="190">
        <f>$M$57</f>
        <v>1501</v>
      </c>
      <c r="H65" s="4">
        <f t="shared" ref="H65:I72" si="33">IF(G65=0,0,H57/$G65*100)</f>
        <v>25.249833444370417</v>
      </c>
      <c r="I65" s="4">
        <f t="shared" si="33"/>
        <v>0.59960026648900733</v>
      </c>
      <c r="J65" s="4">
        <f t="shared" ref="J65:K72" si="34">IF(H65=0,0,J57/$G65*100)</f>
        <v>69.953364423717517</v>
      </c>
      <c r="K65" s="4">
        <f t="shared" si="34"/>
        <v>2.3984010659560293</v>
      </c>
      <c r="L65" s="4">
        <f t="shared" ref="L65:L72" si="35">IF(K65=0,0,L57/$G65*100)</f>
        <v>1.7988007994670221</v>
      </c>
      <c r="M65" s="4">
        <f t="shared" si="32"/>
        <v>99.999999999999972</v>
      </c>
    </row>
    <row r="66" spans="1:13" ht="15" customHeight="1" x14ac:dyDescent="0.15">
      <c r="B66" s="186"/>
      <c r="C66" s="81" t="s">
        <v>751</v>
      </c>
      <c r="D66" s="7"/>
      <c r="E66" s="7"/>
      <c r="G66" s="191">
        <f t="shared" ref="G66:G72" si="36">$M$57</f>
        <v>1501</v>
      </c>
      <c r="H66" s="4">
        <f t="shared" si="33"/>
        <v>71.685542971352433</v>
      </c>
      <c r="I66" s="4">
        <f t="shared" si="33"/>
        <v>1.1992005329780147</v>
      </c>
      <c r="J66" s="4">
        <f t="shared" si="34"/>
        <v>17.588274483677548</v>
      </c>
      <c r="K66" s="4">
        <f t="shared" si="34"/>
        <v>3.2644903397734839</v>
      </c>
      <c r="L66" s="4">
        <f t="shared" si="35"/>
        <v>6.2624916722185207</v>
      </c>
      <c r="M66" s="4">
        <f t="shared" si="32"/>
        <v>100</v>
      </c>
    </row>
    <row r="67" spans="1:13" ht="15" customHeight="1" x14ac:dyDescent="0.15">
      <c r="B67" s="186"/>
      <c r="C67" s="81" t="s">
        <v>752</v>
      </c>
      <c r="D67" s="7"/>
      <c r="E67" s="7"/>
      <c r="G67" s="191">
        <f t="shared" si="36"/>
        <v>1501</v>
      </c>
      <c r="H67" s="4">
        <f t="shared" si="33"/>
        <v>6.9953364423717526</v>
      </c>
      <c r="I67" s="4">
        <f t="shared" si="33"/>
        <v>1.3990672884743505</v>
      </c>
      <c r="J67" s="4">
        <f t="shared" si="34"/>
        <v>89.606928714190531</v>
      </c>
      <c r="K67" s="4">
        <f t="shared" si="34"/>
        <v>0.66622251832111923</v>
      </c>
      <c r="L67" s="4">
        <f t="shared" si="35"/>
        <v>1.3324450366422385</v>
      </c>
      <c r="M67" s="4">
        <f t="shared" si="32"/>
        <v>100</v>
      </c>
    </row>
    <row r="68" spans="1:13" ht="15" customHeight="1" x14ac:dyDescent="0.15">
      <c r="B68" s="186"/>
      <c r="C68" s="334" t="s">
        <v>753</v>
      </c>
      <c r="D68" s="7"/>
      <c r="E68" s="7"/>
      <c r="G68" s="191">
        <f t="shared" si="36"/>
        <v>1501</v>
      </c>
      <c r="H68" s="4">
        <f t="shared" si="33"/>
        <v>41.572285143237842</v>
      </c>
      <c r="I68" s="4">
        <f t="shared" si="33"/>
        <v>2.2651565622918057</v>
      </c>
      <c r="J68" s="4">
        <f t="shared" si="34"/>
        <v>48.034643570952703</v>
      </c>
      <c r="K68" s="4">
        <f t="shared" si="34"/>
        <v>2.1319120586275817</v>
      </c>
      <c r="L68" s="4">
        <f t="shared" si="35"/>
        <v>5.9960026648900735</v>
      </c>
      <c r="M68" s="4">
        <f t="shared" si="32"/>
        <v>100</v>
      </c>
    </row>
    <row r="69" spans="1:13" ht="15" customHeight="1" x14ac:dyDescent="0.15">
      <c r="B69" s="186"/>
      <c r="C69" s="81" t="s">
        <v>754</v>
      </c>
      <c r="D69" s="7"/>
      <c r="E69" s="7"/>
      <c r="G69" s="191">
        <f t="shared" si="36"/>
        <v>1501</v>
      </c>
      <c r="H69" s="4">
        <f t="shared" si="33"/>
        <v>43.904063957361764</v>
      </c>
      <c r="I69" s="4">
        <f t="shared" si="33"/>
        <v>3.530979347101932</v>
      </c>
      <c r="J69" s="4">
        <f t="shared" si="34"/>
        <v>34.0439706862092</v>
      </c>
      <c r="K69" s="4">
        <f t="shared" si="34"/>
        <v>12.79147235176549</v>
      </c>
      <c r="L69" s="4">
        <f t="shared" si="35"/>
        <v>5.7295136575616255</v>
      </c>
      <c r="M69" s="4">
        <f t="shared" si="32"/>
        <v>100.00000000000001</v>
      </c>
    </row>
    <row r="70" spans="1:13" ht="15" customHeight="1" x14ac:dyDescent="0.15">
      <c r="B70" s="186"/>
      <c r="C70" s="81" t="s">
        <v>755</v>
      </c>
      <c r="D70" s="7"/>
      <c r="E70" s="7"/>
      <c r="G70" s="191">
        <f t="shared" si="36"/>
        <v>1501</v>
      </c>
      <c r="H70" s="4">
        <f t="shared" si="33"/>
        <v>49.033977348434377</v>
      </c>
      <c r="I70" s="4">
        <f t="shared" si="33"/>
        <v>6.7288474350433045</v>
      </c>
      <c r="J70" s="4">
        <f t="shared" si="34"/>
        <v>30.712858094603597</v>
      </c>
      <c r="K70" s="4">
        <f t="shared" si="34"/>
        <v>6.9287141905396403</v>
      </c>
      <c r="L70" s="4">
        <f t="shared" si="35"/>
        <v>6.5956029313790809</v>
      </c>
      <c r="M70" s="4">
        <f t="shared" si="32"/>
        <v>99.999999999999986</v>
      </c>
    </row>
    <row r="71" spans="1:13" ht="15" customHeight="1" x14ac:dyDescent="0.15">
      <c r="B71" s="186"/>
      <c r="C71" s="81" t="s">
        <v>756</v>
      </c>
      <c r="D71" s="7"/>
      <c r="E71" s="7"/>
      <c r="G71" s="191">
        <f t="shared" si="36"/>
        <v>1501</v>
      </c>
      <c r="H71" s="4">
        <f t="shared" si="33"/>
        <v>12.724850099933377</v>
      </c>
      <c r="I71" s="4">
        <f t="shared" si="33"/>
        <v>5.7961359093937377</v>
      </c>
      <c r="J71" s="4">
        <f t="shared" si="34"/>
        <v>61.092604930046633</v>
      </c>
      <c r="K71" s="4">
        <f t="shared" si="34"/>
        <v>14.590273151232511</v>
      </c>
      <c r="L71" s="4">
        <f t="shared" si="35"/>
        <v>5.7961359093937377</v>
      </c>
      <c r="M71" s="4">
        <f t="shared" si="32"/>
        <v>100</v>
      </c>
    </row>
    <row r="72" spans="1:13" ht="15" customHeight="1" x14ac:dyDescent="0.15">
      <c r="B72" s="187"/>
      <c r="C72" s="69" t="s">
        <v>757</v>
      </c>
      <c r="D72" s="36"/>
      <c r="E72" s="36"/>
      <c r="F72" s="36"/>
      <c r="G72" s="192">
        <f t="shared" si="36"/>
        <v>1501</v>
      </c>
      <c r="H72" s="5">
        <f t="shared" si="33"/>
        <v>52.231845436375743</v>
      </c>
      <c r="I72" s="5">
        <f t="shared" si="33"/>
        <v>0.93271152564956683</v>
      </c>
      <c r="J72" s="5">
        <f t="shared" si="34"/>
        <v>9.9933377748167889</v>
      </c>
      <c r="K72" s="5">
        <f t="shared" si="34"/>
        <v>1.5989340439706863</v>
      </c>
      <c r="L72" s="5">
        <f t="shared" si="35"/>
        <v>35.243171219187211</v>
      </c>
      <c r="M72" s="5">
        <f t="shared" si="32"/>
        <v>100</v>
      </c>
    </row>
    <row r="73" spans="1:13" ht="8.1999999999999993" customHeight="1" x14ac:dyDescent="0.15">
      <c r="B73" s="7"/>
      <c r="C73" s="7"/>
      <c r="D73" s="7"/>
      <c r="E73" s="7"/>
      <c r="G73" s="47"/>
      <c r="H73" s="84"/>
      <c r="I73" s="84"/>
      <c r="J73" s="84"/>
      <c r="K73" s="84"/>
      <c r="L73" s="84"/>
      <c r="M73" s="84"/>
    </row>
    <row r="74" spans="1:13" ht="15" customHeight="1" x14ac:dyDescent="0.15">
      <c r="A74" s="1" t="s">
        <v>749</v>
      </c>
    </row>
    <row r="75" spans="1:13" ht="56.7" x14ac:dyDescent="0.15">
      <c r="B75" s="27" t="s">
        <v>679</v>
      </c>
      <c r="C75" s="28"/>
      <c r="D75" s="28"/>
      <c r="E75" s="28"/>
      <c r="F75" s="28"/>
      <c r="G75" s="29"/>
      <c r="H75" s="202" t="s">
        <v>758</v>
      </c>
      <c r="I75" s="202" t="s">
        <v>759</v>
      </c>
      <c r="J75" s="202" t="s">
        <v>760</v>
      </c>
      <c r="K75" s="202" t="s">
        <v>761</v>
      </c>
      <c r="L75" s="145" t="s">
        <v>675</v>
      </c>
      <c r="M75" s="145" t="s">
        <v>676</v>
      </c>
    </row>
    <row r="76" spans="1:13" ht="15" customHeight="1" x14ac:dyDescent="0.15">
      <c r="B76" s="189" t="s">
        <v>670</v>
      </c>
      <c r="C76" s="68" t="s">
        <v>750</v>
      </c>
      <c r="D76" s="33"/>
      <c r="E76" s="33"/>
      <c r="F76" s="33"/>
      <c r="G76" s="78"/>
      <c r="H76" s="17">
        <v>1215</v>
      </c>
      <c r="I76" s="17">
        <v>23</v>
      </c>
      <c r="J76" s="17">
        <v>1109</v>
      </c>
      <c r="K76" s="17">
        <v>65</v>
      </c>
      <c r="L76" s="17">
        <v>77</v>
      </c>
      <c r="M76" s="17">
        <f t="shared" ref="M76:M91" si="37">SUM(H76:L76)</f>
        <v>2489</v>
      </c>
    </row>
    <row r="77" spans="1:13" ht="15" customHeight="1" x14ac:dyDescent="0.15">
      <c r="B77" s="186"/>
      <c r="C77" s="81" t="s">
        <v>751</v>
      </c>
      <c r="D77" s="7"/>
      <c r="E77" s="7"/>
      <c r="G77" s="79"/>
      <c r="H77" s="18">
        <v>2173</v>
      </c>
      <c r="I77" s="18">
        <v>19</v>
      </c>
      <c r="J77" s="18">
        <v>138</v>
      </c>
      <c r="K77" s="18">
        <v>51</v>
      </c>
      <c r="L77" s="18">
        <v>108</v>
      </c>
      <c r="M77" s="18">
        <f t="shared" si="37"/>
        <v>2489</v>
      </c>
    </row>
    <row r="78" spans="1:13" ht="15" customHeight="1" x14ac:dyDescent="0.15">
      <c r="B78" s="186"/>
      <c r="C78" s="81" t="s">
        <v>752</v>
      </c>
      <c r="D78" s="7"/>
      <c r="E78" s="7"/>
      <c r="G78" s="79"/>
      <c r="H78" s="18">
        <v>402</v>
      </c>
      <c r="I78" s="18">
        <v>89</v>
      </c>
      <c r="J78" s="18">
        <v>1920</v>
      </c>
      <c r="K78" s="18">
        <v>18</v>
      </c>
      <c r="L78" s="18">
        <v>60</v>
      </c>
      <c r="M78" s="18">
        <f t="shared" si="37"/>
        <v>2489</v>
      </c>
    </row>
    <row r="79" spans="1:13" ht="15" customHeight="1" x14ac:dyDescent="0.15">
      <c r="B79" s="186"/>
      <c r="C79" s="334" t="s">
        <v>753</v>
      </c>
      <c r="D79" s="7"/>
      <c r="E79" s="7"/>
      <c r="G79" s="79"/>
      <c r="H79" s="18">
        <v>1788</v>
      </c>
      <c r="I79" s="18">
        <v>33</v>
      </c>
      <c r="J79" s="18">
        <v>540</v>
      </c>
      <c r="K79" s="18">
        <v>30</v>
      </c>
      <c r="L79" s="18">
        <v>98</v>
      </c>
      <c r="M79" s="18">
        <f t="shared" si="37"/>
        <v>2489</v>
      </c>
    </row>
    <row r="80" spans="1:13" ht="15" customHeight="1" x14ac:dyDescent="0.15">
      <c r="B80" s="186"/>
      <c r="C80" s="81" t="s">
        <v>754</v>
      </c>
      <c r="D80" s="7"/>
      <c r="E80" s="7"/>
      <c r="G80" s="79"/>
      <c r="H80" s="18">
        <v>1533</v>
      </c>
      <c r="I80" s="18">
        <v>52</v>
      </c>
      <c r="J80" s="18">
        <v>628</v>
      </c>
      <c r="K80" s="18">
        <v>176</v>
      </c>
      <c r="L80" s="18">
        <v>100</v>
      </c>
      <c r="M80" s="18">
        <f t="shared" si="37"/>
        <v>2489</v>
      </c>
    </row>
    <row r="81" spans="2:13" ht="15" customHeight="1" x14ac:dyDescent="0.15">
      <c r="B81" s="186"/>
      <c r="C81" s="81" t="s">
        <v>755</v>
      </c>
      <c r="D81" s="7"/>
      <c r="E81" s="7"/>
      <c r="G81" s="79"/>
      <c r="H81" s="18">
        <v>1626</v>
      </c>
      <c r="I81" s="18">
        <v>143</v>
      </c>
      <c r="J81" s="18">
        <v>493</v>
      </c>
      <c r="K81" s="18">
        <v>120</v>
      </c>
      <c r="L81" s="18">
        <v>107</v>
      </c>
      <c r="M81" s="18">
        <f t="shared" si="37"/>
        <v>2489</v>
      </c>
    </row>
    <row r="82" spans="2:13" ht="15" customHeight="1" x14ac:dyDescent="0.15">
      <c r="B82" s="186"/>
      <c r="C82" s="81" t="s">
        <v>756</v>
      </c>
      <c r="D82" s="7"/>
      <c r="E82" s="7"/>
      <c r="G82" s="79"/>
      <c r="H82" s="18">
        <v>696</v>
      </c>
      <c r="I82" s="18">
        <v>242</v>
      </c>
      <c r="J82" s="18">
        <v>1121</v>
      </c>
      <c r="K82" s="18">
        <v>338</v>
      </c>
      <c r="L82" s="18">
        <v>92</v>
      </c>
      <c r="M82" s="18">
        <f t="shared" si="37"/>
        <v>2489</v>
      </c>
    </row>
    <row r="83" spans="2:13" ht="15" customHeight="1" x14ac:dyDescent="0.15">
      <c r="B83" s="187"/>
      <c r="C83" s="69" t="s">
        <v>757</v>
      </c>
      <c r="D83" s="36"/>
      <c r="E83" s="36"/>
      <c r="F83" s="36"/>
      <c r="G83" s="80"/>
      <c r="H83" s="19">
        <v>1334</v>
      </c>
      <c r="I83" s="19">
        <v>21</v>
      </c>
      <c r="J83" s="19">
        <v>176</v>
      </c>
      <c r="K83" s="19">
        <v>41</v>
      </c>
      <c r="L83" s="19">
        <v>917</v>
      </c>
      <c r="M83" s="19">
        <f t="shared" si="37"/>
        <v>2489</v>
      </c>
    </row>
    <row r="84" spans="2:13" ht="15" customHeight="1" x14ac:dyDescent="0.15">
      <c r="B84" s="188" t="s">
        <v>671</v>
      </c>
      <c r="C84" s="68" t="s">
        <v>750</v>
      </c>
      <c r="D84" s="33"/>
      <c r="E84" s="33"/>
      <c r="F84" s="33"/>
      <c r="G84" s="190">
        <f>$M$76</f>
        <v>2489</v>
      </c>
      <c r="H84" s="4">
        <f>IF($G84=0,0,H76/$G84*100)</f>
        <v>48.814785054238655</v>
      </c>
      <c r="I84" s="4">
        <f t="shared" ref="I84:L84" si="38">IF($G84=0,0,I76/$G84*100)</f>
        <v>0.92406588991562877</v>
      </c>
      <c r="J84" s="4">
        <f t="shared" si="38"/>
        <v>44.556046605062271</v>
      </c>
      <c r="K84" s="4">
        <f t="shared" si="38"/>
        <v>2.6114905584572119</v>
      </c>
      <c r="L84" s="4">
        <f t="shared" si="38"/>
        <v>3.0936118923262352</v>
      </c>
      <c r="M84" s="4">
        <f t="shared" si="37"/>
        <v>100</v>
      </c>
    </row>
    <row r="85" spans="2:13" ht="15" customHeight="1" x14ac:dyDescent="0.15">
      <c r="B85" s="186"/>
      <c r="C85" s="81" t="s">
        <v>751</v>
      </c>
      <c r="D85" s="7"/>
      <c r="E85" s="7"/>
      <c r="G85" s="191">
        <f t="shared" ref="G85:G91" si="39">$M$76</f>
        <v>2489</v>
      </c>
      <c r="H85" s="4">
        <f t="shared" ref="H85:L85" si="40">IF($G85=0,0,H77/$G85*100)</f>
        <v>87.304138208115717</v>
      </c>
      <c r="I85" s="4">
        <f t="shared" si="40"/>
        <v>0.76335877862595414</v>
      </c>
      <c r="J85" s="4">
        <f t="shared" si="40"/>
        <v>5.5443953394937724</v>
      </c>
      <c r="K85" s="4">
        <f t="shared" si="40"/>
        <v>2.0490156689433507</v>
      </c>
      <c r="L85" s="4">
        <f t="shared" si="40"/>
        <v>4.3390920048212136</v>
      </c>
      <c r="M85" s="4">
        <f t="shared" si="37"/>
        <v>100.00000000000001</v>
      </c>
    </row>
    <row r="86" spans="2:13" ht="15" customHeight="1" x14ac:dyDescent="0.15">
      <c r="B86" s="186"/>
      <c r="C86" s="81" t="s">
        <v>752</v>
      </c>
      <c r="D86" s="7"/>
      <c r="E86" s="7"/>
      <c r="G86" s="191">
        <f t="shared" si="39"/>
        <v>2489</v>
      </c>
      <c r="H86" s="4">
        <f t="shared" ref="H86:L86" si="41">IF($G86=0,0,H78/$G86*100)</f>
        <v>16.151064684612294</v>
      </c>
      <c r="I86" s="4">
        <f t="shared" si="41"/>
        <v>3.5757332261952595</v>
      </c>
      <c r="J86" s="4">
        <f t="shared" si="41"/>
        <v>77.139413419043791</v>
      </c>
      <c r="K86" s="4">
        <f t="shared" si="41"/>
        <v>0.72318200080353556</v>
      </c>
      <c r="L86" s="4">
        <f t="shared" si="41"/>
        <v>2.4106066693451185</v>
      </c>
      <c r="M86" s="4">
        <f t="shared" si="37"/>
        <v>100</v>
      </c>
    </row>
    <row r="87" spans="2:13" ht="15" customHeight="1" x14ac:dyDescent="0.15">
      <c r="B87" s="186"/>
      <c r="C87" s="334" t="s">
        <v>753</v>
      </c>
      <c r="D87" s="7"/>
      <c r="E87" s="7"/>
      <c r="G87" s="191">
        <f t="shared" si="39"/>
        <v>2489</v>
      </c>
      <c r="H87" s="4">
        <f t="shared" ref="H87:L87" si="42">IF($G87=0,0,H79/$G87*100)</f>
        <v>71.836078746484532</v>
      </c>
      <c r="I87" s="4">
        <f t="shared" si="42"/>
        <v>1.3258336681398153</v>
      </c>
      <c r="J87" s="4">
        <f t="shared" si="42"/>
        <v>21.695460024106065</v>
      </c>
      <c r="K87" s="4">
        <f t="shared" si="42"/>
        <v>1.2053033346725592</v>
      </c>
      <c r="L87" s="4">
        <f t="shared" si="42"/>
        <v>3.9373242265970267</v>
      </c>
      <c r="M87" s="4">
        <f t="shared" si="37"/>
        <v>100.00000000000001</v>
      </c>
    </row>
    <row r="88" spans="2:13" ht="15" customHeight="1" x14ac:dyDescent="0.15">
      <c r="B88" s="186"/>
      <c r="C88" s="81" t="s">
        <v>754</v>
      </c>
      <c r="D88" s="7"/>
      <c r="E88" s="7"/>
      <c r="G88" s="191">
        <f t="shared" si="39"/>
        <v>2489</v>
      </c>
      <c r="H88" s="4">
        <f t="shared" ref="H88:L88" si="43">IF($G88=0,0,H80/$G88*100)</f>
        <v>61.591000401767779</v>
      </c>
      <c r="I88" s="4">
        <f t="shared" si="43"/>
        <v>2.0891924467657694</v>
      </c>
      <c r="J88" s="4">
        <f t="shared" si="43"/>
        <v>25.231016472478906</v>
      </c>
      <c r="K88" s="4">
        <f t="shared" si="43"/>
        <v>7.0711128967456807</v>
      </c>
      <c r="L88" s="4">
        <f t="shared" si="43"/>
        <v>4.0176777822418641</v>
      </c>
      <c r="M88" s="4">
        <f t="shared" si="37"/>
        <v>99.999999999999986</v>
      </c>
    </row>
    <row r="89" spans="2:13" ht="15" customHeight="1" x14ac:dyDescent="0.15">
      <c r="B89" s="186"/>
      <c r="C89" s="81" t="s">
        <v>755</v>
      </c>
      <c r="D89" s="7"/>
      <c r="E89" s="7"/>
      <c r="G89" s="191">
        <f t="shared" si="39"/>
        <v>2489</v>
      </c>
      <c r="H89" s="4">
        <f t="shared" ref="H89:L89" si="44">IF($G89=0,0,H81/$G89*100)</f>
        <v>65.327440739252708</v>
      </c>
      <c r="I89" s="4">
        <f t="shared" si="44"/>
        <v>5.7452792286058658</v>
      </c>
      <c r="J89" s="4">
        <f t="shared" si="44"/>
        <v>19.807151466452392</v>
      </c>
      <c r="K89" s="4">
        <f t="shared" si="44"/>
        <v>4.8212133386902369</v>
      </c>
      <c r="L89" s="4">
        <f t="shared" si="44"/>
        <v>4.298915226998794</v>
      </c>
      <c r="M89" s="4">
        <f t="shared" si="37"/>
        <v>100</v>
      </c>
    </row>
    <row r="90" spans="2:13" ht="15" customHeight="1" x14ac:dyDescent="0.15">
      <c r="B90" s="186"/>
      <c r="C90" s="81" t="s">
        <v>756</v>
      </c>
      <c r="D90" s="7"/>
      <c r="E90" s="7"/>
      <c r="G90" s="191">
        <f t="shared" si="39"/>
        <v>2489</v>
      </c>
      <c r="H90" s="4">
        <f t="shared" ref="H90:L90" si="45">IF($G90=0,0,H82/$G90*100)</f>
        <v>27.963037364403377</v>
      </c>
      <c r="I90" s="4">
        <f t="shared" si="45"/>
        <v>9.7227802330253112</v>
      </c>
      <c r="J90" s="4">
        <f t="shared" si="45"/>
        <v>45.038167938931295</v>
      </c>
      <c r="K90" s="4">
        <f t="shared" si="45"/>
        <v>13.5797509039775</v>
      </c>
      <c r="L90" s="4">
        <f t="shared" si="45"/>
        <v>3.6962635596625151</v>
      </c>
      <c r="M90" s="4">
        <f t="shared" si="37"/>
        <v>99.999999999999986</v>
      </c>
    </row>
    <row r="91" spans="2:13" ht="15" customHeight="1" x14ac:dyDescent="0.15">
      <c r="B91" s="187"/>
      <c r="C91" s="69" t="s">
        <v>757</v>
      </c>
      <c r="D91" s="36"/>
      <c r="E91" s="36"/>
      <c r="F91" s="36"/>
      <c r="G91" s="192">
        <f t="shared" si="39"/>
        <v>2489</v>
      </c>
      <c r="H91" s="5">
        <f t="shared" ref="H91:L91" si="46">IF($G91=0,0,H83/$G91*100)</f>
        <v>53.595821615106466</v>
      </c>
      <c r="I91" s="5">
        <f t="shared" si="46"/>
        <v>0.84371233427079151</v>
      </c>
      <c r="J91" s="5">
        <f t="shared" si="46"/>
        <v>7.0711128967456807</v>
      </c>
      <c r="K91" s="5">
        <f t="shared" si="46"/>
        <v>1.6472478907191643</v>
      </c>
      <c r="L91" s="5">
        <f t="shared" si="46"/>
        <v>36.84210526315789</v>
      </c>
      <c r="M91" s="5">
        <f t="shared" si="37"/>
        <v>100</v>
      </c>
    </row>
    <row r="92" spans="2:13" ht="15" customHeight="1" x14ac:dyDescent="0.15">
      <c r="B92" s="7"/>
      <c r="C92" s="7"/>
      <c r="D92" s="7"/>
      <c r="E92" s="7"/>
      <c r="G92" s="47"/>
      <c r="H92" s="84"/>
      <c r="I92" s="84"/>
      <c r="J92" s="84"/>
      <c r="K92" s="84"/>
      <c r="L92" s="84"/>
      <c r="M92" s="84"/>
    </row>
    <row r="93" spans="2:13" ht="56.7" x14ac:dyDescent="0.15">
      <c r="B93" s="27" t="s">
        <v>680</v>
      </c>
      <c r="C93" s="28"/>
      <c r="D93" s="28"/>
      <c r="E93" s="28"/>
      <c r="F93" s="28"/>
      <c r="G93" s="29"/>
      <c r="H93" s="202" t="s">
        <v>758</v>
      </c>
      <c r="I93" s="202" t="s">
        <v>759</v>
      </c>
      <c r="J93" s="202" t="s">
        <v>760</v>
      </c>
      <c r="K93" s="202" t="s">
        <v>761</v>
      </c>
      <c r="L93" s="145" t="s">
        <v>675</v>
      </c>
      <c r="M93" s="145" t="s">
        <v>676</v>
      </c>
    </row>
    <row r="94" spans="2:13" ht="15" customHeight="1" x14ac:dyDescent="0.15">
      <c r="B94" s="189" t="s">
        <v>670</v>
      </c>
      <c r="C94" s="68" t="s">
        <v>750</v>
      </c>
      <c r="D94" s="33"/>
      <c r="E94" s="33"/>
      <c r="F94" s="33"/>
      <c r="G94" s="78"/>
      <c r="H94" s="17">
        <v>51</v>
      </c>
      <c r="I94" s="17">
        <v>2</v>
      </c>
      <c r="J94" s="17">
        <v>68</v>
      </c>
      <c r="K94" s="17">
        <v>3</v>
      </c>
      <c r="L94" s="17">
        <v>6</v>
      </c>
      <c r="M94" s="17">
        <f t="shared" ref="M94:M109" si="47">SUM(H94:L94)</f>
        <v>130</v>
      </c>
    </row>
    <row r="95" spans="2:13" ht="15" customHeight="1" x14ac:dyDescent="0.15">
      <c r="B95" s="186"/>
      <c r="C95" s="81" t="s">
        <v>751</v>
      </c>
      <c r="D95" s="7"/>
      <c r="E95" s="7"/>
      <c r="G95" s="79"/>
      <c r="H95" s="18">
        <v>106</v>
      </c>
      <c r="I95" s="18">
        <v>0</v>
      </c>
      <c r="J95" s="18">
        <v>7</v>
      </c>
      <c r="K95" s="18">
        <v>10</v>
      </c>
      <c r="L95" s="18">
        <v>7</v>
      </c>
      <c r="M95" s="18">
        <f t="shared" si="47"/>
        <v>130</v>
      </c>
    </row>
    <row r="96" spans="2:13" ht="15" customHeight="1" x14ac:dyDescent="0.15">
      <c r="B96" s="186"/>
      <c r="C96" s="81" t="s">
        <v>752</v>
      </c>
      <c r="D96" s="7"/>
      <c r="E96" s="7"/>
      <c r="G96" s="79"/>
      <c r="H96" s="18">
        <v>13</v>
      </c>
      <c r="I96" s="18">
        <v>1</v>
      </c>
      <c r="J96" s="18">
        <v>110</v>
      </c>
      <c r="K96" s="18">
        <v>0</v>
      </c>
      <c r="L96" s="18">
        <v>6</v>
      </c>
      <c r="M96" s="18">
        <f t="shared" si="47"/>
        <v>130</v>
      </c>
    </row>
    <row r="97" spans="2:13" ht="15" customHeight="1" x14ac:dyDescent="0.15">
      <c r="B97" s="186"/>
      <c r="C97" s="334" t="s">
        <v>753</v>
      </c>
      <c r="D97" s="7"/>
      <c r="E97" s="7"/>
      <c r="G97" s="79"/>
      <c r="H97" s="18">
        <v>47</v>
      </c>
      <c r="I97" s="18">
        <v>1</v>
      </c>
      <c r="J97" s="18">
        <v>72</v>
      </c>
      <c r="K97" s="18">
        <v>1</v>
      </c>
      <c r="L97" s="18">
        <v>9</v>
      </c>
      <c r="M97" s="18">
        <f t="shared" si="47"/>
        <v>130</v>
      </c>
    </row>
    <row r="98" spans="2:13" ht="15" customHeight="1" x14ac:dyDescent="0.15">
      <c r="B98" s="186"/>
      <c r="C98" s="81" t="s">
        <v>754</v>
      </c>
      <c r="D98" s="7"/>
      <c r="E98" s="7"/>
      <c r="G98" s="79"/>
      <c r="H98" s="18">
        <v>51</v>
      </c>
      <c r="I98" s="18">
        <v>4</v>
      </c>
      <c r="J98" s="18">
        <v>45</v>
      </c>
      <c r="K98" s="18">
        <v>23</v>
      </c>
      <c r="L98" s="18">
        <v>7</v>
      </c>
      <c r="M98" s="18">
        <f t="shared" si="47"/>
        <v>130</v>
      </c>
    </row>
    <row r="99" spans="2:13" ht="15" customHeight="1" x14ac:dyDescent="0.15">
      <c r="B99" s="186"/>
      <c r="C99" s="81" t="s">
        <v>755</v>
      </c>
      <c r="D99" s="7"/>
      <c r="E99" s="7"/>
      <c r="G99" s="79"/>
      <c r="H99" s="18">
        <v>54</v>
      </c>
      <c r="I99" s="18">
        <v>12</v>
      </c>
      <c r="J99" s="18">
        <v>43</v>
      </c>
      <c r="K99" s="18">
        <v>14</v>
      </c>
      <c r="L99" s="18">
        <v>7</v>
      </c>
      <c r="M99" s="18">
        <f t="shared" si="47"/>
        <v>130</v>
      </c>
    </row>
    <row r="100" spans="2:13" ht="15" customHeight="1" x14ac:dyDescent="0.15">
      <c r="B100" s="186"/>
      <c r="C100" s="81" t="s">
        <v>756</v>
      </c>
      <c r="D100" s="7"/>
      <c r="E100" s="7"/>
      <c r="G100" s="79"/>
      <c r="H100" s="18">
        <v>22</v>
      </c>
      <c r="I100" s="18">
        <v>14</v>
      </c>
      <c r="J100" s="18">
        <v>65</v>
      </c>
      <c r="K100" s="18">
        <v>22</v>
      </c>
      <c r="L100" s="18">
        <v>7</v>
      </c>
      <c r="M100" s="18">
        <f t="shared" si="47"/>
        <v>130</v>
      </c>
    </row>
    <row r="101" spans="2:13" ht="15" customHeight="1" x14ac:dyDescent="0.15">
      <c r="B101" s="187"/>
      <c r="C101" s="69" t="s">
        <v>757</v>
      </c>
      <c r="D101" s="36"/>
      <c r="E101" s="36"/>
      <c r="F101" s="36"/>
      <c r="G101" s="80"/>
      <c r="H101" s="19">
        <v>64</v>
      </c>
      <c r="I101" s="19">
        <v>0</v>
      </c>
      <c r="J101" s="19">
        <v>9</v>
      </c>
      <c r="K101" s="19">
        <v>5</v>
      </c>
      <c r="L101" s="19">
        <v>52</v>
      </c>
      <c r="M101" s="19">
        <f t="shared" si="47"/>
        <v>130</v>
      </c>
    </row>
    <row r="102" spans="2:13" ht="15" customHeight="1" x14ac:dyDescent="0.15">
      <c r="B102" s="188" t="s">
        <v>671</v>
      </c>
      <c r="C102" s="68" t="s">
        <v>750</v>
      </c>
      <c r="D102" s="33"/>
      <c r="E102" s="33"/>
      <c r="F102" s="33"/>
      <c r="G102" s="190">
        <f>$M$94</f>
        <v>130</v>
      </c>
      <c r="H102" s="4">
        <f>IF($G102=0,0,H94/$G102*100)</f>
        <v>39.230769230769234</v>
      </c>
      <c r="I102" s="4">
        <f t="shared" ref="I102:L102" si="48">IF($G102=0,0,I94/$G102*100)</f>
        <v>1.5384615384615385</v>
      </c>
      <c r="J102" s="4">
        <f t="shared" si="48"/>
        <v>52.307692307692314</v>
      </c>
      <c r="K102" s="4">
        <f t="shared" si="48"/>
        <v>2.3076923076923079</v>
      </c>
      <c r="L102" s="4">
        <f t="shared" si="48"/>
        <v>4.6153846153846159</v>
      </c>
      <c r="M102" s="4">
        <f t="shared" si="47"/>
        <v>100.00000000000001</v>
      </c>
    </row>
    <row r="103" spans="2:13" ht="15" customHeight="1" x14ac:dyDescent="0.15">
      <c r="B103" s="186"/>
      <c r="C103" s="81" t="s">
        <v>751</v>
      </c>
      <c r="D103" s="7"/>
      <c r="E103" s="7"/>
      <c r="G103" s="191">
        <f t="shared" ref="G103:G109" si="49">$M$94</f>
        <v>130</v>
      </c>
      <c r="H103" s="4">
        <f t="shared" ref="H103:L103" si="50">IF($G103=0,0,H95/$G103*100)</f>
        <v>81.538461538461533</v>
      </c>
      <c r="I103" s="4">
        <f t="shared" si="50"/>
        <v>0</v>
      </c>
      <c r="J103" s="4">
        <f t="shared" si="50"/>
        <v>5.384615384615385</v>
      </c>
      <c r="K103" s="4">
        <f t="shared" si="50"/>
        <v>7.6923076923076925</v>
      </c>
      <c r="L103" s="4">
        <f t="shared" si="50"/>
        <v>5.384615384615385</v>
      </c>
      <c r="M103" s="4">
        <f t="shared" si="47"/>
        <v>100</v>
      </c>
    </row>
    <row r="104" spans="2:13" ht="15" customHeight="1" x14ac:dyDescent="0.15">
      <c r="B104" s="186"/>
      <c r="C104" s="81" t="s">
        <v>752</v>
      </c>
      <c r="D104" s="7"/>
      <c r="E104" s="7"/>
      <c r="G104" s="191">
        <f t="shared" si="49"/>
        <v>130</v>
      </c>
      <c r="H104" s="4">
        <f t="shared" ref="H104:L104" si="51">IF($G104=0,0,H96/$G104*100)</f>
        <v>10</v>
      </c>
      <c r="I104" s="4">
        <f t="shared" si="51"/>
        <v>0.76923076923076927</v>
      </c>
      <c r="J104" s="4">
        <f t="shared" si="51"/>
        <v>84.615384615384613</v>
      </c>
      <c r="K104" s="4">
        <f t="shared" si="51"/>
        <v>0</v>
      </c>
      <c r="L104" s="4">
        <f t="shared" si="51"/>
        <v>4.6153846153846159</v>
      </c>
      <c r="M104" s="4">
        <f t="shared" si="47"/>
        <v>100</v>
      </c>
    </row>
    <row r="105" spans="2:13" ht="15" customHeight="1" x14ac:dyDescent="0.15">
      <c r="B105" s="186"/>
      <c r="C105" s="334" t="s">
        <v>753</v>
      </c>
      <c r="D105" s="7"/>
      <c r="E105" s="7"/>
      <c r="G105" s="191">
        <f t="shared" si="49"/>
        <v>130</v>
      </c>
      <c r="H105" s="4">
        <f t="shared" ref="H105:L105" si="52">IF($G105=0,0,H97/$G105*100)</f>
        <v>36.153846153846153</v>
      </c>
      <c r="I105" s="4">
        <f t="shared" si="52"/>
        <v>0.76923076923076927</v>
      </c>
      <c r="J105" s="4">
        <f t="shared" si="52"/>
        <v>55.384615384615387</v>
      </c>
      <c r="K105" s="4">
        <f t="shared" si="52"/>
        <v>0.76923076923076927</v>
      </c>
      <c r="L105" s="4">
        <f t="shared" si="52"/>
        <v>6.9230769230769234</v>
      </c>
      <c r="M105" s="4">
        <f t="shared" si="47"/>
        <v>100</v>
      </c>
    </row>
    <row r="106" spans="2:13" ht="15" customHeight="1" x14ac:dyDescent="0.15">
      <c r="B106" s="186"/>
      <c r="C106" s="81" t="s">
        <v>754</v>
      </c>
      <c r="D106" s="7"/>
      <c r="E106" s="7"/>
      <c r="G106" s="191">
        <f t="shared" si="49"/>
        <v>130</v>
      </c>
      <c r="H106" s="4">
        <f t="shared" ref="H106:L106" si="53">IF($G106=0,0,H98/$G106*100)</f>
        <v>39.230769230769234</v>
      </c>
      <c r="I106" s="4">
        <f t="shared" si="53"/>
        <v>3.0769230769230771</v>
      </c>
      <c r="J106" s="4">
        <f t="shared" si="53"/>
        <v>34.615384615384613</v>
      </c>
      <c r="K106" s="4">
        <f t="shared" si="53"/>
        <v>17.692307692307693</v>
      </c>
      <c r="L106" s="4">
        <f t="shared" si="53"/>
        <v>5.384615384615385</v>
      </c>
      <c r="M106" s="4">
        <f t="shared" si="47"/>
        <v>100.00000000000001</v>
      </c>
    </row>
    <row r="107" spans="2:13" ht="15" customHeight="1" x14ac:dyDescent="0.15">
      <c r="B107" s="186"/>
      <c r="C107" s="81" t="s">
        <v>755</v>
      </c>
      <c r="D107" s="7"/>
      <c r="E107" s="7"/>
      <c r="G107" s="191">
        <f t="shared" si="49"/>
        <v>130</v>
      </c>
      <c r="H107" s="4">
        <f t="shared" ref="H107:L107" si="54">IF($G107=0,0,H99/$G107*100)</f>
        <v>41.53846153846154</v>
      </c>
      <c r="I107" s="4">
        <f t="shared" si="54"/>
        <v>9.2307692307692317</v>
      </c>
      <c r="J107" s="4">
        <f t="shared" si="54"/>
        <v>33.076923076923073</v>
      </c>
      <c r="K107" s="4">
        <f t="shared" si="54"/>
        <v>10.76923076923077</v>
      </c>
      <c r="L107" s="4">
        <f t="shared" si="54"/>
        <v>5.384615384615385</v>
      </c>
      <c r="M107" s="4">
        <f t="shared" si="47"/>
        <v>100</v>
      </c>
    </row>
    <row r="108" spans="2:13" ht="15" customHeight="1" x14ac:dyDescent="0.15">
      <c r="B108" s="186"/>
      <c r="C108" s="81" t="s">
        <v>756</v>
      </c>
      <c r="D108" s="7"/>
      <c r="E108" s="7"/>
      <c r="G108" s="191">
        <f t="shared" si="49"/>
        <v>130</v>
      </c>
      <c r="H108" s="4">
        <f t="shared" ref="H108:L108" si="55">IF($G108=0,0,H100/$G108*100)</f>
        <v>16.923076923076923</v>
      </c>
      <c r="I108" s="4">
        <f t="shared" si="55"/>
        <v>10.76923076923077</v>
      </c>
      <c r="J108" s="4">
        <f t="shared" si="55"/>
        <v>50</v>
      </c>
      <c r="K108" s="4">
        <f t="shared" si="55"/>
        <v>16.923076923076923</v>
      </c>
      <c r="L108" s="4">
        <f t="shared" si="55"/>
        <v>5.384615384615385</v>
      </c>
      <c r="M108" s="4">
        <f t="shared" si="47"/>
        <v>100</v>
      </c>
    </row>
    <row r="109" spans="2:13" ht="15" customHeight="1" x14ac:dyDescent="0.15">
      <c r="B109" s="187"/>
      <c r="C109" s="69" t="s">
        <v>757</v>
      </c>
      <c r="D109" s="36"/>
      <c r="E109" s="36"/>
      <c r="F109" s="36"/>
      <c r="G109" s="192">
        <f t="shared" si="49"/>
        <v>130</v>
      </c>
      <c r="H109" s="5">
        <f t="shared" ref="H109:L109" si="56">IF($G109=0,0,H101/$G109*100)</f>
        <v>49.230769230769234</v>
      </c>
      <c r="I109" s="5">
        <f t="shared" si="56"/>
        <v>0</v>
      </c>
      <c r="J109" s="5">
        <f t="shared" si="56"/>
        <v>6.9230769230769234</v>
      </c>
      <c r="K109" s="5">
        <f t="shared" si="56"/>
        <v>3.8461538461538463</v>
      </c>
      <c r="L109" s="5">
        <f t="shared" si="56"/>
        <v>40</v>
      </c>
      <c r="M109" s="5">
        <f t="shared" si="47"/>
        <v>100</v>
      </c>
    </row>
    <row r="110" spans="2:13" ht="15" customHeight="1" x14ac:dyDescent="0.15">
      <c r="B110" s="7"/>
      <c r="C110" s="7"/>
      <c r="D110" s="7"/>
      <c r="E110" s="7"/>
      <c r="G110" s="47"/>
      <c r="H110" s="84"/>
      <c r="I110" s="84"/>
      <c r="J110" s="84"/>
      <c r="K110" s="84"/>
      <c r="L110" s="84"/>
      <c r="M110" s="84"/>
    </row>
    <row r="111" spans="2:13" ht="56.7" x14ac:dyDescent="0.15">
      <c r="B111" s="27" t="s">
        <v>681</v>
      </c>
      <c r="C111" s="28"/>
      <c r="D111" s="28"/>
      <c r="E111" s="28"/>
      <c r="F111" s="28"/>
      <c r="G111" s="29"/>
      <c r="H111" s="202" t="s">
        <v>758</v>
      </c>
      <c r="I111" s="202" t="s">
        <v>759</v>
      </c>
      <c r="J111" s="202" t="s">
        <v>760</v>
      </c>
      <c r="K111" s="202" t="s">
        <v>761</v>
      </c>
      <c r="L111" s="145" t="s">
        <v>675</v>
      </c>
      <c r="M111" s="145" t="s">
        <v>676</v>
      </c>
    </row>
    <row r="112" spans="2:13" ht="15" customHeight="1" x14ac:dyDescent="0.15">
      <c r="B112" s="189" t="s">
        <v>670</v>
      </c>
      <c r="C112" s="68" t="s">
        <v>750</v>
      </c>
      <c r="D112" s="33"/>
      <c r="E112" s="33"/>
      <c r="F112" s="33"/>
      <c r="G112" s="78"/>
      <c r="H112" s="17">
        <v>664</v>
      </c>
      <c r="I112" s="17">
        <v>29</v>
      </c>
      <c r="J112" s="17">
        <v>925</v>
      </c>
      <c r="K112" s="17">
        <v>114</v>
      </c>
      <c r="L112" s="17">
        <v>34</v>
      </c>
      <c r="M112" s="17">
        <f t="shared" ref="M112:M127" si="57">SUM(H112:L112)</f>
        <v>1766</v>
      </c>
    </row>
    <row r="113" spans="2:13" ht="15" customHeight="1" x14ac:dyDescent="0.15">
      <c r="B113" s="186"/>
      <c r="C113" s="81" t="s">
        <v>751</v>
      </c>
      <c r="D113" s="7"/>
      <c r="E113" s="7"/>
      <c r="G113" s="79"/>
      <c r="H113" s="18">
        <v>1527</v>
      </c>
      <c r="I113" s="18">
        <v>15</v>
      </c>
      <c r="J113" s="18">
        <v>102</v>
      </c>
      <c r="K113" s="18">
        <v>78</v>
      </c>
      <c r="L113" s="18">
        <v>44</v>
      </c>
      <c r="M113" s="18">
        <f t="shared" si="57"/>
        <v>1766</v>
      </c>
    </row>
    <row r="114" spans="2:13" ht="15" customHeight="1" x14ac:dyDescent="0.15">
      <c r="B114" s="186"/>
      <c r="C114" s="81" t="s">
        <v>752</v>
      </c>
      <c r="D114" s="7"/>
      <c r="E114" s="7"/>
      <c r="G114" s="79"/>
      <c r="H114" s="18">
        <v>313</v>
      </c>
      <c r="I114" s="18">
        <v>50</v>
      </c>
      <c r="J114" s="18">
        <v>1361</v>
      </c>
      <c r="K114" s="18">
        <v>17</v>
      </c>
      <c r="L114" s="18">
        <v>25</v>
      </c>
      <c r="M114" s="18">
        <f t="shared" si="57"/>
        <v>1766</v>
      </c>
    </row>
    <row r="115" spans="2:13" ht="15" customHeight="1" x14ac:dyDescent="0.15">
      <c r="B115" s="186"/>
      <c r="C115" s="334" t="s">
        <v>753</v>
      </c>
      <c r="D115" s="7"/>
      <c r="E115" s="7"/>
      <c r="G115" s="79"/>
      <c r="H115" s="18">
        <v>1341</v>
      </c>
      <c r="I115" s="18">
        <v>36</v>
      </c>
      <c r="J115" s="18">
        <v>291</v>
      </c>
      <c r="K115" s="18">
        <v>54</v>
      </c>
      <c r="L115" s="18">
        <v>44</v>
      </c>
      <c r="M115" s="18">
        <f t="shared" si="57"/>
        <v>1766</v>
      </c>
    </row>
    <row r="116" spans="2:13" ht="15" customHeight="1" x14ac:dyDescent="0.15">
      <c r="B116" s="186"/>
      <c r="C116" s="81" t="s">
        <v>754</v>
      </c>
      <c r="D116" s="7"/>
      <c r="E116" s="7"/>
      <c r="G116" s="79"/>
      <c r="H116" s="18">
        <v>957</v>
      </c>
      <c r="I116" s="18">
        <v>56</v>
      </c>
      <c r="J116" s="18">
        <v>499</v>
      </c>
      <c r="K116" s="18">
        <v>221</v>
      </c>
      <c r="L116" s="18">
        <v>33</v>
      </c>
      <c r="M116" s="18">
        <f t="shared" si="57"/>
        <v>1766</v>
      </c>
    </row>
    <row r="117" spans="2:13" ht="15" customHeight="1" x14ac:dyDescent="0.15">
      <c r="B117" s="186"/>
      <c r="C117" s="81" t="s">
        <v>755</v>
      </c>
      <c r="D117" s="7"/>
      <c r="E117" s="7"/>
      <c r="G117" s="79"/>
      <c r="H117" s="18">
        <v>1109</v>
      </c>
      <c r="I117" s="18">
        <v>190</v>
      </c>
      <c r="J117" s="18">
        <v>284</v>
      </c>
      <c r="K117" s="18">
        <v>136</v>
      </c>
      <c r="L117" s="18">
        <v>47</v>
      </c>
      <c r="M117" s="18">
        <f t="shared" si="57"/>
        <v>1766</v>
      </c>
    </row>
    <row r="118" spans="2:13" ht="15" customHeight="1" x14ac:dyDescent="0.15">
      <c r="B118" s="186"/>
      <c r="C118" s="81" t="s">
        <v>756</v>
      </c>
      <c r="D118" s="7"/>
      <c r="E118" s="7"/>
      <c r="G118" s="79"/>
      <c r="H118" s="18">
        <v>429</v>
      </c>
      <c r="I118" s="18">
        <v>135</v>
      </c>
      <c r="J118" s="18">
        <v>900</v>
      </c>
      <c r="K118" s="18">
        <v>263</v>
      </c>
      <c r="L118" s="18">
        <v>39</v>
      </c>
      <c r="M118" s="18">
        <f t="shared" si="57"/>
        <v>1766</v>
      </c>
    </row>
    <row r="119" spans="2:13" ht="15" customHeight="1" x14ac:dyDescent="0.15">
      <c r="B119" s="187"/>
      <c r="C119" s="69" t="s">
        <v>757</v>
      </c>
      <c r="D119" s="36"/>
      <c r="E119" s="36"/>
      <c r="F119" s="36"/>
      <c r="G119" s="80"/>
      <c r="H119" s="19">
        <v>962</v>
      </c>
      <c r="I119" s="19">
        <v>19</v>
      </c>
      <c r="J119" s="19">
        <v>167</v>
      </c>
      <c r="K119" s="19">
        <v>39</v>
      </c>
      <c r="L119" s="19">
        <v>579</v>
      </c>
      <c r="M119" s="19">
        <f t="shared" si="57"/>
        <v>1766</v>
      </c>
    </row>
    <row r="120" spans="2:13" ht="15" customHeight="1" x14ac:dyDescent="0.15">
      <c r="B120" s="188" t="s">
        <v>671</v>
      </c>
      <c r="C120" s="68" t="s">
        <v>750</v>
      </c>
      <c r="D120" s="33"/>
      <c r="E120" s="33"/>
      <c r="F120" s="33"/>
      <c r="G120" s="190">
        <f>M112</f>
        <v>1766</v>
      </c>
      <c r="H120" s="4">
        <f t="shared" ref="H120:I127" si="58">IF(G120=0,0,H112/$G120*100)</f>
        <v>37.599093997734997</v>
      </c>
      <c r="I120" s="4">
        <f t="shared" si="58"/>
        <v>1.6421291053227631</v>
      </c>
      <c r="J120" s="4">
        <f t="shared" ref="J120:K127" si="59">IF(H120=0,0,J112/$G120*100)</f>
        <v>52.378255945639864</v>
      </c>
      <c r="K120" s="4">
        <f t="shared" si="59"/>
        <v>6.4552661381653458</v>
      </c>
      <c r="L120" s="4">
        <f t="shared" ref="L120:L127" si="60">IF(K120=0,0,L112/$G120*100)</f>
        <v>1.9252548131370328</v>
      </c>
      <c r="M120" s="4">
        <f t="shared" si="57"/>
        <v>100</v>
      </c>
    </row>
    <row r="121" spans="2:13" ht="15" customHeight="1" x14ac:dyDescent="0.15">
      <c r="B121" s="186"/>
      <c r="C121" s="81" t="s">
        <v>751</v>
      </c>
      <c r="D121" s="7"/>
      <c r="E121" s="7"/>
      <c r="G121" s="191">
        <f t="shared" ref="G121:G127" si="61">M113</f>
        <v>1766</v>
      </c>
      <c r="H121" s="4">
        <f t="shared" si="58"/>
        <v>86.466591166477912</v>
      </c>
      <c r="I121" s="4">
        <f t="shared" si="58"/>
        <v>0.84937712344280847</v>
      </c>
      <c r="J121" s="4">
        <f t="shared" si="59"/>
        <v>5.7757644394110983</v>
      </c>
      <c r="K121" s="4">
        <f t="shared" si="59"/>
        <v>4.4167610419026042</v>
      </c>
      <c r="L121" s="4">
        <f t="shared" si="60"/>
        <v>2.491506228765572</v>
      </c>
      <c r="M121" s="4">
        <f t="shared" si="57"/>
        <v>100</v>
      </c>
    </row>
    <row r="122" spans="2:13" ht="15" customHeight="1" x14ac:dyDescent="0.15">
      <c r="B122" s="186"/>
      <c r="C122" s="81" t="s">
        <v>752</v>
      </c>
      <c r="D122" s="7"/>
      <c r="E122" s="7"/>
      <c r="G122" s="191">
        <f t="shared" si="61"/>
        <v>1766</v>
      </c>
      <c r="H122" s="4">
        <f t="shared" si="58"/>
        <v>17.723669309173275</v>
      </c>
      <c r="I122" s="4">
        <f t="shared" si="58"/>
        <v>2.8312570781426953</v>
      </c>
      <c r="J122" s="4">
        <f t="shared" si="59"/>
        <v>77.066817667044162</v>
      </c>
      <c r="K122" s="4">
        <f t="shared" si="59"/>
        <v>0.96262740656851642</v>
      </c>
      <c r="L122" s="4">
        <f t="shared" si="60"/>
        <v>1.4156285390713477</v>
      </c>
      <c r="M122" s="4">
        <f t="shared" si="57"/>
        <v>100</v>
      </c>
    </row>
    <row r="123" spans="2:13" ht="15" customHeight="1" x14ac:dyDescent="0.15">
      <c r="B123" s="186"/>
      <c r="C123" s="334" t="s">
        <v>753</v>
      </c>
      <c r="D123" s="7"/>
      <c r="E123" s="7"/>
      <c r="G123" s="191">
        <f t="shared" si="61"/>
        <v>1766</v>
      </c>
      <c r="H123" s="4">
        <f t="shared" si="58"/>
        <v>75.934314835787092</v>
      </c>
      <c r="I123" s="4">
        <f t="shared" si="58"/>
        <v>2.0385050962627407</v>
      </c>
      <c r="J123" s="4">
        <f t="shared" si="59"/>
        <v>16.477916194790488</v>
      </c>
      <c r="K123" s="4">
        <f t="shared" si="59"/>
        <v>3.057757644394111</v>
      </c>
      <c r="L123" s="4">
        <f t="shared" si="60"/>
        <v>2.491506228765572</v>
      </c>
      <c r="M123" s="4">
        <f t="shared" si="57"/>
        <v>100.00000000000001</v>
      </c>
    </row>
    <row r="124" spans="2:13" ht="15" customHeight="1" x14ac:dyDescent="0.15">
      <c r="B124" s="186"/>
      <c r="C124" s="81" t="s">
        <v>754</v>
      </c>
      <c r="D124" s="7"/>
      <c r="E124" s="7"/>
      <c r="G124" s="191">
        <f t="shared" si="61"/>
        <v>1766</v>
      </c>
      <c r="H124" s="4">
        <f t="shared" si="58"/>
        <v>54.190260475651186</v>
      </c>
      <c r="I124" s="4">
        <f t="shared" si="58"/>
        <v>3.1710079275198186</v>
      </c>
      <c r="J124" s="4">
        <f t="shared" si="59"/>
        <v>28.255945639864098</v>
      </c>
      <c r="K124" s="4">
        <f t="shared" si="59"/>
        <v>12.514156285390712</v>
      </c>
      <c r="L124" s="4">
        <f t="shared" si="60"/>
        <v>1.868629671574179</v>
      </c>
      <c r="M124" s="4">
        <f t="shared" si="57"/>
        <v>100</v>
      </c>
    </row>
    <row r="125" spans="2:13" ht="15" customHeight="1" x14ac:dyDescent="0.15">
      <c r="B125" s="186"/>
      <c r="C125" s="81" t="s">
        <v>755</v>
      </c>
      <c r="D125" s="7"/>
      <c r="E125" s="7"/>
      <c r="G125" s="191">
        <f t="shared" si="61"/>
        <v>1766</v>
      </c>
      <c r="H125" s="4">
        <f t="shared" si="58"/>
        <v>62.797281993204976</v>
      </c>
      <c r="I125" s="4">
        <f t="shared" si="58"/>
        <v>10.758776896942242</v>
      </c>
      <c r="J125" s="4">
        <f t="shared" si="59"/>
        <v>16.081540203850508</v>
      </c>
      <c r="K125" s="4">
        <f t="shared" si="59"/>
        <v>7.7010192525481314</v>
      </c>
      <c r="L125" s="4">
        <f t="shared" si="60"/>
        <v>2.6613816534541335</v>
      </c>
      <c r="M125" s="4">
        <f t="shared" si="57"/>
        <v>99.999999999999986</v>
      </c>
    </row>
    <row r="126" spans="2:13" ht="15" customHeight="1" x14ac:dyDescent="0.15">
      <c r="B126" s="186"/>
      <c r="C126" s="81" t="s">
        <v>756</v>
      </c>
      <c r="D126" s="7"/>
      <c r="E126" s="7"/>
      <c r="G126" s="191">
        <f t="shared" si="61"/>
        <v>1766</v>
      </c>
      <c r="H126" s="4">
        <f t="shared" si="58"/>
        <v>24.292185730464329</v>
      </c>
      <c r="I126" s="4">
        <f t="shared" si="58"/>
        <v>7.644394110985278</v>
      </c>
      <c r="J126" s="4">
        <f t="shared" si="59"/>
        <v>50.962627406568515</v>
      </c>
      <c r="K126" s="4">
        <f t="shared" si="59"/>
        <v>14.892412231030578</v>
      </c>
      <c r="L126" s="4">
        <f t="shared" si="60"/>
        <v>2.2083805209513021</v>
      </c>
      <c r="M126" s="4">
        <f t="shared" si="57"/>
        <v>100</v>
      </c>
    </row>
    <row r="127" spans="2:13" ht="15" customHeight="1" x14ac:dyDescent="0.15">
      <c r="B127" s="187"/>
      <c r="C127" s="69" t="s">
        <v>757</v>
      </c>
      <c r="D127" s="36"/>
      <c r="E127" s="36"/>
      <c r="F127" s="36"/>
      <c r="G127" s="192">
        <f t="shared" si="61"/>
        <v>1766</v>
      </c>
      <c r="H127" s="5">
        <f t="shared" si="58"/>
        <v>54.473386183465458</v>
      </c>
      <c r="I127" s="5">
        <f t="shared" si="58"/>
        <v>1.0758776896942241</v>
      </c>
      <c r="J127" s="5">
        <f t="shared" si="59"/>
        <v>9.4563986409966017</v>
      </c>
      <c r="K127" s="5">
        <f t="shared" si="59"/>
        <v>2.2083805209513021</v>
      </c>
      <c r="L127" s="5">
        <f t="shared" si="60"/>
        <v>32.785956964892407</v>
      </c>
      <c r="M127" s="5">
        <f t="shared" si="57"/>
        <v>100</v>
      </c>
    </row>
    <row r="128" spans="2:13" ht="15" customHeight="1" x14ac:dyDescent="0.15">
      <c r="B128" s="7"/>
      <c r="C128" s="7"/>
      <c r="D128" s="7"/>
      <c r="E128" s="7"/>
      <c r="G128" s="47"/>
      <c r="H128" s="84"/>
      <c r="I128" s="84"/>
      <c r="J128" s="84"/>
      <c r="K128" s="84"/>
      <c r="L128" s="84"/>
    </row>
    <row r="129" spans="1:21" ht="15" customHeight="1" x14ac:dyDescent="0.15">
      <c r="A129" s="1" t="s">
        <v>936</v>
      </c>
      <c r="B129" s="22"/>
      <c r="C129" s="7"/>
      <c r="D129" s="7"/>
      <c r="E129" s="7"/>
      <c r="K129" s="1"/>
    </row>
    <row r="130" spans="1:21" ht="13.5" customHeight="1" x14ac:dyDescent="0.15">
      <c r="B130" s="68"/>
      <c r="C130" s="33"/>
      <c r="D130" s="33"/>
      <c r="E130" s="33"/>
      <c r="F130" s="33"/>
      <c r="G130" s="83"/>
      <c r="H130" s="91"/>
      <c r="I130" s="88" t="s">
        <v>2</v>
      </c>
      <c r="J130" s="91"/>
      <c r="K130" s="91"/>
      <c r="L130" s="115"/>
      <c r="M130" s="91"/>
      <c r="N130" s="88" t="s">
        <v>3</v>
      </c>
      <c r="O130" s="91"/>
      <c r="P130" s="89"/>
    </row>
    <row r="131" spans="1:21" ht="20" x14ac:dyDescent="0.15">
      <c r="B131" s="81"/>
      <c r="C131" s="7"/>
      <c r="D131" s="7"/>
      <c r="E131" s="7"/>
      <c r="G131" s="102" t="s">
        <v>4</v>
      </c>
      <c r="H131" s="102" t="s">
        <v>254</v>
      </c>
      <c r="I131" s="102" t="s">
        <v>255</v>
      </c>
      <c r="J131" s="102" t="s">
        <v>256</v>
      </c>
      <c r="K131" s="109" t="s">
        <v>257</v>
      </c>
      <c r="L131" s="112" t="s">
        <v>4</v>
      </c>
      <c r="M131" s="102" t="s">
        <v>254</v>
      </c>
      <c r="N131" s="102" t="s">
        <v>255</v>
      </c>
      <c r="O131" s="102" t="s">
        <v>256</v>
      </c>
      <c r="P131" s="102" t="s">
        <v>257</v>
      </c>
    </row>
    <row r="132" spans="1:21" ht="12" customHeight="1" x14ac:dyDescent="0.15">
      <c r="B132" s="35"/>
      <c r="C132" s="93"/>
      <c r="D132" s="93"/>
      <c r="E132" s="93"/>
      <c r="F132" s="36"/>
      <c r="G132" s="37"/>
      <c r="H132" s="37"/>
      <c r="I132" s="37"/>
      <c r="J132" s="37"/>
      <c r="K132" s="70"/>
      <c r="L132" s="116">
        <f>G$10</f>
        <v>5887</v>
      </c>
      <c r="M132" s="2">
        <f t="shared" ref="M132" si="62">H$10</f>
        <v>1501</v>
      </c>
      <c r="N132" s="2">
        <f t="shared" ref="N132" si="63">I$10</f>
        <v>2489</v>
      </c>
      <c r="O132" s="2">
        <f t="shared" ref="O132" si="64">J$10</f>
        <v>130</v>
      </c>
      <c r="P132" s="2">
        <f>K$10</f>
        <v>1766</v>
      </c>
      <c r="Q132" s="95"/>
      <c r="R132" s="95"/>
      <c r="S132" s="95"/>
      <c r="T132" s="95"/>
      <c r="U132" s="95"/>
    </row>
    <row r="133" spans="1:21" ht="15" customHeight="1" x14ac:dyDescent="0.15">
      <c r="B133" s="34" t="s">
        <v>937</v>
      </c>
      <c r="C133" s="307"/>
      <c r="D133" s="307"/>
      <c r="E133" s="307"/>
      <c r="G133" s="18">
        <v>1436</v>
      </c>
      <c r="H133" s="18">
        <v>384</v>
      </c>
      <c r="I133" s="18">
        <v>516</v>
      </c>
      <c r="J133" s="18">
        <v>44</v>
      </c>
      <c r="K133" s="71">
        <v>492</v>
      </c>
      <c r="L133" s="118">
        <f>G133/L$5*100</f>
        <v>24.392729743502635</v>
      </c>
      <c r="M133" s="4">
        <f t="shared" ref="M133:M135" si="65">H133/M$5*100</f>
        <v>25.58294470353098</v>
      </c>
      <c r="N133" s="4">
        <f t="shared" ref="N133:N135" si="66">I133/N$5*100</f>
        <v>20.73121735636802</v>
      </c>
      <c r="O133" s="4">
        <f t="shared" ref="O133:O135" si="67">J133/O$5*100</f>
        <v>33.846153846153847</v>
      </c>
      <c r="P133" s="4">
        <f t="shared" ref="P133:P135" si="68">K133/P$5*100</f>
        <v>27.859569648924122</v>
      </c>
      <c r="Q133" s="84"/>
      <c r="R133" s="84"/>
      <c r="S133" s="84"/>
      <c r="T133" s="84"/>
      <c r="U133" s="84"/>
    </row>
    <row r="134" spans="1:21" ht="15" customHeight="1" x14ac:dyDescent="0.15">
      <c r="B134" s="34" t="s">
        <v>938</v>
      </c>
      <c r="C134" s="307"/>
      <c r="D134" s="307"/>
      <c r="E134" s="307"/>
      <c r="G134" s="18">
        <v>4378</v>
      </c>
      <c r="H134" s="18">
        <v>1102</v>
      </c>
      <c r="I134" s="18">
        <v>1936</v>
      </c>
      <c r="J134" s="18">
        <v>81</v>
      </c>
      <c r="K134" s="71">
        <v>1258</v>
      </c>
      <c r="L134" s="118">
        <f t="shared" ref="L134:L135" si="69">G134/L$5*100</f>
        <v>74.367249872600652</v>
      </c>
      <c r="M134" s="4">
        <f t="shared" si="65"/>
        <v>73.417721518987349</v>
      </c>
      <c r="N134" s="4">
        <f t="shared" si="66"/>
        <v>77.78224186420249</v>
      </c>
      <c r="O134" s="4">
        <f t="shared" si="67"/>
        <v>62.307692307692307</v>
      </c>
      <c r="P134" s="4">
        <f t="shared" si="68"/>
        <v>71.23442808607021</v>
      </c>
      <c r="Q134" s="84"/>
      <c r="R134" s="84"/>
      <c r="S134" s="84"/>
      <c r="T134" s="84"/>
      <c r="U134" s="84"/>
    </row>
    <row r="135" spans="1:21" ht="15" customHeight="1" x14ac:dyDescent="0.15">
      <c r="B135" s="35" t="s">
        <v>0</v>
      </c>
      <c r="C135" s="93"/>
      <c r="D135" s="93"/>
      <c r="E135" s="93"/>
      <c r="F135" s="36"/>
      <c r="G135" s="19">
        <v>73</v>
      </c>
      <c r="H135" s="19">
        <v>15</v>
      </c>
      <c r="I135" s="19">
        <v>37</v>
      </c>
      <c r="J135" s="19">
        <v>5</v>
      </c>
      <c r="K135" s="76">
        <v>16</v>
      </c>
      <c r="L135" s="129">
        <f t="shared" si="69"/>
        <v>1.2400203838967216</v>
      </c>
      <c r="M135" s="5">
        <f t="shared" si="65"/>
        <v>0.99933377748167884</v>
      </c>
      <c r="N135" s="5">
        <f t="shared" si="66"/>
        <v>1.4865407794294898</v>
      </c>
      <c r="O135" s="5">
        <f t="shared" si="67"/>
        <v>3.8461538461538463</v>
      </c>
      <c r="P135" s="5">
        <f t="shared" si="68"/>
        <v>0.90600226500566261</v>
      </c>
      <c r="Q135" s="23"/>
      <c r="R135" s="23"/>
      <c r="S135" s="23"/>
      <c r="T135" s="23"/>
      <c r="U135" s="23"/>
    </row>
    <row r="136" spans="1:21" ht="15" customHeight="1" x14ac:dyDescent="0.15">
      <c r="B136" s="39" t="s">
        <v>1</v>
      </c>
      <c r="C136" s="82"/>
      <c r="D136" s="82"/>
      <c r="E136" s="82"/>
      <c r="F136" s="28"/>
      <c r="G136" s="40">
        <f>SUM(G133:G135)</f>
        <v>5887</v>
      </c>
      <c r="H136" s="40">
        <f>SUM(H133:H135)</f>
        <v>1501</v>
      </c>
      <c r="I136" s="40">
        <f>SUM(I133:I135)</f>
        <v>2489</v>
      </c>
      <c r="J136" s="40">
        <f>SUM(J133:J135)</f>
        <v>130</v>
      </c>
      <c r="K136" s="72">
        <f>SUM(K133:K135)</f>
        <v>1766</v>
      </c>
      <c r="L136" s="119">
        <f>IF(SUM(L133:L135)&gt;100,"－",SUM(L133:L135))</f>
        <v>100.00000000000001</v>
      </c>
      <c r="M136" s="6">
        <f>IF(SUM(M133:M135)&gt;100,"－",SUM(M133:M135))</f>
        <v>100.00000000000001</v>
      </c>
      <c r="N136" s="6">
        <f>IF(SUM(N133:N135)&gt;100,"－",SUM(N133:N135))</f>
        <v>100</v>
      </c>
      <c r="O136" s="6">
        <f>IF(SUM(O133:O135)&gt;100,"－",SUM(O133:O135))</f>
        <v>100</v>
      </c>
      <c r="P136" s="6">
        <f>IF(SUM(P133:P135)&gt;100,"－",SUM(P133:P135))</f>
        <v>100</v>
      </c>
      <c r="Q136" s="23"/>
      <c r="R136" s="23"/>
      <c r="S136" s="23"/>
      <c r="T136" s="23"/>
      <c r="U136" s="23"/>
    </row>
    <row r="138" spans="1:21" ht="15" customHeight="1" x14ac:dyDescent="0.15">
      <c r="A138" s="1" t="s">
        <v>762</v>
      </c>
      <c r="C138" s="7"/>
      <c r="D138" s="7"/>
      <c r="E138" s="7"/>
      <c r="G138" s="1"/>
      <c r="H138" s="1"/>
      <c r="I138" s="1"/>
      <c r="J138" s="1"/>
      <c r="K138" s="1"/>
    </row>
    <row r="139" spans="1:21" ht="56.7" x14ac:dyDescent="0.15">
      <c r="B139" s="27" t="s">
        <v>677</v>
      </c>
      <c r="C139" s="28"/>
      <c r="D139" s="28"/>
      <c r="E139" s="28"/>
      <c r="F139" s="28"/>
      <c r="G139" s="28"/>
      <c r="H139" s="28"/>
      <c r="I139" s="29"/>
      <c r="J139" s="202" t="s">
        <v>815</v>
      </c>
      <c r="K139" s="202" t="s">
        <v>816</v>
      </c>
      <c r="L139" s="202" t="s">
        <v>817</v>
      </c>
      <c r="M139" s="145" t="s">
        <v>675</v>
      </c>
      <c r="N139" s="145" t="s">
        <v>676</v>
      </c>
    </row>
    <row r="140" spans="1:21" ht="15" customHeight="1" x14ac:dyDescent="0.15">
      <c r="B140" s="189" t="s">
        <v>670</v>
      </c>
      <c r="C140" s="68" t="s">
        <v>763</v>
      </c>
      <c r="D140" s="33"/>
      <c r="E140" s="33"/>
      <c r="F140" s="33"/>
      <c r="G140" s="33"/>
      <c r="H140" s="33"/>
      <c r="I140" s="78"/>
      <c r="J140" s="17">
        <v>1799</v>
      </c>
      <c r="K140" s="17">
        <v>3797</v>
      </c>
      <c r="L140" s="17">
        <v>167</v>
      </c>
      <c r="M140" s="17">
        <v>124</v>
      </c>
      <c r="N140" s="17">
        <f>SUM(J140:M140)</f>
        <v>5887</v>
      </c>
    </row>
    <row r="141" spans="1:21" ht="15" customHeight="1" x14ac:dyDescent="0.15">
      <c r="B141" s="186"/>
      <c r="C141" s="81" t="s">
        <v>764</v>
      </c>
      <c r="D141" s="7"/>
      <c r="E141" s="7"/>
      <c r="I141" s="79"/>
      <c r="J141" s="18">
        <v>2948</v>
      </c>
      <c r="K141" s="18">
        <v>2660</v>
      </c>
      <c r="L141" s="18">
        <v>127</v>
      </c>
      <c r="M141" s="18">
        <v>152</v>
      </c>
      <c r="N141" s="18">
        <f t="shared" ref="N141:N163" si="70">SUM(J141:M141)</f>
        <v>5887</v>
      </c>
    </row>
    <row r="142" spans="1:21" ht="15" customHeight="1" x14ac:dyDescent="0.15">
      <c r="B142" s="186"/>
      <c r="C142" s="81" t="s">
        <v>765</v>
      </c>
      <c r="D142" s="7"/>
      <c r="E142" s="7"/>
      <c r="I142" s="79"/>
      <c r="J142" s="18">
        <v>1682</v>
      </c>
      <c r="K142" s="18">
        <v>3969</v>
      </c>
      <c r="L142" s="18">
        <v>107</v>
      </c>
      <c r="M142" s="18">
        <v>129</v>
      </c>
      <c r="N142" s="18">
        <f t="shared" si="70"/>
        <v>5887</v>
      </c>
    </row>
    <row r="143" spans="1:21" ht="15" customHeight="1" x14ac:dyDescent="0.15">
      <c r="B143" s="186"/>
      <c r="C143" s="81" t="s">
        <v>766</v>
      </c>
      <c r="D143" s="7"/>
      <c r="E143" s="7"/>
      <c r="I143" s="79"/>
      <c r="J143" s="18">
        <v>2930</v>
      </c>
      <c r="K143" s="18">
        <v>2678</v>
      </c>
      <c r="L143" s="18">
        <v>134</v>
      </c>
      <c r="M143" s="18">
        <v>145</v>
      </c>
      <c r="N143" s="18">
        <f t="shared" si="70"/>
        <v>5887</v>
      </c>
    </row>
    <row r="144" spans="1:21" ht="15" customHeight="1" x14ac:dyDescent="0.15">
      <c r="B144" s="186"/>
      <c r="C144" s="81" t="s">
        <v>767</v>
      </c>
      <c r="D144" s="7"/>
      <c r="E144" s="7"/>
      <c r="I144" s="79"/>
      <c r="J144" s="18">
        <v>4255</v>
      </c>
      <c r="K144" s="18">
        <v>975</v>
      </c>
      <c r="L144" s="18">
        <v>381</v>
      </c>
      <c r="M144" s="18">
        <v>276</v>
      </c>
      <c r="N144" s="18">
        <f t="shared" si="70"/>
        <v>5887</v>
      </c>
    </row>
    <row r="145" spans="2:14" ht="15" customHeight="1" x14ac:dyDescent="0.15">
      <c r="B145" s="186"/>
      <c r="C145" s="81" t="s">
        <v>768</v>
      </c>
      <c r="D145" s="7"/>
      <c r="E145" s="7"/>
      <c r="I145" s="79"/>
      <c r="J145" s="18">
        <v>2885</v>
      </c>
      <c r="K145" s="18">
        <v>2470</v>
      </c>
      <c r="L145" s="18">
        <v>306</v>
      </c>
      <c r="M145" s="18">
        <v>226</v>
      </c>
      <c r="N145" s="18">
        <f t="shared" si="70"/>
        <v>5887</v>
      </c>
    </row>
    <row r="146" spans="2:14" ht="15" customHeight="1" x14ac:dyDescent="0.15">
      <c r="B146" s="186"/>
      <c r="C146" s="81" t="s">
        <v>696</v>
      </c>
      <c r="D146" s="7"/>
      <c r="E146" s="7"/>
      <c r="I146" s="79"/>
      <c r="J146" s="18">
        <v>3723</v>
      </c>
      <c r="K146" s="18">
        <v>1712</v>
      </c>
      <c r="L146" s="18">
        <v>210</v>
      </c>
      <c r="M146" s="18">
        <v>242</v>
      </c>
      <c r="N146" s="18">
        <f t="shared" si="70"/>
        <v>5887</v>
      </c>
    </row>
    <row r="147" spans="2:14" ht="15" customHeight="1" x14ac:dyDescent="0.15">
      <c r="B147" s="186"/>
      <c r="C147" s="81" t="s">
        <v>769</v>
      </c>
      <c r="D147" s="7"/>
      <c r="E147" s="7"/>
      <c r="I147" s="79"/>
      <c r="J147" s="18">
        <v>5306</v>
      </c>
      <c r="K147" s="18">
        <v>177</v>
      </c>
      <c r="L147" s="18">
        <v>182</v>
      </c>
      <c r="M147" s="18">
        <v>222</v>
      </c>
      <c r="N147" s="18">
        <f t="shared" si="70"/>
        <v>5887</v>
      </c>
    </row>
    <row r="148" spans="2:14" ht="15" customHeight="1" x14ac:dyDescent="0.15">
      <c r="B148" s="186"/>
      <c r="C148" s="81" t="s">
        <v>770</v>
      </c>
      <c r="D148" s="7"/>
      <c r="E148" s="7"/>
      <c r="I148" s="79"/>
      <c r="J148" s="18">
        <v>3405</v>
      </c>
      <c r="K148" s="18">
        <v>1814</v>
      </c>
      <c r="L148" s="18">
        <v>435</v>
      </c>
      <c r="M148" s="18">
        <v>233</v>
      </c>
      <c r="N148" s="18">
        <f t="shared" si="70"/>
        <v>5887</v>
      </c>
    </row>
    <row r="149" spans="2:14" ht="15" customHeight="1" x14ac:dyDescent="0.15">
      <c r="B149" s="186"/>
      <c r="C149" s="81" t="s">
        <v>771</v>
      </c>
      <c r="D149" s="7"/>
      <c r="E149" s="7"/>
      <c r="I149" s="79"/>
      <c r="J149" s="18">
        <v>4566</v>
      </c>
      <c r="K149" s="18">
        <v>524</v>
      </c>
      <c r="L149" s="18">
        <v>556</v>
      </c>
      <c r="M149" s="18">
        <v>241</v>
      </c>
      <c r="N149" s="18">
        <f t="shared" si="70"/>
        <v>5887</v>
      </c>
    </row>
    <row r="150" spans="2:14" ht="15" customHeight="1" x14ac:dyDescent="0.15">
      <c r="B150" s="186"/>
      <c r="C150" s="81" t="s">
        <v>772</v>
      </c>
      <c r="D150" s="7"/>
      <c r="E150" s="7"/>
      <c r="I150" s="79"/>
      <c r="J150" s="18">
        <v>3845</v>
      </c>
      <c r="K150" s="18">
        <v>1678</v>
      </c>
      <c r="L150" s="18">
        <v>132</v>
      </c>
      <c r="M150" s="18">
        <v>232</v>
      </c>
      <c r="N150" s="18">
        <f t="shared" si="70"/>
        <v>5887</v>
      </c>
    </row>
    <row r="151" spans="2:14" ht="15" customHeight="1" x14ac:dyDescent="0.15">
      <c r="B151" s="186"/>
      <c r="C151" s="81" t="s">
        <v>773</v>
      </c>
      <c r="D151" s="7"/>
      <c r="E151" s="7"/>
      <c r="I151" s="79"/>
      <c r="J151" s="18">
        <v>4323</v>
      </c>
      <c r="K151" s="18">
        <v>1028</v>
      </c>
      <c r="L151" s="18">
        <v>300</v>
      </c>
      <c r="M151" s="18">
        <v>236</v>
      </c>
      <c r="N151" s="18">
        <f t="shared" si="70"/>
        <v>5887</v>
      </c>
    </row>
    <row r="152" spans="2:14" ht="15" customHeight="1" x14ac:dyDescent="0.15">
      <c r="B152" s="186"/>
      <c r="C152" s="81" t="s">
        <v>774</v>
      </c>
      <c r="D152" s="7"/>
      <c r="E152" s="7"/>
      <c r="I152" s="79"/>
      <c r="J152" s="18">
        <v>5483</v>
      </c>
      <c r="K152" s="18">
        <v>128</v>
      </c>
      <c r="L152" s="18">
        <v>50</v>
      </c>
      <c r="M152" s="18">
        <v>226</v>
      </c>
      <c r="N152" s="18">
        <f t="shared" si="70"/>
        <v>5887</v>
      </c>
    </row>
    <row r="153" spans="2:14" ht="15" customHeight="1" x14ac:dyDescent="0.15">
      <c r="B153" s="186"/>
      <c r="C153" s="81" t="s">
        <v>775</v>
      </c>
      <c r="D153" s="7"/>
      <c r="E153" s="7"/>
      <c r="I153" s="79"/>
      <c r="J153" s="18">
        <v>5631</v>
      </c>
      <c r="K153" s="18">
        <v>20</v>
      </c>
      <c r="L153" s="18">
        <v>19</v>
      </c>
      <c r="M153" s="18">
        <v>217</v>
      </c>
      <c r="N153" s="18">
        <f t="shared" si="70"/>
        <v>5887</v>
      </c>
    </row>
    <row r="154" spans="2:14" ht="15" customHeight="1" x14ac:dyDescent="0.15">
      <c r="B154" s="186"/>
      <c r="C154" s="81" t="s">
        <v>776</v>
      </c>
      <c r="D154" s="7"/>
      <c r="E154" s="7"/>
      <c r="I154" s="79"/>
      <c r="J154" s="18">
        <v>5478</v>
      </c>
      <c r="K154" s="18">
        <v>89</v>
      </c>
      <c r="L154" s="18">
        <v>97</v>
      </c>
      <c r="M154" s="18">
        <v>223</v>
      </c>
      <c r="N154" s="18">
        <f t="shared" si="70"/>
        <v>5887</v>
      </c>
    </row>
    <row r="155" spans="2:14" ht="15" customHeight="1" x14ac:dyDescent="0.15">
      <c r="B155" s="186"/>
      <c r="C155" s="81" t="s">
        <v>777</v>
      </c>
      <c r="D155" s="7"/>
      <c r="E155" s="7"/>
      <c r="I155" s="79"/>
      <c r="J155" s="18">
        <v>5576</v>
      </c>
      <c r="K155" s="18">
        <v>32</v>
      </c>
      <c r="L155" s="18">
        <v>58</v>
      </c>
      <c r="M155" s="18">
        <v>221</v>
      </c>
      <c r="N155" s="18">
        <f t="shared" si="70"/>
        <v>5887</v>
      </c>
    </row>
    <row r="156" spans="2:14" ht="15" customHeight="1" x14ac:dyDescent="0.15">
      <c r="B156" s="186"/>
      <c r="C156" s="81" t="s">
        <v>778</v>
      </c>
      <c r="D156" s="7"/>
      <c r="E156" s="7"/>
      <c r="I156" s="79"/>
      <c r="J156" s="18">
        <v>5243</v>
      </c>
      <c r="K156" s="18">
        <v>217</v>
      </c>
      <c r="L156" s="18">
        <v>268</v>
      </c>
      <c r="M156" s="18">
        <v>159</v>
      </c>
      <c r="N156" s="18">
        <f t="shared" si="70"/>
        <v>5887</v>
      </c>
    </row>
    <row r="157" spans="2:14" ht="15" customHeight="1" x14ac:dyDescent="0.15">
      <c r="B157" s="186"/>
      <c r="C157" s="81" t="s">
        <v>779</v>
      </c>
      <c r="D157" s="7"/>
      <c r="E157" s="7"/>
      <c r="I157" s="79"/>
      <c r="J157" s="18">
        <v>4634</v>
      </c>
      <c r="K157" s="18">
        <v>371</v>
      </c>
      <c r="L157" s="18">
        <v>626</v>
      </c>
      <c r="M157" s="18">
        <v>256</v>
      </c>
      <c r="N157" s="18">
        <f t="shared" si="70"/>
        <v>5887</v>
      </c>
    </row>
    <row r="158" spans="2:14" ht="15" customHeight="1" x14ac:dyDescent="0.15">
      <c r="B158" s="186"/>
      <c r="C158" s="81" t="s">
        <v>780</v>
      </c>
      <c r="D158" s="7"/>
      <c r="E158" s="7"/>
      <c r="I158" s="79"/>
      <c r="J158" s="18">
        <v>4589</v>
      </c>
      <c r="K158" s="18">
        <v>332</v>
      </c>
      <c r="L158" s="18">
        <v>718</v>
      </c>
      <c r="M158" s="18">
        <v>248</v>
      </c>
      <c r="N158" s="18">
        <f t="shared" si="70"/>
        <v>5887</v>
      </c>
    </row>
    <row r="159" spans="2:14" ht="15" customHeight="1" x14ac:dyDescent="0.15">
      <c r="B159" s="186"/>
      <c r="C159" s="81" t="s">
        <v>781</v>
      </c>
      <c r="D159" s="7"/>
      <c r="E159" s="7"/>
      <c r="I159" s="79"/>
      <c r="J159" s="18">
        <v>1881</v>
      </c>
      <c r="K159" s="18">
        <v>2119</v>
      </c>
      <c r="L159" s="18">
        <v>1731</v>
      </c>
      <c r="M159" s="18">
        <v>156</v>
      </c>
      <c r="N159" s="18">
        <f t="shared" si="70"/>
        <v>5887</v>
      </c>
    </row>
    <row r="160" spans="2:14" ht="15" customHeight="1" x14ac:dyDescent="0.15">
      <c r="B160" s="186"/>
      <c r="C160" s="81" t="s">
        <v>782</v>
      </c>
      <c r="D160" s="7"/>
      <c r="E160" s="7"/>
      <c r="I160" s="79"/>
      <c r="J160" s="18">
        <v>5473</v>
      </c>
      <c r="K160" s="18">
        <v>125</v>
      </c>
      <c r="L160" s="18">
        <v>42</v>
      </c>
      <c r="M160" s="18">
        <v>247</v>
      </c>
      <c r="N160" s="18">
        <f t="shared" si="70"/>
        <v>5887</v>
      </c>
    </row>
    <row r="161" spans="2:14" ht="15" customHeight="1" x14ac:dyDescent="0.15">
      <c r="B161" s="186"/>
      <c r="C161" s="81" t="s">
        <v>783</v>
      </c>
      <c r="D161" s="7"/>
      <c r="E161" s="7"/>
      <c r="I161" s="79"/>
      <c r="J161" s="18">
        <v>3861</v>
      </c>
      <c r="K161" s="18">
        <v>988</v>
      </c>
      <c r="L161" s="18">
        <v>792</v>
      </c>
      <c r="M161" s="18">
        <v>246</v>
      </c>
      <c r="N161" s="18">
        <f t="shared" si="70"/>
        <v>5887</v>
      </c>
    </row>
    <row r="162" spans="2:14" ht="15" customHeight="1" x14ac:dyDescent="0.15">
      <c r="B162" s="187"/>
      <c r="C162" s="69" t="s">
        <v>784</v>
      </c>
      <c r="D162" s="36"/>
      <c r="E162" s="36"/>
      <c r="F162" s="36"/>
      <c r="G162" s="36"/>
      <c r="H162" s="36"/>
      <c r="I162" s="80"/>
      <c r="J162" s="19">
        <v>5080</v>
      </c>
      <c r="K162" s="19">
        <v>239</v>
      </c>
      <c r="L162" s="19">
        <v>318</v>
      </c>
      <c r="M162" s="19">
        <v>250</v>
      </c>
      <c r="N162" s="19">
        <f t="shared" si="70"/>
        <v>5887</v>
      </c>
    </row>
    <row r="163" spans="2:14" ht="15" customHeight="1" x14ac:dyDescent="0.15">
      <c r="B163" s="188" t="s">
        <v>671</v>
      </c>
      <c r="C163" s="68" t="s">
        <v>763</v>
      </c>
      <c r="D163" s="33"/>
      <c r="E163" s="33"/>
      <c r="F163" s="33"/>
      <c r="G163" s="33"/>
      <c r="H163" s="33"/>
      <c r="I163" s="190">
        <f>$G$10</f>
        <v>5887</v>
      </c>
      <c r="J163" s="4">
        <f>IF(I163=0,0,J140/$I163*100)</f>
        <v>30.558858501783593</v>
      </c>
      <c r="K163" s="4">
        <f>IF(J163=0,0,K140/$I163*100)</f>
        <v>64.498046543230842</v>
      </c>
      <c r="L163" s="4">
        <f>IF(K163=0,0,L140/$I163*100)</f>
        <v>2.8367589604212671</v>
      </c>
      <c r="M163" s="4">
        <f>IF(L163=0,0,M140/$I163*100)</f>
        <v>2.1063359945642941</v>
      </c>
      <c r="N163" s="4">
        <f t="shared" si="70"/>
        <v>99.999999999999986</v>
      </c>
    </row>
    <row r="164" spans="2:14" ht="15" customHeight="1" x14ac:dyDescent="0.15">
      <c r="B164" s="186"/>
      <c r="C164" s="81" t="s">
        <v>764</v>
      </c>
      <c r="D164" s="7"/>
      <c r="E164" s="7"/>
      <c r="I164" s="191">
        <f t="shared" ref="I164:I185" si="71">$G$10</f>
        <v>5887</v>
      </c>
      <c r="J164" s="4">
        <f t="shared" ref="J164:M164" si="72">IF(I164=0,0,J141/$I164*100)</f>
        <v>50.076439612705961</v>
      </c>
      <c r="K164" s="4">
        <f t="shared" si="72"/>
        <v>45.184304399524379</v>
      </c>
      <c r="L164" s="4">
        <f t="shared" si="72"/>
        <v>2.157295736368269</v>
      </c>
      <c r="M164" s="4">
        <f t="shared" si="72"/>
        <v>2.5819602514013931</v>
      </c>
      <c r="N164" s="4">
        <f t="shared" ref="N164:N185" si="73">SUM(J164:M164)</f>
        <v>100</v>
      </c>
    </row>
    <row r="165" spans="2:14" ht="15" customHeight="1" x14ac:dyDescent="0.15">
      <c r="B165" s="186"/>
      <c r="C165" s="81" t="s">
        <v>765</v>
      </c>
      <c r="D165" s="7"/>
      <c r="E165" s="7"/>
      <c r="I165" s="191">
        <f t="shared" si="71"/>
        <v>5887</v>
      </c>
      <c r="J165" s="4">
        <f t="shared" ref="J165:M165" si="74">IF(I165=0,0,J142/$I165*100)</f>
        <v>28.571428571428569</v>
      </c>
      <c r="K165" s="4">
        <f t="shared" si="74"/>
        <v>67.419738406658738</v>
      </c>
      <c r="L165" s="4">
        <f t="shared" si="74"/>
        <v>1.8175641243417699</v>
      </c>
      <c r="M165" s="4">
        <f t="shared" si="74"/>
        <v>2.1912688975709189</v>
      </c>
      <c r="N165" s="4">
        <f t="shared" si="73"/>
        <v>100</v>
      </c>
    </row>
    <row r="166" spans="2:14" ht="15" customHeight="1" x14ac:dyDescent="0.15">
      <c r="B166" s="186"/>
      <c r="C166" s="81" t="s">
        <v>766</v>
      </c>
      <c r="D166" s="7"/>
      <c r="E166" s="7"/>
      <c r="I166" s="191">
        <f t="shared" si="71"/>
        <v>5887</v>
      </c>
      <c r="J166" s="4">
        <f t="shared" ref="J166:M166" si="75">IF(I166=0,0,J143/$I166*100)</f>
        <v>49.770681161882116</v>
      </c>
      <c r="K166" s="4">
        <f t="shared" si="75"/>
        <v>45.490062850348224</v>
      </c>
      <c r="L166" s="4">
        <f t="shared" si="75"/>
        <v>2.2762018005775437</v>
      </c>
      <c r="M166" s="4">
        <f t="shared" si="75"/>
        <v>2.4630541871921183</v>
      </c>
      <c r="N166" s="4">
        <f t="shared" si="73"/>
        <v>99.999999999999986</v>
      </c>
    </row>
    <row r="167" spans="2:14" ht="15" customHeight="1" x14ac:dyDescent="0.15">
      <c r="B167" s="186"/>
      <c r="C167" s="81" t="s">
        <v>767</v>
      </c>
      <c r="D167" s="7"/>
      <c r="E167" s="7"/>
      <c r="I167" s="191">
        <f t="shared" si="71"/>
        <v>5887</v>
      </c>
      <c r="J167" s="4">
        <f t="shared" ref="J167:M167" si="76">IF(I167=0,0,J144/$I167*100)</f>
        <v>72.277900458637674</v>
      </c>
      <c r="K167" s="4">
        <f t="shared" si="76"/>
        <v>16.561916086291831</v>
      </c>
      <c r="L167" s="4">
        <f t="shared" si="76"/>
        <v>6.471887209104807</v>
      </c>
      <c r="M167" s="4">
        <f t="shared" si="76"/>
        <v>4.6882962459656872</v>
      </c>
      <c r="N167" s="4">
        <f t="shared" si="73"/>
        <v>100</v>
      </c>
    </row>
    <row r="168" spans="2:14" ht="15" customHeight="1" x14ac:dyDescent="0.15">
      <c r="B168" s="186"/>
      <c r="C168" s="81" t="s">
        <v>768</v>
      </c>
      <c r="D168" s="7"/>
      <c r="E168" s="7"/>
      <c r="I168" s="191">
        <f t="shared" si="71"/>
        <v>5887</v>
      </c>
      <c r="J168" s="4">
        <f t="shared" ref="J168:M168" si="77">IF(I168=0,0,J145/$I168*100)</f>
        <v>49.00628503482249</v>
      </c>
      <c r="K168" s="4">
        <f t="shared" si="77"/>
        <v>41.956854085272631</v>
      </c>
      <c r="L168" s="4">
        <f t="shared" si="77"/>
        <v>5.1978936640054361</v>
      </c>
      <c r="M168" s="4">
        <f t="shared" si="77"/>
        <v>3.8389672158994395</v>
      </c>
      <c r="N168" s="4">
        <f t="shared" si="73"/>
        <v>100</v>
      </c>
    </row>
    <row r="169" spans="2:14" ht="15" customHeight="1" x14ac:dyDescent="0.15">
      <c r="B169" s="186"/>
      <c r="C169" s="81" t="s">
        <v>696</v>
      </c>
      <c r="D169" s="7"/>
      <c r="E169" s="7"/>
      <c r="I169" s="191">
        <f t="shared" si="71"/>
        <v>5887</v>
      </c>
      <c r="J169" s="4">
        <f t="shared" ref="J169:M169" si="78">IF(I169=0,0,J146/$I169*100)</f>
        <v>63.241039578732803</v>
      </c>
      <c r="K169" s="4">
        <f t="shared" si="78"/>
        <v>29.081025989468319</v>
      </c>
      <c r="L169" s="4">
        <f t="shared" si="78"/>
        <v>3.56718192627824</v>
      </c>
      <c r="M169" s="4">
        <f t="shared" si="78"/>
        <v>4.1107525055206384</v>
      </c>
      <c r="N169" s="4">
        <f t="shared" si="73"/>
        <v>100</v>
      </c>
    </row>
    <row r="170" spans="2:14" ht="15" customHeight="1" x14ac:dyDescent="0.15">
      <c r="B170" s="186"/>
      <c r="C170" s="81" t="s">
        <v>769</v>
      </c>
      <c r="D170" s="7"/>
      <c r="E170" s="7"/>
      <c r="I170" s="191">
        <f t="shared" si="71"/>
        <v>5887</v>
      </c>
      <c r="J170" s="4">
        <f t="shared" ref="J170:M170" si="79">IF(I170=0,0,J147/$I170*100)</f>
        <v>90.130796670630204</v>
      </c>
      <c r="K170" s="4">
        <f t="shared" si="79"/>
        <v>3.0066247664345167</v>
      </c>
      <c r="L170" s="4">
        <f t="shared" si="79"/>
        <v>3.0915576694411415</v>
      </c>
      <c r="M170" s="4">
        <f t="shared" si="79"/>
        <v>3.7710208934941396</v>
      </c>
      <c r="N170" s="4">
        <f t="shared" si="73"/>
        <v>100</v>
      </c>
    </row>
    <row r="171" spans="2:14" ht="15" customHeight="1" x14ac:dyDescent="0.15">
      <c r="B171" s="186"/>
      <c r="C171" s="81" t="s">
        <v>770</v>
      </c>
      <c r="D171" s="7"/>
      <c r="E171" s="7"/>
      <c r="I171" s="191">
        <f t="shared" si="71"/>
        <v>5887</v>
      </c>
      <c r="J171" s="4">
        <f t="shared" ref="J171:M171" si="80">IF(I171=0,0,J148/$I171*100)</f>
        <v>57.839306947511474</v>
      </c>
      <c r="K171" s="4">
        <f t="shared" si="80"/>
        <v>30.813657210803463</v>
      </c>
      <c r="L171" s="4">
        <f t="shared" si="80"/>
        <v>7.389162561576355</v>
      </c>
      <c r="M171" s="4">
        <f t="shared" si="80"/>
        <v>3.9578732801087138</v>
      </c>
      <c r="N171" s="4">
        <f t="shared" si="73"/>
        <v>100.00000000000001</v>
      </c>
    </row>
    <row r="172" spans="2:14" ht="15" customHeight="1" x14ac:dyDescent="0.15">
      <c r="B172" s="186"/>
      <c r="C172" s="81" t="s">
        <v>771</v>
      </c>
      <c r="D172" s="7"/>
      <c r="E172" s="7"/>
      <c r="I172" s="191">
        <f t="shared" si="71"/>
        <v>5887</v>
      </c>
      <c r="J172" s="4">
        <f t="shared" ref="J172:M172" si="81">IF(I172=0,0,J149/$I172*100)</f>
        <v>77.56072702564974</v>
      </c>
      <c r="K172" s="4">
        <f t="shared" si="81"/>
        <v>8.9009682350942754</v>
      </c>
      <c r="L172" s="4">
        <f t="shared" si="81"/>
        <v>9.4445388143366742</v>
      </c>
      <c r="M172" s="4">
        <f t="shared" si="81"/>
        <v>4.0937659249193139</v>
      </c>
      <c r="N172" s="4">
        <f t="shared" si="73"/>
        <v>100.00000000000001</v>
      </c>
    </row>
    <row r="173" spans="2:14" ht="15" customHeight="1" x14ac:dyDescent="0.15">
      <c r="B173" s="186"/>
      <c r="C173" s="81" t="s">
        <v>772</v>
      </c>
      <c r="D173" s="7"/>
      <c r="E173" s="7"/>
      <c r="I173" s="191">
        <f t="shared" si="71"/>
        <v>5887</v>
      </c>
      <c r="J173" s="4">
        <f t="shared" ref="J173:M173" si="82">IF(I173=0,0,J150/$I173*100)</f>
        <v>65.313402412094447</v>
      </c>
      <c r="K173" s="4">
        <f t="shared" si="82"/>
        <v>28.503482249023271</v>
      </c>
      <c r="L173" s="4">
        <f t="shared" si="82"/>
        <v>2.2422286393748938</v>
      </c>
      <c r="M173" s="4">
        <f t="shared" si="82"/>
        <v>3.9408866995073892</v>
      </c>
      <c r="N173" s="4">
        <f t="shared" si="73"/>
        <v>100</v>
      </c>
    </row>
    <row r="174" spans="2:14" ht="15" customHeight="1" x14ac:dyDescent="0.15">
      <c r="B174" s="186"/>
      <c r="C174" s="81" t="s">
        <v>773</v>
      </c>
      <c r="D174" s="7"/>
      <c r="E174" s="7"/>
      <c r="I174" s="191">
        <f t="shared" si="71"/>
        <v>5887</v>
      </c>
      <c r="J174" s="4">
        <f t="shared" ref="J174:M174" si="83">IF(I174=0,0,J151/$I174*100)</f>
        <v>73.432987939527777</v>
      </c>
      <c r="K174" s="4">
        <f t="shared" si="83"/>
        <v>17.462204858162053</v>
      </c>
      <c r="L174" s="4">
        <f t="shared" si="83"/>
        <v>5.0959741803974863</v>
      </c>
      <c r="M174" s="4">
        <f t="shared" si="83"/>
        <v>4.0088330219126886</v>
      </c>
      <c r="N174" s="4">
        <f t="shared" si="73"/>
        <v>100.00000000000001</v>
      </c>
    </row>
    <row r="175" spans="2:14" ht="15" customHeight="1" x14ac:dyDescent="0.15">
      <c r="B175" s="186"/>
      <c r="C175" s="81" t="s">
        <v>774</v>
      </c>
      <c r="D175" s="7"/>
      <c r="E175" s="7"/>
      <c r="I175" s="191">
        <f t="shared" si="71"/>
        <v>5887</v>
      </c>
      <c r="J175" s="4">
        <f t="shared" ref="J175:M175" si="84">IF(I175=0,0,J152/$I175*100)</f>
        <v>93.137421437064717</v>
      </c>
      <c r="K175" s="4">
        <f t="shared" si="84"/>
        <v>2.174282316969594</v>
      </c>
      <c r="L175" s="4">
        <f t="shared" si="84"/>
        <v>0.8493290300662476</v>
      </c>
      <c r="M175" s="4">
        <f t="shared" si="84"/>
        <v>3.8389672158994395</v>
      </c>
      <c r="N175" s="4">
        <f t="shared" si="73"/>
        <v>100</v>
      </c>
    </row>
    <row r="176" spans="2:14" ht="15" customHeight="1" x14ac:dyDescent="0.15">
      <c r="B176" s="186"/>
      <c r="C176" s="81" t="s">
        <v>775</v>
      </c>
      <c r="D176" s="7"/>
      <c r="E176" s="7"/>
      <c r="I176" s="191">
        <f t="shared" si="71"/>
        <v>5887</v>
      </c>
      <c r="J176" s="4">
        <f t="shared" ref="J176:M176" si="85">IF(I176=0,0,J153/$I176*100)</f>
        <v>95.651435366060809</v>
      </c>
      <c r="K176" s="4">
        <f t="shared" si="85"/>
        <v>0.3397316120264991</v>
      </c>
      <c r="L176" s="4">
        <f t="shared" si="85"/>
        <v>0.32274503142517413</v>
      </c>
      <c r="M176" s="4">
        <f t="shared" si="85"/>
        <v>3.6860879904875148</v>
      </c>
      <c r="N176" s="4">
        <f t="shared" si="73"/>
        <v>100</v>
      </c>
    </row>
    <row r="177" spans="1:14" ht="15" customHeight="1" x14ac:dyDescent="0.15">
      <c r="B177" s="186"/>
      <c r="C177" s="81" t="s">
        <v>776</v>
      </c>
      <c r="D177" s="7"/>
      <c r="E177" s="7"/>
      <c r="I177" s="191">
        <f t="shared" si="71"/>
        <v>5887</v>
      </c>
      <c r="J177" s="4">
        <f t="shared" ref="J177:M177" si="86">IF(I177=0,0,J154/$I177*100)</f>
        <v>93.052488534058099</v>
      </c>
      <c r="K177" s="4">
        <f t="shared" si="86"/>
        <v>1.5118056735179208</v>
      </c>
      <c r="L177" s="4">
        <f t="shared" si="86"/>
        <v>1.6476983183285203</v>
      </c>
      <c r="M177" s="4">
        <f t="shared" si="86"/>
        <v>3.7880074740954646</v>
      </c>
      <c r="N177" s="4">
        <f t="shared" si="73"/>
        <v>100.00000000000001</v>
      </c>
    </row>
    <row r="178" spans="1:14" ht="15" customHeight="1" x14ac:dyDescent="0.15">
      <c r="B178" s="186"/>
      <c r="C178" s="81" t="s">
        <v>777</v>
      </c>
      <c r="D178" s="7"/>
      <c r="E178" s="7"/>
      <c r="I178" s="191">
        <f t="shared" si="71"/>
        <v>5887</v>
      </c>
      <c r="J178" s="4">
        <f t="shared" ref="J178:M178" si="87">IF(I178=0,0,J155/$I178*100)</f>
        <v>94.717173432987948</v>
      </c>
      <c r="K178" s="4">
        <f t="shared" si="87"/>
        <v>0.54357057924239849</v>
      </c>
      <c r="L178" s="4">
        <f t="shared" si="87"/>
        <v>0.98522167487684731</v>
      </c>
      <c r="M178" s="4">
        <f t="shared" si="87"/>
        <v>3.7540343128928151</v>
      </c>
      <c r="N178" s="4">
        <f t="shared" si="73"/>
        <v>100.00000000000001</v>
      </c>
    </row>
    <row r="179" spans="1:14" ht="15" customHeight="1" x14ac:dyDescent="0.15">
      <c r="B179" s="186"/>
      <c r="C179" s="81" t="s">
        <v>778</v>
      </c>
      <c r="D179" s="7"/>
      <c r="E179" s="7"/>
      <c r="I179" s="191">
        <f t="shared" si="71"/>
        <v>5887</v>
      </c>
      <c r="J179" s="4">
        <f t="shared" ref="J179:M179" si="88">IF(I179=0,0,J156/$I179*100)</f>
        <v>89.060642092746733</v>
      </c>
      <c r="K179" s="4">
        <f t="shared" si="88"/>
        <v>3.6860879904875148</v>
      </c>
      <c r="L179" s="4">
        <f t="shared" si="88"/>
        <v>4.5524036011550875</v>
      </c>
      <c r="M179" s="4">
        <f t="shared" si="88"/>
        <v>2.7008663156106674</v>
      </c>
      <c r="N179" s="4">
        <f t="shared" si="73"/>
        <v>100</v>
      </c>
    </row>
    <row r="180" spans="1:14" ht="15" customHeight="1" x14ac:dyDescent="0.15">
      <c r="B180" s="186"/>
      <c r="C180" s="81" t="s">
        <v>779</v>
      </c>
      <c r="D180" s="7"/>
      <c r="E180" s="7"/>
      <c r="I180" s="191">
        <f t="shared" si="71"/>
        <v>5887</v>
      </c>
      <c r="J180" s="4">
        <f t="shared" ref="J180:M180" si="89">IF(I180=0,0,J157/$I180*100)</f>
        <v>78.715814506539843</v>
      </c>
      <c r="K180" s="4">
        <f t="shared" si="89"/>
        <v>6.3020214030915582</v>
      </c>
      <c r="L180" s="4">
        <f t="shared" si="89"/>
        <v>10.633599456429421</v>
      </c>
      <c r="M180" s="4">
        <f t="shared" si="89"/>
        <v>4.3485646339391879</v>
      </c>
      <c r="N180" s="4">
        <f t="shared" si="73"/>
        <v>100.00000000000001</v>
      </c>
    </row>
    <row r="181" spans="1:14" ht="15" customHeight="1" x14ac:dyDescent="0.15">
      <c r="B181" s="186"/>
      <c r="C181" s="81" t="s">
        <v>780</v>
      </c>
      <c r="D181" s="7"/>
      <c r="E181" s="7"/>
      <c r="I181" s="191">
        <f t="shared" si="71"/>
        <v>5887</v>
      </c>
      <c r="J181" s="4">
        <f t="shared" ref="J181:M181" si="90">IF(I181=0,0,J158/$I181*100)</f>
        <v>77.951418379480202</v>
      </c>
      <c r="K181" s="4">
        <f t="shared" si="90"/>
        <v>5.6395447596398851</v>
      </c>
      <c r="L181" s="4">
        <f t="shared" si="90"/>
        <v>12.196364871751317</v>
      </c>
      <c r="M181" s="4">
        <f t="shared" si="90"/>
        <v>4.2126719891285882</v>
      </c>
      <c r="N181" s="4">
        <f t="shared" si="73"/>
        <v>100</v>
      </c>
    </row>
    <row r="182" spans="1:14" ht="15" customHeight="1" x14ac:dyDescent="0.15">
      <c r="B182" s="186"/>
      <c r="C182" s="81" t="s">
        <v>781</v>
      </c>
      <c r="D182" s="7"/>
      <c r="E182" s="7"/>
      <c r="I182" s="191">
        <f t="shared" si="71"/>
        <v>5887</v>
      </c>
      <c r="J182" s="4">
        <f t="shared" ref="J182:M182" si="91">IF(I182=0,0,J159/$I182*100)</f>
        <v>31.951758111092239</v>
      </c>
      <c r="K182" s="4">
        <f t="shared" si="91"/>
        <v>35.994564294207578</v>
      </c>
      <c r="L182" s="4">
        <f t="shared" si="91"/>
        <v>29.403771020893494</v>
      </c>
      <c r="M182" s="4">
        <f t="shared" si="91"/>
        <v>2.6499065738066925</v>
      </c>
      <c r="N182" s="4">
        <f t="shared" si="73"/>
        <v>99.999999999999986</v>
      </c>
    </row>
    <row r="183" spans="1:14" ht="15" customHeight="1" x14ac:dyDescent="0.15">
      <c r="B183" s="186"/>
      <c r="C183" s="81" t="s">
        <v>782</v>
      </c>
      <c r="D183" s="7"/>
      <c r="E183" s="7"/>
      <c r="I183" s="191">
        <f t="shared" si="71"/>
        <v>5887</v>
      </c>
      <c r="J183" s="4">
        <f t="shared" ref="J183:M183" si="92">IF(I183=0,0,J160/$I183*100)</f>
        <v>92.967555631051468</v>
      </c>
      <c r="K183" s="4">
        <f t="shared" si="92"/>
        <v>2.1233225751656191</v>
      </c>
      <c r="L183" s="4">
        <f t="shared" si="92"/>
        <v>0.71343638525564801</v>
      </c>
      <c r="M183" s="4">
        <f t="shared" si="92"/>
        <v>4.1956854085272637</v>
      </c>
      <c r="N183" s="4">
        <f t="shared" si="73"/>
        <v>100</v>
      </c>
    </row>
    <row r="184" spans="1:14" ht="15" customHeight="1" x14ac:dyDescent="0.15">
      <c r="B184" s="186"/>
      <c r="C184" s="81" t="s">
        <v>783</v>
      </c>
      <c r="D184" s="7"/>
      <c r="E184" s="7"/>
      <c r="I184" s="191">
        <f t="shared" si="71"/>
        <v>5887</v>
      </c>
      <c r="J184" s="4">
        <f t="shared" ref="J184:M184" si="93">IF(I184=0,0,J161/$I184*100)</f>
        <v>65.58518770171564</v>
      </c>
      <c r="K184" s="4">
        <f t="shared" si="93"/>
        <v>16.782741634109055</v>
      </c>
      <c r="L184" s="4">
        <f t="shared" si="93"/>
        <v>13.453371836249364</v>
      </c>
      <c r="M184" s="4">
        <f t="shared" si="93"/>
        <v>4.1786988279259383</v>
      </c>
      <c r="N184" s="4">
        <f t="shared" si="73"/>
        <v>100</v>
      </c>
    </row>
    <row r="185" spans="1:14" ht="15" customHeight="1" x14ac:dyDescent="0.15">
      <c r="B185" s="187"/>
      <c r="C185" s="69" t="s">
        <v>784</v>
      </c>
      <c r="D185" s="36"/>
      <c r="E185" s="36"/>
      <c r="F185" s="36"/>
      <c r="G185" s="36"/>
      <c r="H185" s="36"/>
      <c r="I185" s="192">
        <f t="shared" si="71"/>
        <v>5887</v>
      </c>
      <c r="J185" s="5">
        <f t="shared" ref="J185:M185" si="94">IF(I185=0,0,J162/$I185*100)</f>
        <v>86.29182945473076</v>
      </c>
      <c r="K185" s="5">
        <f t="shared" si="94"/>
        <v>4.059792763716664</v>
      </c>
      <c r="L185" s="5">
        <f t="shared" si="94"/>
        <v>5.4017326312213347</v>
      </c>
      <c r="M185" s="5">
        <f t="shared" si="94"/>
        <v>4.2466451503312381</v>
      </c>
      <c r="N185" s="5">
        <f t="shared" si="73"/>
        <v>99.999999999999986</v>
      </c>
    </row>
    <row r="186" spans="1:14" ht="15" customHeight="1" x14ac:dyDescent="0.15">
      <c r="C186" s="7"/>
      <c r="D186" s="7"/>
      <c r="E186" s="7"/>
      <c r="G186" s="1"/>
      <c r="H186" s="1"/>
      <c r="I186" s="1"/>
      <c r="J186" s="1"/>
      <c r="K186" s="1"/>
    </row>
    <row r="187" spans="1:14" ht="15" customHeight="1" x14ac:dyDescent="0.15">
      <c r="A187" s="1" t="s">
        <v>762</v>
      </c>
      <c r="C187" s="7"/>
      <c r="D187" s="7"/>
      <c r="E187" s="7"/>
      <c r="G187" s="1"/>
      <c r="H187" s="1"/>
      <c r="I187" s="1"/>
      <c r="J187" s="1"/>
      <c r="K187" s="1"/>
    </row>
    <row r="188" spans="1:14" ht="56.7" x14ac:dyDescent="0.15">
      <c r="B188" s="27" t="s">
        <v>678</v>
      </c>
      <c r="C188" s="28"/>
      <c r="D188" s="28"/>
      <c r="E188" s="28"/>
      <c r="F188" s="28"/>
      <c r="G188" s="28"/>
      <c r="H188" s="28"/>
      <c r="I188" s="29"/>
      <c r="J188" s="202" t="s">
        <v>815</v>
      </c>
      <c r="K188" s="202" t="s">
        <v>816</v>
      </c>
      <c r="L188" s="202" t="s">
        <v>817</v>
      </c>
      <c r="M188" s="145" t="s">
        <v>0</v>
      </c>
      <c r="N188" s="145" t="s">
        <v>676</v>
      </c>
    </row>
    <row r="189" spans="1:14" ht="15" customHeight="1" x14ac:dyDescent="0.15">
      <c r="B189" s="189" t="s">
        <v>670</v>
      </c>
      <c r="C189" s="68" t="s">
        <v>763</v>
      </c>
      <c r="D189" s="33"/>
      <c r="E189" s="33"/>
      <c r="F189" s="33"/>
      <c r="G189" s="33"/>
      <c r="H189" s="33"/>
      <c r="I189" s="78"/>
      <c r="J189" s="17">
        <v>287</v>
      </c>
      <c r="K189" s="17">
        <v>1164</v>
      </c>
      <c r="L189" s="17">
        <v>29</v>
      </c>
      <c r="M189" s="17">
        <v>21</v>
      </c>
      <c r="N189" s="17">
        <f>SUM(J189:M189)</f>
        <v>1501</v>
      </c>
    </row>
    <row r="190" spans="1:14" ht="15" customHeight="1" x14ac:dyDescent="0.15">
      <c r="B190" s="186"/>
      <c r="C190" s="81" t="s">
        <v>764</v>
      </c>
      <c r="D190" s="7"/>
      <c r="E190" s="7"/>
      <c r="I190" s="79"/>
      <c r="J190" s="18">
        <v>567</v>
      </c>
      <c r="K190" s="18">
        <v>892</v>
      </c>
      <c r="L190" s="18">
        <v>16</v>
      </c>
      <c r="M190" s="18">
        <v>26</v>
      </c>
      <c r="N190" s="18">
        <f t="shared" ref="N190:N234" si="95">SUM(J190:M190)</f>
        <v>1501</v>
      </c>
    </row>
    <row r="191" spans="1:14" ht="15" customHeight="1" x14ac:dyDescent="0.15">
      <c r="B191" s="186"/>
      <c r="C191" s="81" t="s">
        <v>765</v>
      </c>
      <c r="D191" s="7"/>
      <c r="E191" s="7"/>
      <c r="I191" s="79"/>
      <c r="J191" s="18">
        <v>348</v>
      </c>
      <c r="K191" s="18">
        <v>1109</v>
      </c>
      <c r="L191" s="18">
        <v>20</v>
      </c>
      <c r="M191" s="18">
        <v>24</v>
      </c>
      <c r="N191" s="18">
        <f t="shared" si="95"/>
        <v>1501</v>
      </c>
    </row>
    <row r="192" spans="1:14" ht="15" customHeight="1" x14ac:dyDescent="0.15">
      <c r="B192" s="186"/>
      <c r="C192" s="81" t="s">
        <v>766</v>
      </c>
      <c r="D192" s="7"/>
      <c r="E192" s="7"/>
      <c r="I192" s="79"/>
      <c r="J192" s="18">
        <v>871</v>
      </c>
      <c r="K192" s="18">
        <v>588</v>
      </c>
      <c r="L192" s="18">
        <v>16</v>
      </c>
      <c r="M192" s="18">
        <v>26</v>
      </c>
      <c r="N192" s="18">
        <f t="shared" si="95"/>
        <v>1501</v>
      </c>
    </row>
    <row r="193" spans="2:14" ht="15" customHeight="1" x14ac:dyDescent="0.15">
      <c r="B193" s="186"/>
      <c r="C193" s="81" t="s">
        <v>767</v>
      </c>
      <c r="D193" s="7"/>
      <c r="E193" s="7"/>
      <c r="I193" s="79"/>
      <c r="J193" s="18">
        <v>1166</v>
      </c>
      <c r="K193" s="18">
        <v>173</v>
      </c>
      <c r="L193" s="18">
        <v>64</v>
      </c>
      <c r="M193" s="18">
        <v>98</v>
      </c>
      <c r="N193" s="18">
        <f t="shared" si="95"/>
        <v>1501</v>
      </c>
    </row>
    <row r="194" spans="2:14" ht="15" customHeight="1" x14ac:dyDescent="0.15">
      <c r="B194" s="186"/>
      <c r="C194" s="81" t="s">
        <v>768</v>
      </c>
      <c r="D194" s="7"/>
      <c r="E194" s="7"/>
      <c r="I194" s="79"/>
      <c r="J194" s="18">
        <v>452</v>
      </c>
      <c r="K194" s="18">
        <v>882</v>
      </c>
      <c r="L194" s="18">
        <v>75</v>
      </c>
      <c r="M194" s="18">
        <v>92</v>
      </c>
      <c r="N194" s="18">
        <f t="shared" si="95"/>
        <v>1501</v>
      </c>
    </row>
    <row r="195" spans="2:14" ht="15" customHeight="1" x14ac:dyDescent="0.15">
      <c r="B195" s="186"/>
      <c r="C195" s="81" t="s">
        <v>696</v>
      </c>
      <c r="D195" s="7"/>
      <c r="E195" s="7"/>
      <c r="I195" s="79"/>
      <c r="J195" s="18">
        <v>697</v>
      </c>
      <c r="K195" s="18">
        <v>662</v>
      </c>
      <c r="L195" s="18">
        <v>46</v>
      </c>
      <c r="M195" s="18">
        <v>96</v>
      </c>
      <c r="N195" s="18">
        <f t="shared" si="95"/>
        <v>1501</v>
      </c>
    </row>
    <row r="196" spans="2:14" ht="15" customHeight="1" x14ac:dyDescent="0.15">
      <c r="B196" s="186"/>
      <c r="C196" s="81" t="s">
        <v>769</v>
      </c>
      <c r="D196" s="7"/>
      <c r="E196" s="7"/>
      <c r="I196" s="79"/>
      <c r="J196" s="18">
        <v>1282</v>
      </c>
      <c r="K196" s="18">
        <v>75</v>
      </c>
      <c r="L196" s="18">
        <v>50</v>
      </c>
      <c r="M196" s="18">
        <v>94</v>
      </c>
      <c r="N196" s="18">
        <f t="shared" si="95"/>
        <v>1501</v>
      </c>
    </row>
    <row r="197" spans="2:14" ht="15" customHeight="1" x14ac:dyDescent="0.15">
      <c r="B197" s="186"/>
      <c r="C197" s="81" t="s">
        <v>770</v>
      </c>
      <c r="D197" s="7"/>
      <c r="E197" s="7"/>
      <c r="I197" s="79"/>
      <c r="J197" s="18">
        <v>574</v>
      </c>
      <c r="K197" s="18">
        <v>720</v>
      </c>
      <c r="L197" s="18">
        <v>114</v>
      </c>
      <c r="M197" s="18">
        <v>93</v>
      </c>
      <c r="N197" s="18">
        <f t="shared" si="95"/>
        <v>1501</v>
      </c>
    </row>
    <row r="198" spans="2:14" ht="15" customHeight="1" x14ac:dyDescent="0.15">
      <c r="B198" s="186"/>
      <c r="C198" s="81" t="s">
        <v>771</v>
      </c>
      <c r="D198" s="7"/>
      <c r="E198" s="7"/>
      <c r="I198" s="79"/>
      <c r="J198" s="18">
        <v>1021</v>
      </c>
      <c r="K198" s="18">
        <v>170</v>
      </c>
      <c r="L198" s="18">
        <v>218</v>
      </c>
      <c r="M198" s="18">
        <v>92</v>
      </c>
      <c r="N198" s="18">
        <f t="shared" si="95"/>
        <v>1501</v>
      </c>
    </row>
    <row r="199" spans="2:14" ht="15" customHeight="1" x14ac:dyDescent="0.15">
      <c r="B199" s="186"/>
      <c r="C199" s="81" t="s">
        <v>772</v>
      </c>
      <c r="D199" s="7"/>
      <c r="E199" s="7"/>
      <c r="I199" s="79"/>
      <c r="J199" s="18">
        <v>702</v>
      </c>
      <c r="K199" s="18">
        <v>663</v>
      </c>
      <c r="L199" s="18">
        <v>43</v>
      </c>
      <c r="M199" s="18">
        <v>93</v>
      </c>
      <c r="N199" s="18">
        <f t="shared" si="95"/>
        <v>1501</v>
      </c>
    </row>
    <row r="200" spans="2:14" ht="15" customHeight="1" x14ac:dyDescent="0.15">
      <c r="B200" s="186"/>
      <c r="C200" s="81" t="s">
        <v>773</v>
      </c>
      <c r="D200" s="7"/>
      <c r="E200" s="7"/>
      <c r="I200" s="79"/>
      <c r="J200" s="18">
        <v>907</v>
      </c>
      <c r="K200" s="18">
        <v>411</v>
      </c>
      <c r="L200" s="18">
        <v>88</v>
      </c>
      <c r="M200" s="18">
        <v>95</v>
      </c>
      <c r="N200" s="18">
        <f t="shared" si="95"/>
        <v>1501</v>
      </c>
    </row>
    <row r="201" spans="2:14" ht="15" customHeight="1" x14ac:dyDescent="0.15">
      <c r="B201" s="186"/>
      <c r="C201" s="81" t="s">
        <v>774</v>
      </c>
      <c r="D201" s="7"/>
      <c r="E201" s="7"/>
      <c r="I201" s="79"/>
      <c r="J201" s="18">
        <v>1377</v>
      </c>
      <c r="K201" s="18">
        <v>22</v>
      </c>
      <c r="L201" s="18">
        <v>11</v>
      </c>
      <c r="M201" s="18">
        <v>91</v>
      </c>
      <c r="N201" s="18">
        <f t="shared" si="95"/>
        <v>1501</v>
      </c>
    </row>
    <row r="202" spans="2:14" ht="15" customHeight="1" x14ac:dyDescent="0.15">
      <c r="B202" s="186"/>
      <c r="C202" s="81" t="s">
        <v>775</v>
      </c>
      <c r="D202" s="7"/>
      <c r="E202" s="7"/>
      <c r="I202" s="79"/>
      <c r="J202" s="18">
        <v>1400</v>
      </c>
      <c r="K202" s="18">
        <v>7</v>
      </c>
      <c r="L202" s="18">
        <v>3</v>
      </c>
      <c r="M202" s="18">
        <v>91</v>
      </c>
      <c r="N202" s="18">
        <f t="shared" si="95"/>
        <v>1501</v>
      </c>
    </row>
    <row r="203" spans="2:14" ht="15" customHeight="1" x14ac:dyDescent="0.15">
      <c r="B203" s="186"/>
      <c r="C203" s="81" t="s">
        <v>776</v>
      </c>
      <c r="D203" s="7"/>
      <c r="E203" s="7"/>
      <c r="I203" s="79"/>
      <c r="J203" s="18">
        <v>1340</v>
      </c>
      <c r="K203" s="18">
        <v>30</v>
      </c>
      <c r="L203" s="18">
        <v>42</v>
      </c>
      <c r="M203" s="18">
        <v>89</v>
      </c>
      <c r="N203" s="18">
        <f t="shared" si="95"/>
        <v>1501</v>
      </c>
    </row>
    <row r="204" spans="2:14" ht="15" customHeight="1" x14ac:dyDescent="0.15">
      <c r="B204" s="186"/>
      <c r="C204" s="81" t="s">
        <v>777</v>
      </c>
      <c r="D204" s="7"/>
      <c r="E204" s="7"/>
      <c r="I204" s="79"/>
      <c r="J204" s="18">
        <v>1396</v>
      </c>
      <c r="K204" s="18">
        <v>7</v>
      </c>
      <c r="L204" s="18">
        <v>8</v>
      </c>
      <c r="M204" s="18">
        <v>90</v>
      </c>
      <c r="N204" s="18">
        <f t="shared" si="95"/>
        <v>1501</v>
      </c>
    </row>
    <row r="205" spans="2:14" ht="15" customHeight="1" x14ac:dyDescent="0.15">
      <c r="B205" s="186"/>
      <c r="C205" s="81" t="s">
        <v>778</v>
      </c>
      <c r="D205" s="7"/>
      <c r="E205" s="7"/>
      <c r="I205" s="79"/>
      <c r="J205" s="18">
        <v>1307</v>
      </c>
      <c r="K205" s="18">
        <v>84</v>
      </c>
      <c r="L205" s="18">
        <v>78</v>
      </c>
      <c r="M205" s="18">
        <v>32</v>
      </c>
      <c r="N205" s="18">
        <f t="shared" si="95"/>
        <v>1501</v>
      </c>
    </row>
    <row r="206" spans="2:14" ht="15" customHeight="1" x14ac:dyDescent="0.15">
      <c r="B206" s="186"/>
      <c r="C206" s="81" t="s">
        <v>779</v>
      </c>
      <c r="D206" s="7"/>
      <c r="E206" s="7"/>
      <c r="I206" s="79"/>
      <c r="J206" s="18">
        <v>1095</v>
      </c>
      <c r="K206" s="18">
        <v>116</v>
      </c>
      <c r="L206" s="18">
        <v>193</v>
      </c>
      <c r="M206" s="18">
        <v>97</v>
      </c>
      <c r="N206" s="18">
        <f t="shared" si="95"/>
        <v>1501</v>
      </c>
    </row>
    <row r="207" spans="2:14" ht="15" customHeight="1" x14ac:dyDescent="0.15">
      <c r="B207" s="186"/>
      <c r="C207" s="81" t="s">
        <v>780</v>
      </c>
      <c r="D207" s="7"/>
      <c r="E207" s="7"/>
      <c r="I207" s="79"/>
      <c r="J207" s="18">
        <v>1201</v>
      </c>
      <c r="K207" s="18">
        <v>68</v>
      </c>
      <c r="L207" s="18">
        <v>136</v>
      </c>
      <c r="M207" s="18">
        <v>96</v>
      </c>
      <c r="N207" s="18">
        <f t="shared" si="95"/>
        <v>1501</v>
      </c>
    </row>
    <row r="208" spans="2:14" ht="15" customHeight="1" x14ac:dyDescent="0.15">
      <c r="B208" s="186"/>
      <c r="C208" s="81" t="s">
        <v>781</v>
      </c>
      <c r="D208" s="7"/>
      <c r="E208" s="7"/>
      <c r="I208" s="79"/>
      <c r="J208" s="18">
        <v>171</v>
      </c>
      <c r="K208" s="18">
        <v>706</v>
      </c>
      <c r="L208" s="18">
        <v>594</v>
      </c>
      <c r="M208" s="18">
        <v>30</v>
      </c>
      <c r="N208" s="18">
        <f t="shared" si="95"/>
        <v>1501</v>
      </c>
    </row>
    <row r="209" spans="2:14" ht="15" customHeight="1" x14ac:dyDescent="0.15">
      <c r="B209" s="186"/>
      <c r="C209" s="81" t="s">
        <v>782</v>
      </c>
      <c r="D209" s="7"/>
      <c r="E209" s="7"/>
      <c r="I209" s="79"/>
      <c r="J209" s="18">
        <v>1390</v>
      </c>
      <c r="K209" s="18">
        <v>11</v>
      </c>
      <c r="L209" s="18">
        <v>3</v>
      </c>
      <c r="M209" s="18">
        <v>97</v>
      </c>
      <c r="N209" s="18">
        <f t="shared" si="95"/>
        <v>1501</v>
      </c>
    </row>
    <row r="210" spans="2:14" ht="15" customHeight="1" x14ac:dyDescent="0.15">
      <c r="B210" s="186"/>
      <c r="C210" s="81" t="s">
        <v>783</v>
      </c>
      <c r="D210" s="7"/>
      <c r="E210" s="7"/>
      <c r="I210" s="79"/>
      <c r="J210" s="18">
        <v>813</v>
      </c>
      <c r="K210" s="18">
        <v>327</v>
      </c>
      <c r="L210" s="18">
        <v>267</v>
      </c>
      <c r="M210" s="18">
        <v>94</v>
      </c>
      <c r="N210" s="18">
        <f t="shared" si="95"/>
        <v>1501</v>
      </c>
    </row>
    <row r="211" spans="2:14" ht="15" customHeight="1" x14ac:dyDescent="0.15">
      <c r="B211" s="187"/>
      <c r="C211" s="69" t="s">
        <v>784</v>
      </c>
      <c r="D211" s="36"/>
      <c r="E211" s="36"/>
      <c r="F211" s="36"/>
      <c r="G211" s="36"/>
      <c r="H211" s="36"/>
      <c r="I211" s="80"/>
      <c r="J211" s="19">
        <v>1248</v>
      </c>
      <c r="K211" s="19">
        <v>72</v>
      </c>
      <c r="L211" s="19">
        <v>79</v>
      </c>
      <c r="M211" s="19">
        <v>102</v>
      </c>
      <c r="N211" s="19">
        <f t="shared" si="95"/>
        <v>1501</v>
      </c>
    </row>
    <row r="212" spans="2:14" ht="15" customHeight="1" x14ac:dyDescent="0.15">
      <c r="B212" s="188" t="s">
        <v>671</v>
      </c>
      <c r="C212" s="68" t="s">
        <v>763</v>
      </c>
      <c r="D212" s="33"/>
      <c r="E212" s="33"/>
      <c r="F212" s="33"/>
      <c r="G212" s="33"/>
      <c r="H212" s="33"/>
      <c r="I212" s="190">
        <f>$H$10</f>
        <v>1501</v>
      </c>
      <c r="J212" s="4">
        <f>IF(I212=0,0,J189/$I212*100)</f>
        <v>19.120586275816123</v>
      </c>
      <c r="K212" s="4">
        <f>IF(J212=0,0,K189/$I212*100)</f>
        <v>77.548301132578274</v>
      </c>
      <c r="L212" s="4">
        <f>IF(K212=0,0,L189/$I212*100)</f>
        <v>1.9320453031312457</v>
      </c>
      <c r="M212" s="4">
        <f>IF(L212=0,0,M189/$I212*100)</f>
        <v>1.3990672884743505</v>
      </c>
      <c r="N212" s="4">
        <f t="shared" si="95"/>
        <v>100</v>
      </c>
    </row>
    <row r="213" spans="2:14" ht="15" customHeight="1" x14ac:dyDescent="0.15">
      <c r="B213" s="186"/>
      <c r="C213" s="81" t="s">
        <v>764</v>
      </c>
      <c r="D213" s="7"/>
      <c r="E213" s="7"/>
      <c r="I213" s="191">
        <f t="shared" ref="I213:I234" si="96">$H$10</f>
        <v>1501</v>
      </c>
      <c r="J213" s="4">
        <f t="shared" ref="J213:M213" si="97">IF(I213=0,0,J190/$I213*100)</f>
        <v>37.774816788807463</v>
      </c>
      <c r="K213" s="4">
        <f t="shared" si="97"/>
        <v>59.427048634243839</v>
      </c>
      <c r="L213" s="4">
        <f t="shared" si="97"/>
        <v>1.0659560293137909</v>
      </c>
      <c r="M213" s="4">
        <f t="shared" si="97"/>
        <v>1.7321785476349101</v>
      </c>
      <c r="N213" s="4">
        <f t="shared" si="95"/>
        <v>100.00000000000001</v>
      </c>
    </row>
    <row r="214" spans="2:14" ht="15" customHeight="1" x14ac:dyDescent="0.15">
      <c r="B214" s="186"/>
      <c r="C214" s="81" t="s">
        <v>765</v>
      </c>
      <c r="D214" s="7"/>
      <c r="E214" s="7"/>
      <c r="I214" s="191">
        <f t="shared" si="96"/>
        <v>1501</v>
      </c>
      <c r="J214" s="4">
        <f t="shared" ref="J214:M214" si="98">IF(I214=0,0,J191/$I214*100)</f>
        <v>23.184543637574951</v>
      </c>
      <c r="K214" s="4">
        <f t="shared" si="98"/>
        <v>73.884077281812125</v>
      </c>
      <c r="L214" s="4">
        <f t="shared" si="98"/>
        <v>1.3324450366422385</v>
      </c>
      <c r="M214" s="4">
        <f t="shared" si="98"/>
        <v>1.5989340439706863</v>
      </c>
      <c r="N214" s="4">
        <f t="shared" si="95"/>
        <v>100</v>
      </c>
    </row>
    <row r="215" spans="2:14" ht="15" customHeight="1" x14ac:dyDescent="0.15">
      <c r="B215" s="186"/>
      <c r="C215" s="81" t="s">
        <v>766</v>
      </c>
      <c r="D215" s="7"/>
      <c r="E215" s="7"/>
      <c r="I215" s="191">
        <f t="shared" si="96"/>
        <v>1501</v>
      </c>
      <c r="J215" s="4">
        <f t="shared" ref="J215:M215" si="99">IF(I215=0,0,J192/$I215*100)</f>
        <v>58.027981345769483</v>
      </c>
      <c r="K215" s="4">
        <f t="shared" si="99"/>
        <v>39.173884077281812</v>
      </c>
      <c r="L215" s="4">
        <f t="shared" si="99"/>
        <v>1.0659560293137909</v>
      </c>
      <c r="M215" s="4">
        <f t="shared" si="99"/>
        <v>1.7321785476349101</v>
      </c>
      <c r="N215" s="4">
        <f t="shared" si="95"/>
        <v>100</v>
      </c>
    </row>
    <row r="216" spans="2:14" ht="15" customHeight="1" x14ac:dyDescent="0.15">
      <c r="B216" s="186"/>
      <c r="C216" s="81" t="s">
        <v>767</v>
      </c>
      <c r="D216" s="7"/>
      <c r="E216" s="7"/>
      <c r="I216" s="191">
        <f t="shared" si="96"/>
        <v>1501</v>
      </c>
      <c r="J216" s="4">
        <f t="shared" ref="J216:M216" si="100">IF(I216=0,0,J193/$I216*100)</f>
        <v>77.681545636242504</v>
      </c>
      <c r="K216" s="4">
        <f t="shared" si="100"/>
        <v>11.525649566955364</v>
      </c>
      <c r="L216" s="4">
        <f t="shared" si="100"/>
        <v>4.2638241172551634</v>
      </c>
      <c r="M216" s="4">
        <f t="shared" si="100"/>
        <v>6.5289806795469678</v>
      </c>
      <c r="N216" s="4">
        <f t="shared" si="95"/>
        <v>100</v>
      </c>
    </row>
    <row r="217" spans="2:14" ht="15" customHeight="1" x14ac:dyDescent="0.15">
      <c r="B217" s="186"/>
      <c r="C217" s="81" t="s">
        <v>768</v>
      </c>
      <c r="D217" s="7"/>
      <c r="E217" s="7"/>
      <c r="I217" s="191">
        <f t="shared" si="96"/>
        <v>1501</v>
      </c>
      <c r="J217" s="4">
        <f t="shared" ref="J217:M217" si="101">IF(I217=0,0,J194/$I217*100)</f>
        <v>30.113257828114591</v>
      </c>
      <c r="K217" s="4">
        <f t="shared" si="101"/>
        <v>58.760826115922718</v>
      </c>
      <c r="L217" s="4">
        <f t="shared" si="101"/>
        <v>4.9966688874083944</v>
      </c>
      <c r="M217" s="4">
        <f t="shared" si="101"/>
        <v>6.1292471685542971</v>
      </c>
      <c r="N217" s="4">
        <f t="shared" si="95"/>
        <v>100</v>
      </c>
    </row>
    <row r="218" spans="2:14" ht="15" customHeight="1" x14ac:dyDescent="0.15">
      <c r="B218" s="186"/>
      <c r="C218" s="81" t="s">
        <v>696</v>
      </c>
      <c r="D218" s="7"/>
      <c r="E218" s="7"/>
      <c r="I218" s="191">
        <f t="shared" si="96"/>
        <v>1501</v>
      </c>
      <c r="J218" s="4">
        <f t="shared" ref="J218:M218" si="102">IF(I218=0,0,J195/$I218*100)</f>
        <v>46.435709526982009</v>
      </c>
      <c r="K218" s="4">
        <f t="shared" si="102"/>
        <v>44.103930712858094</v>
      </c>
      <c r="L218" s="4">
        <f t="shared" si="102"/>
        <v>3.0646235842771485</v>
      </c>
      <c r="M218" s="4">
        <f t="shared" si="102"/>
        <v>6.3957361758827451</v>
      </c>
      <c r="N218" s="4">
        <f t="shared" si="95"/>
        <v>100</v>
      </c>
    </row>
    <row r="219" spans="2:14" ht="15" customHeight="1" x14ac:dyDescent="0.15">
      <c r="B219" s="186"/>
      <c r="C219" s="81" t="s">
        <v>769</v>
      </c>
      <c r="D219" s="7"/>
      <c r="E219" s="7"/>
      <c r="I219" s="191">
        <f t="shared" si="96"/>
        <v>1501</v>
      </c>
      <c r="J219" s="4">
        <f t="shared" ref="J219:M219" si="103">IF(I219=0,0,J196/$I219*100)</f>
        <v>85.409726848767491</v>
      </c>
      <c r="K219" s="4">
        <f t="shared" si="103"/>
        <v>4.9966688874083944</v>
      </c>
      <c r="L219" s="4">
        <f t="shared" si="103"/>
        <v>3.3311125916055966</v>
      </c>
      <c r="M219" s="4">
        <f t="shared" si="103"/>
        <v>6.2624916722185207</v>
      </c>
      <c r="N219" s="4">
        <f t="shared" si="95"/>
        <v>100</v>
      </c>
    </row>
    <row r="220" spans="2:14" ht="15" customHeight="1" x14ac:dyDescent="0.15">
      <c r="B220" s="186"/>
      <c r="C220" s="81" t="s">
        <v>770</v>
      </c>
      <c r="D220" s="7"/>
      <c r="E220" s="7"/>
      <c r="I220" s="191">
        <f t="shared" si="96"/>
        <v>1501</v>
      </c>
      <c r="J220" s="4">
        <f t="shared" ref="J220:M220" si="104">IF(I220=0,0,J197/$I220*100)</f>
        <v>38.241172551632246</v>
      </c>
      <c r="K220" s="4">
        <f t="shared" si="104"/>
        <v>47.968021319120588</v>
      </c>
      <c r="L220" s="4">
        <f t="shared" si="104"/>
        <v>7.59493670886076</v>
      </c>
      <c r="M220" s="4">
        <f t="shared" si="104"/>
        <v>6.1958694203864093</v>
      </c>
      <c r="N220" s="4">
        <f t="shared" si="95"/>
        <v>100.00000000000001</v>
      </c>
    </row>
    <row r="221" spans="2:14" ht="15" customHeight="1" x14ac:dyDescent="0.15">
      <c r="B221" s="186"/>
      <c r="C221" s="81" t="s">
        <v>771</v>
      </c>
      <c r="D221" s="7"/>
      <c r="E221" s="7"/>
      <c r="I221" s="191">
        <f t="shared" si="96"/>
        <v>1501</v>
      </c>
      <c r="J221" s="4">
        <f t="shared" ref="J221:M221" si="105">IF(I221=0,0,J198/$I221*100)</f>
        <v>68.02131912058627</v>
      </c>
      <c r="K221" s="4">
        <f t="shared" si="105"/>
        <v>11.325782811459026</v>
      </c>
      <c r="L221" s="4">
        <f t="shared" si="105"/>
        <v>14.523650899400401</v>
      </c>
      <c r="M221" s="4">
        <f t="shared" si="105"/>
        <v>6.1292471685542971</v>
      </c>
      <c r="N221" s="4">
        <f t="shared" si="95"/>
        <v>99.999999999999986</v>
      </c>
    </row>
    <row r="222" spans="2:14" ht="15" customHeight="1" x14ac:dyDescent="0.15">
      <c r="B222" s="186"/>
      <c r="C222" s="81" t="s">
        <v>772</v>
      </c>
      <c r="D222" s="7"/>
      <c r="E222" s="7"/>
      <c r="I222" s="191">
        <f t="shared" si="96"/>
        <v>1501</v>
      </c>
      <c r="J222" s="4">
        <f t="shared" ref="J222:M222" si="106">IF(I222=0,0,J199/$I222*100)</f>
        <v>46.76882078614257</v>
      </c>
      <c r="K222" s="4">
        <f t="shared" si="106"/>
        <v>44.170552964690209</v>
      </c>
      <c r="L222" s="4">
        <f t="shared" si="106"/>
        <v>2.8647568287808127</v>
      </c>
      <c r="M222" s="4">
        <f t="shared" si="106"/>
        <v>6.1958694203864093</v>
      </c>
      <c r="N222" s="4">
        <f t="shared" si="95"/>
        <v>100</v>
      </c>
    </row>
    <row r="223" spans="2:14" ht="15" customHeight="1" x14ac:dyDescent="0.15">
      <c r="B223" s="186"/>
      <c r="C223" s="81" t="s">
        <v>773</v>
      </c>
      <c r="D223" s="7"/>
      <c r="E223" s="7"/>
      <c r="I223" s="191">
        <f t="shared" si="96"/>
        <v>1501</v>
      </c>
      <c r="J223" s="4">
        <f t="shared" ref="J223:M223" si="107">IF(I223=0,0,J200/$I223*100)</f>
        <v>60.42638241172552</v>
      </c>
      <c r="K223" s="4">
        <f t="shared" si="107"/>
        <v>27.381745502998001</v>
      </c>
      <c r="L223" s="4">
        <f t="shared" si="107"/>
        <v>5.862758161225849</v>
      </c>
      <c r="M223" s="4">
        <f t="shared" si="107"/>
        <v>6.3291139240506329</v>
      </c>
      <c r="N223" s="4">
        <f t="shared" si="95"/>
        <v>100</v>
      </c>
    </row>
    <row r="224" spans="2:14" ht="15" customHeight="1" x14ac:dyDescent="0.15">
      <c r="B224" s="186"/>
      <c r="C224" s="81" t="s">
        <v>774</v>
      </c>
      <c r="D224" s="7"/>
      <c r="E224" s="7"/>
      <c r="I224" s="191">
        <f t="shared" si="96"/>
        <v>1501</v>
      </c>
      <c r="J224" s="4">
        <f t="shared" ref="J224:M224" si="108">IF(I224=0,0,J201/$I224*100)</f>
        <v>91.738840772818122</v>
      </c>
      <c r="K224" s="4">
        <f t="shared" si="108"/>
        <v>1.4656895403064623</v>
      </c>
      <c r="L224" s="4">
        <f t="shared" si="108"/>
        <v>0.73284477015323113</v>
      </c>
      <c r="M224" s="4">
        <f t="shared" si="108"/>
        <v>6.0626249167221857</v>
      </c>
      <c r="N224" s="4">
        <f t="shared" si="95"/>
        <v>100</v>
      </c>
    </row>
    <row r="225" spans="1:14" ht="15" customHeight="1" x14ac:dyDescent="0.15">
      <c r="B225" s="186"/>
      <c r="C225" s="81" t="s">
        <v>775</v>
      </c>
      <c r="D225" s="7"/>
      <c r="E225" s="7"/>
      <c r="I225" s="191">
        <f t="shared" si="96"/>
        <v>1501</v>
      </c>
      <c r="J225" s="4">
        <f t="shared" ref="J225:M225" si="109">IF(I225=0,0,J202/$I225*100)</f>
        <v>93.271152564956694</v>
      </c>
      <c r="K225" s="4">
        <f t="shared" si="109"/>
        <v>0.46635576282478342</v>
      </c>
      <c r="L225" s="4">
        <f t="shared" si="109"/>
        <v>0.19986675549633579</v>
      </c>
      <c r="M225" s="4">
        <f t="shared" si="109"/>
        <v>6.0626249167221857</v>
      </c>
      <c r="N225" s="4">
        <f t="shared" si="95"/>
        <v>100</v>
      </c>
    </row>
    <row r="226" spans="1:14" ht="15" customHeight="1" x14ac:dyDescent="0.15">
      <c r="B226" s="186"/>
      <c r="C226" s="81" t="s">
        <v>776</v>
      </c>
      <c r="D226" s="7"/>
      <c r="E226" s="7"/>
      <c r="I226" s="191">
        <f t="shared" si="96"/>
        <v>1501</v>
      </c>
      <c r="J226" s="4">
        <f t="shared" ref="J226:M226" si="110">IF(I226=0,0,J203/$I226*100)</f>
        <v>89.273817455029985</v>
      </c>
      <c r="K226" s="4">
        <f t="shared" si="110"/>
        <v>1.9986675549633577</v>
      </c>
      <c r="L226" s="4">
        <f t="shared" si="110"/>
        <v>2.7981345769487009</v>
      </c>
      <c r="M226" s="4">
        <f t="shared" si="110"/>
        <v>5.9293804130579613</v>
      </c>
      <c r="N226" s="4">
        <f t="shared" si="95"/>
        <v>100</v>
      </c>
    </row>
    <row r="227" spans="1:14" ht="15" customHeight="1" x14ac:dyDescent="0.15">
      <c r="B227" s="186"/>
      <c r="C227" s="81" t="s">
        <v>777</v>
      </c>
      <c r="D227" s="7"/>
      <c r="E227" s="7"/>
      <c r="I227" s="191">
        <f t="shared" si="96"/>
        <v>1501</v>
      </c>
      <c r="J227" s="4">
        <f t="shared" ref="J227:M227" si="111">IF(I227=0,0,J204/$I227*100)</f>
        <v>93.004663557628248</v>
      </c>
      <c r="K227" s="4">
        <f t="shared" si="111"/>
        <v>0.46635576282478342</v>
      </c>
      <c r="L227" s="4">
        <f t="shared" si="111"/>
        <v>0.53297801465689543</v>
      </c>
      <c r="M227" s="4">
        <f t="shared" si="111"/>
        <v>5.9960026648900735</v>
      </c>
      <c r="N227" s="4">
        <f t="shared" si="95"/>
        <v>100</v>
      </c>
    </row>
    <row r="228" spans="1:14" ht="15" customHeight="1" x14ac:dyDescent="0.15">
      <c r="B228" s="186"/>
      <c r="C228" s="81" t="s">
        <v>778</v>
      </c>
      <c r="D228" s="7"/>
      <c r="E228" s="7"/>
      <c r="I228" s="191">
        <f t="shared" si="96"/>
        <v>1501</v>
      </c>
      <c r="J228" s="4">
        <f t="shared" ref="J228:M228" si="112">IF(I228=0,0,J205/$I228*100)</f>
        <v>87.075283144570278</v>
      </c>
      <c r="K228" s="4">
        <f t="shared" si="112"/>
        <v>5.5962691538974019</v>
      </c>
      <c r="L228" s="4">
        <f t="shared" si="112"/>
        <v>5.1965356429047302</v>
      </c>
      <c r="M228" s="4">
        <f t="shared" si="112"/>
        <v>2.1319120586275817</v>
      </c>
      <c r="N228" s="4">
        <f t="shared" si="95"/>
        <v>99.999999999999986</v>
      </c>
    </row>
    <row r="229" spans="1:14" ht="15" customHeight="1" x14ac:dyDescent="0.15">
      <c r="B229" s="186"/>
      <c r="C229" s="81" t="s">
        <v>779</v>
      </c>
      <c r="D229" s="7"/>
      <c r="E229" s="7"/>
      <c r="I229" s="191">
        <f t="shared" si="96"/>
        <v>1501</v>
      </c>
      <c r="J229" s="4">
        <f t="shared" ref="J229:M229" si="113">IF(I229=0,0,J206/$I229*100)</f>
        <v>72.951365756162559</v>
      </c>
      <c r="K229" s="4">
        <f t="shared" si="113"/>
        <v>7.7281812125249827</v>
      </c>
      <c r="L229" s="4">
        <f t="shared" si="113"/>
        <v>12.858094603597603</v>
      </c>
      <c r="M229" s="4">
        <f t="shared" si="113"/>
        <v>6.4623584277148565</v>
      </c>
      <c r="N229" s="4">
        <f t="shared" si="95"/>
        <v>100.00000000000001</v>
      </c>
    </row>
    <row r="230" spans="1:14" ht="15" customHeight="1" x14ac:dyDescent="0.15">
      <c r="B230" s="186"/>
      <c r="C230" s="81" t="s">
        <v>780</v>
      </c>
      <c r="D230" s="7"/>
      <c r="E230" s="7"/>
      <c r="I230" s="191">
        <f t="shared" si="96"/>
        <v>1501</v>
      </c>
      <c r="J230" s="4">
        <f t="shared" ref="J230:M230" si="114">IF(I230=0,0,J207/$I230*100)</f>
        <v>80.013324450366412</v>
      </c>
      <c r="K230" s="4">
        <f t="shared" si="114"/>
        <v>4.5303131245836115</v>
      </c>
      <c r="L230" s="4">
        <f t="shared" si="114"/>
        <v>9.0606262491672229</v>
      </c>
      <c r="M230" s="4">
        <f t="shared" si="114"/>
        <v>6.3957361758827451</v>
      </c>
      <c r="N230" s="4">
        <f t="shared" si="95"/>
        <v>100</v>
      </c>
    </row>
    <row r="231" spans="1:14" ht="15" customHeight="1" x14ac:dyDescent="0.15">
      <c r="B231" s="186"/>
      <c r="C231" s="81" t="s">
        <v>781</v>
      </c>
      <c r="D231" s="7"/>
      <c r="E231" s="7"/>
      <c r="I231" s="191">
        <f t="shared" si="96"/>
        <v>1501</v>
      </c>
      <c r="J231" s="4">
        <f t="shared" ref="J231:M231" si="115">IF(I231=0,0,J208/$I231*100)</f>
        <v>11.39240506329114</v>
      </c>
      <c r="K231" s="4">
        <f t="shared" si="115"/>
        <v>47.035309793471022</v>
      </c>
      <c r="L231" s="4">
        <f t="shared" si="115"/>
        <v>39.573617588274487</v>
      </c>
      <c r="M231" s="4">
        <f t="shared" si="115"/>
        <v>1.9986675549633577</v>
      </c>
      <c r="N231" s="4">
        <f t="shared" si="95"/>
        <v>100.00000000000001</v>
      </c>
    </row>
    <row r="232" spans="1:14" ht="15" customHeight="1" x14ac:dyDescent="0.15">
      <c r="B232" s="186"/>
      <c r="C232" s="81" t="s">
        <v>782</v>
      </c>
      <c r="D232" s="7"/>
      <c r="E232" s="7"/>
      <c r="I232" s="191">
        <f t="shared" si="96"/>
        <v>1501</v>
      </c>
      <c r="J232" s="4">
        <f t="shared" ref="J232:M232" si="116">IF(I232=0,0,J209/$I232*100)</f>
        <v>92.604930046635587</v>
      </c>
      <c r="K232" s="4">
        <f t="shared" si="116"/>
        <v>0.73284477015323113</v>
      </c>
      <c r="L232" s="4">
        <f t="shared" si="116"/>
        <v>0.19986675549633579</v>
      </c>
      <c r="M232" s="4">
        <f t="shared" si="116"/>
        <v>6.4623584277148565</v>
      </c>
      <c r="N232" s="4">
        <f t="shared" si="95"/>
        <v>100.00000000000001</v>
      </c>
    </row>
    <row r="233" spans="1:14" ht="15" customHeight="1" x14ac:dyDescent="0.15">
      <c r="B233" s="186"/>
      <c r="C233" s="81" t="s">
        <v>783</v>
      </c>
      <c r="D233" s="7"/>
      <c r="E233" s="7"/>
      <c r="I233" s="191">
        <f t="shared" si="96"/>
        <v>1501</v>
      </c>
      <c r="J233" s="4">
        <f t="shared" ref="J233:M233" si="117">IF(I233=0,0,J210/$I233*100)</f>
        <v>54.163890739506989</v>
      </c>
      <c r="K233" s="4">
        <f t="shared" si="117"/>
        <v>21.785476349100598</v>
      </c>
      <c r="L233" s="4">
        <f t="shared" si="117"/>
        <v>17.788141239173886</v>
      </c>
      <c r="M233" s="4">
        <f t="shared" si="117"/>
        <v>6.2624916722185207</v>
      </c>
      <c r="N233" s="4">
        <f t="shared" si="95"/>
        <v>99.999999999999986</v>
      </c>
    </row>
    <row r="234" spans="1:14" ht="15" customHeight="1" x14ac:dyDescent="0.15">
      <c r="B234" s="187"/>
      <c r="C234" s="69" t="s">
        <v>784</v>
      </c>
      <c r="D234" s="36"/>
      <c r="E234" s="36"/>
      <c r="F234" s="36"/>
      <c r="G234" s="36"/>
      <c r="H234" s="36"/>
      <c r="I234" s="192">
        <f t="shared" si="96"/>
        <v>1501</v>
      </c>
      <c r="J234" s="5">
        <f t="shared" ref="J234:M234" si="118">IF(I234=0,0,J211/$I234*100)</f>
        <v>83.144570286475684</v>
      </c>
      <c r="K234" s="5">
        <f t="shared" si="118"/>
        <v>4.7968021319120586</v>
      </c>
      <c r="L234" s="5">
        <f t="shared" si="118"/>
        <v>5.2631578947368416</v>
      </c>
      <c r="M234" s="5">
        <f t="shared" si="118"/>
        <v>6.7954696868754159</v>
      </c>
      <c r="N234" s="5">
        <f t="shared" si="95"/>
        <v>100</v>
      </c>
    </row>
    <row r="235" spans="1:14" ht="15" customHeight="1" x14ac:dyDescent="0.15">
      <c r="C235" s="7"/>
      <c r="D235" s="7"/>
      <c r="E235" s="7"/>
      <c r="G235" s="1"/>
      <c r="H235" s="1"/>
      <c r="I235" s="1"/>
      <c r="J235" s="1"/>
      <c r="K235" s="1"/>
    </row>
    <row r="236" spans="1:14" ht="15" customHeight="1" x14ac:dyDescent="0.15">
      <c r="A236" s="1" t="s">
        <v>762</v>
      </c>
      <c r="C236" s="7"/>
      <c r="D236" s="7"/>
      <c r="E236" s="7"/>
      <c r="G236" s="1"/>
      <c r="H236" s="1"/>
      <c r="I236" s="1"/>
      <c r="J236" s="1"/>
      <c r="K236" s="1"/>
    </row>
    <row r="237" spans="1:14" ht="56.7" x14ac:dyDescent="0.15">
      <c r="B237" s="27" t="s">
        <v>679</v>
      </c>
      <c r="C237" s="28"/>
      <c r="D237" s="28"/>
      <c r="E237" s="28"/>
      <c r="F237" s="28"/>
      <c r="G237" s="28"/>
      <c r="H237" s="28"/>
      <c r="I237" s="29"/>
      <c r="J237" s="202" t="s">
        <v>815</v>
      </c>
      <c r="K237" s="202" t="s">
        <v>816</v>
      </c>
      <c r="L237" s="202" t="s">
        <v>817</v>
      </c>
      <c r="M237" s="145" t="s">
        <v>0</v>
      </c>
      <c r="N237" s="145" t="s">
        <v>676</v>
      </c>
    </row>
    <row r="238" spans="1:14" ht="15" customHeight="1" x14ac:dyDescent="0.15">
      <c r="B238" s="189" t="s">
        <v>670</v>
      </c>
      <c r="C238" s="68" t="s">
        <v>763</v>
      </c>
      <c r="D238" s="33"/>
      <c r="E238" s="33"/>
      <c r="F238" s="33"/>
      <c r="G238" s="33"/>
      <c r="H238" s="33"/>
      <c r="I238" s="78"/>
      <c r="J238" s="17">
        <v>863</v>
      </c>
      <c r="K238" s="17">
        <v>1493</v>
      </c>
      <c r="L238" s="17">
        <v>66</v>
      </c>
      <c r="M238" s="17">
        <v>67</v>
      </c>
      <c r="N238" s="17">
        <f>SUM(J238:M238)</f>
        <v>2489</v>
      </c>
    </row>
    <row r="239" spans="1:14" ht="15" customHeight="1" x14ac:dyDescent="0.15">
      <c r="B239" s="186"/>
      <c r="C239" s="81" t="s">
        <v>764</v>
      </c>
      <c r="D239" s="7"/>
      <c r="E239" s="7"/>
      <c r="I239" s="79"/>
      <c r="J239" s="18">
        <v>1370</v>
      </c>
      <c r="K239" s="18">
        <v>974</v>
      </c>
      <c r="L239" s="18">
        <v>64</v>
      </c>
      <c r="M239" s="18">
        <v>81</v>
      </c>
      <c r="N239" s="18">
        <f t="shared" ref="N239:N283" si="119">SUM(J239:M239)</f>
        <v>2489</v>
      </c>
    </row>
    <row r="240" spans="1:14" ht="15" customHeight="1" x14ac:dyDescent="0.15">
      <c r="B240" s="186"/>
      <c r="C240" s="81" t="s">
        <v>765</v>
      </c>
      <c r="D240" s="7"/>
      <c r="E240" s="7"/>
      <c r="I240" s="79"/>
      <c r="J240" s="18">
        <v>802</v>
      </c>
      <c r="K240" s="18">
        <v>1563</v>
      </c>
      <c r="L240" s="18">
        <v>52</v>
      </c>
      <c r="M240" s="18">
        <v>72</v>
      </c>
      <c r="N240" s="18">
        <f t="shared" si="119"/>
        <v>2489</v>
      </c>
    </row>
    <row r="241" spans="2:14" ht="15" customHeight="1" x14ac:dyDescent="0.15">
      <c r="B241" s="186"/>
      <c r="C241" s="81" t="s">
        <v>766</v>
      </c>
      <c r="D241" s="7"/>
      <c r="E241" s="7"/>
      <c r="I241" s="79"/>
      <c r="J241" s="18">
        <v>1225</v>
      </c>
      <c r="K241" s="18">
        <v>1123</v>
      </c>
      <c r="L241" s="18">
        <v>63</v>
      </c>
      <c r="M241" s="18">
        <v>78</v>
      </c>
      <c r="N241" s="18">
        <f t="shared" si="119"/>
        <v>2489</v>
      </c>
    </row>
    <row r="242" spans="2:14" ht="15" customHeight="1" x14ac:dyDescent="0.15">
      <c r="B242" s="186"/>
      <c r="C242" s="81" t="s">
        <v>767</v>
      </c>
      <c r="D242" s="7"/>
      <c r="E242" s="7"/>
      <c r="I242" s="79"/>
      <c r="J242" s="18">
        <v>1773</v>
      </c>
      <c r="K242" s="18">
        <v>465</v>
      </c>
      <c r="L242" s="18">
        <v>133</v>
      </c>
      <c r="M242" s="18">
        <v>118</v>
      </c>
      <c r="N242" s="18">
        <f t="shared" si="119"/>
        <v>2489</v>
      </c>
    </row>
    <row r="243" spans="2:14" ht="15" customHeight="1" x14ac:dyDescent="0.15">
      <c r="B243" s="186"/>
      <c r="C243" s="81" t="s">
        <v>768</v>
      </c>
      <c r="D243" s="7"/>
      <c r="E243" s="7"/>
      <c r="I243" s="79"/>
      <c r="J243" s="18">
        <v>1321</v>
      </c>
      <c r="K243" s="18">
        <v>988</v>
      </c>
      <c r="L243" s="18">
        <v>93</v>
      </c>
      <c r="M243" s="18">
        <v>87</v>
      </c>
      <c r="N243" s="18">
        <f t="shared" si="119"/>
        <v>2489</v>
      </c>
    </row>
    <row r="244" spans="2:14" ht="15" customHeight="1" x14ac:dyDescent="0.15">
      <c r="B244" s="186"/>
      <c r="C244" s="81" t="s">
        <v>696</v>
      </c>
      <c r="D244" s="7"/>
      <c r="E244" s="7"/>
      <c r="I244" s="79"/>
      <c r="J244" s="18">
        <v>1666</v>
      </c>
      <c r="K244" s="18">
        <v>660</v>
      </c>
      <c r="L244" s="18">
        <v>69</v>
      </c>
      <c r="M244" s="18">
        <v>94</v>
      </c>
      <c r="N244" s="18">
        <f t="shared" si="119"/>
        <v>2489</v>
      </c>
    </row>
    <row r="245" spans="2:14" ht="15" customHeight="1" x14ac:dyDescent="0.15">
      <c r="B245" s="186"/>
      <c r="C245" s="81" t="s">
        <v>769</v>
      </c>
      <c r="D245" s="7"/>
      <c r="E245" s="7"/>
      <c r="I245" s="79"/>
      <c r="J245" s="18">
        <v>2293</v>
      </c>
      <c r="K245" s="18">
        <v>59</v>
      </c>
      <c r="L245" s="18">
        <v>53</v>
      </c>
      <c r="M245" s="18">
        <v>84</v>
      </c>
      <c r="N245" s="18">
        <f t="shared" si="119"/>
        <v>2489</v>
      </c>
    </row>
    <row r="246" spans="2:14" ht="15" customHeight="1" x14ac:dyDescent="0.15">
      <c r="B246" s="186"/>
      <c r="C246" s="81" t="s">
        <v>770</v>
      </c>
      <c r="D246" s="7"/>
      <c r="E246" s="7"/>
      <c r="I246" s="79"/>
      <c r="J246" s="18">
        <v>1648</v>
      </c>
      <c r="K246" s="18">
        <v>629</v>
      </c>
      <c r="L246" s="18">
        <v>119</v>
      </c>
      <c r="M246" s="18">
        <v>93</v>
      </c>
      <c r="N246" s="18">
        <f t="shared" si="119"/>
        <v>2489</v>
      </c>
    </row>
    <row r="247" spans="2:14" ht="15" customHeight="1" x14ac:dyDescent="0.15">
      <c r="B247" s="186"/>
      <c r="C247" s="81" t="s">
        <v>771</v>
      </c>
      <c r="D247" s="7"/>
      <c r="E247" s="7"/>
      <c r="I247" s="79"/>
      <c r="J247" s="18">
        <v>2049</v>
      </c>
      <c r="K247" s="18">
        <v>174</v>
      </c>
      <c r="L247" s="18">
        <v>170</v>
      </c>
      <c r="M247" s="18">
        <v>96</v>
      </c>
      <c r="N247" s="18">
        <f t="shared" si="119"/>
        <v>2489</v>
      </c>
    </row>
    <row r="248" spans="2:14" ht="15" customHeight="1" x14ac:dyDescent="0.15">
      <c r="B248" s="186"/>
      <c r="C248" s="81" t="s">
        <v>772</v>
      </c>
      <c r="D248" s="7"/>
      <c r="E248" s="7"/>
      <c r="I248" s="79"/>
      <c r="J248" s="18">
        <v>1832</v>
      </c>
      <c r="K248" s="18">
        <v>523</v>
      </c>
      <c r="L248" s="18">
        <v>45</v>
      </c>
      <c r="M248" s="18">
        <v>89</v>
      </c>
      <c r="N248" s="18">
        <f t="shared" si="119"/>
        <v>2489</v>
      </c>
    </row>
    <row r="249" spans="2:14" ht="15" customHeight="1" x14ac:dyDescent="0.15">
      <c r="B249" s="186"/>
      <c r="C249" s="81" t="s">
        <v>773</v>
      </c>
      <c r="D249" s="7"/>
      <c r="E249" s="7"/>
      <c r="I249" s="79"/>
      <c r="J249" s="18">
        <v>1972</v>
      </c>
      <c r="K249" s="18">
        <v>311</v>
      </c>
      <c r="L249" s="18">
        <v>115</v>
      </c>
      <c r="M249" s="18">
        <v>91</v>
      </c>
      <c r="N249" s="18">
        <f t="shared" si="119"/>
        <v>2489</v>
      </c>
    </row>
    <row r="250" spans="2:14" ht="15" customHeight="1" x14ac:dyDescent="0.15">
      <c r="B250" s="186"/>
      <c r="C250" s="81" t="s">
        <v>774</v>
      </c>
      <c r="D250" s="7"/>
      <c r="E250" s="7"/>
      <c r="I250" s="79"/>
      <c r="J250" s="18">
        <v>2315</v>
      </c>
      <c r="K250" s="18">
        <v>63</v>
      </c>
      <c r="L250" s="18">
        <v>25</v>
      </c>
      <c r="M250" s="18">
        <v>86</v>
      </c>
      <c r="N250" s="18">
        <f t="shared" si="119"/>
        <v>2489</v>
      </c>
    </row>
    <row r="251" spans="2:14" ht="15" customHeight="1" x14ac:dyDescent="0.15">
      <c r="B251" s="186"/>
      <c r="C251" s="81" t="s">
        <v>775</v>
      </c>
      <c r="D251" s="7"/>
      <c r="E251" s="7"/>
      <c r="I251" s="79"/>
      <c r="J251" s="18">
        <v>2392</v>
      </c>
      <c r="K251" s="18">
        <v>9</v>
      </c>
      <c r="L251" s="18">
        <v>5</v>
      </c>
      <c r="M251" s="18">
        <v>83</v>
      </c>
      <c r="N251" s="18">
        <f t="shared" si="119"/>
        <v>2489</v>
      </c>
    </row>
    <row r="252" spans="2:14" ht="15" customHeight="1" x14ac:dyDescent="0.15">
      <c r="B252" s="186"/>
      <c r="C252" s="81" t="s">
        <v>776</v>
      </c>
      <c r="D252" s="7"/>
      <c r="E252" s="7"/>
      <c r="I252" s="79"/>
      <c r="J252" s="18">
        <v>2323</v>
      </c>
      <c r="K252" s="18">
        <v>42</v>
      </c>
      <c r="L252" s="18">
        <v>36</v>
      </c>
      <c r="M252" s="18">
        <v>88</v>
      </c>
      <c r="N252" s="18">
        <f t="shared" si="119"/>
        <v>2489</v>
      </c>
    </row>
    <row r="253" spans="2:14" ht="15" customHeight="1" x14ac:dyDescent="0.15">
      <c r="B253" s="186"/>
      <c r="C253" s="81" t="s">
        <v>777</v>
      </c>
      <c r="D253" s="7"/>
      <c r="E253" s="7"/>
      <c r="I253" s="79"/>
      <c r="J253" s="18">
        <v>2355</v>
      </c>
      <c r="K253" s="18">
        <v>18</v>
      </c>
      <c r="L253" s="18">
        <v>30</v>
      </c>
      <c r="M253" s="18">
        <v>86</v>
      </c>
      <c r="N253" s="18">
        <f t="shared" si="119"/>
        <v>2489</v>
      </c>
    </row>
    <row r="254" spans="2:14" ht="15" customHeight="1" x14ac:dyDescent="0.15">
      <c r="B254" s="186"/>
      <c r="C254" s="81" t="s">
        <v>778</v>
      </c>
      <c r="D254" s="7"/>
      <c r="E254" s="7"/>
      <c r="I254" s="79"/>
      <c r="J254" s="18">
        <v>2194</v>
      </c>
      <c r="K254" s="18">
        <v>87</v>
      </c>
      <c r="L254" s="18">
        <v>125</v>
      </c>
      <c r="M254" s="18">
        <v>83</v>
      </c>
      <c r="N254" s="18">
        <f t="shared" si="119"/>
        <v>2489</v>
      </c>
    </row>
    <row r="255" spans="2:14" ht="15" customHeight="1" x14ac:dyDescent="0.15">
      <c r="B255" s="186"/>
      <c r="C255" s="81" t="s">
        <v>779</v>
      </c>
      <c r="D255" s="7"/>
      <c r="E255" s="7"/>
      <c r="I255" s="79"/>
      <c r="J255" s="18">
        <v>1912</v>
      </c>
      <c r="K255" s="18">
        <v>180</v>
      </c>
      <c r="L255" s="18">
        <v>295</v>
      </c>
      <c r="M255" s="18">
        <v>102</v>
      </c>
      <c r="N255" s="18">
        <f t="shared" si="119"/>
        <v>2489</v>
      </c>
    </row>
    <row r="256" spans="2:14" ht="15" customHeight="1" x14ac:dyDescent="0.15">
      <c r="B256" s="186"/>
      <c r="C256" s="81" t="s">
        <v>780</v>
      </c>
      <c r="D256" s="7"/>
      <c r="E256" s="7"/>
      <c r="I256" s="79"/>
      <c r="J256" s="18">
        <v>1788</v>
      </c>
      <c r="K256" s="18">
        <v>199</v>
      </c>
      <c r="L256" s="18">
        <v>400</v>
      </c>
      <c r="M256" s="18">
        <v>102</v>
      </c>
      <c r="N256" s="18">
        <f t="shared" si="119"/>
        <v>2489</v>
      </c>
    </row>
    <row r="257" spans="2:14" ht="15" customHeight="1" x14ac:dyDescent="0.15">
      <c r="B257" s="186"/>
      <c r="C257" s="81" t="s">
        <v>781</v>
      </c>
      <c r="D257" s="7"/>
      <c r="E257" s="7"/>
      <c r="I257" s="79"/>
      <c r="J257" s="18">
        <v>792</v>
      </c>
      <c r="K257" s="18">
        <v>900</v>
      </c>
      <c r="L257" s="18">
        <v>716</v>
      </c>
      <c r="M257" s="18">
        <v>81</v>
      </c>
      <c r="N257" s="18">
        <f t="shared" si="119"/>
        <v>2489</v>
      </c>
    </row>
    <row r="258" spans="2:14" ht="15" customHeight="1" x14ac:dyDescent="0.15">
      <c r="B258" s="186"/>
      <c r="C258" s="81" t="s">
        <v>782</v>
      </c>
      <c r="D258" s="7"/>
      <c r="E258" s="7"/>
      <c r="I258" s="79"/>
      <c r="J258" s="18">
        <v>2300</v>
      </c>
      <c r="K258" s="18">
        <v>65</v>
      </c>
      <c r="L258" s="18">
        <v>20</v>
      </c>
      <c r="M258" s="18">
        <v>104</v>
      </c>
      <c r="N258" s="18">
        <f t="shared" si="119"/>
        <v>2489</v>
      </c>
    </row>
    <row r="259" spans="2:14" ht="15" customHeight="1" x14ac:dyDescent="0.15">
      <c r="B259" s="186"/>
      <c r="C259" s="81" t="s">
        <v>783</v>
      </c>
      <c r="D259" s="7"/>
      <c r="E259" s="7"/>
      <c r="I259" s="79"/>
      <c r="J259" s="18">
        <v>1754</v>
      </c>
      <c r="K259" s="18">
        <v>358</v>
      </c>
      <c r="L259" s="18">
        <v>282</v>
      </c>
      <c r="M259" s="18">
        <v>95</v>
      </c>
      <c r="N259" s="18">
        <f t="shared" si="119"/>
        <v>2489</v>
      </c>
    </row>
    <row r="260" spans="2:14" ht="15" customHeight="1" x14ac:dyDescent="0.15">
      <c r="B260" s="187"/>
      <c r="C260" s="69" t="s">
        <v>784</v>
      </c>
      <c r="D260" s="36"/>
      <c r="E260" s="36"/>
      <c r="F260" s="36"/>
      <c r="G260" s="36"/>
      <c r="H260" s="36"/>
      <c r="I260" s="80"/>
      <c r="J260" s="19">
        <v>2205</v>
      </c>
      <c r="K260" s="19">
        <v>69</v>
      </c>
      <c r="L260" s="19">
        <v>119</v>
      </c>
      <c r="M260" s="19">
        <v>96</v>
      </c>
      <c r="N260" s="19">
        <f t="shared" si="119"/>
        <v>2489</v>
      </c>
    </row>
    <row r="261" spans="2:14" ht="15" customHeight="1" x14ac:dyDescent="0.15">
      <c r="B261" s="188" t="s">
        <v>671</v>
      </c>
      <c r="C261" s="68" t="s">
        <v>763</v>
      </c>
      <c r="D261" s="33"/>
      <c r="E261" s="33"/>
      <c r="F261" s="33"/>
      <c r="G261" s="33"/>
      <c r="H261" s="33"/>
      <c r="I261" s="190">
        <f>$I$10</f>
        <v>2489</v>
      </c>
      <c r="J261" s="4">
        <f>IF(I261=0,0,J238/$I261*100)</f>
        <v>34.672559260747285</v>
      </c>
      <c r="K261" s="4">
        <f>IF(J261=0,0,K238/$I261*100)</f>
        <v>59.983929288871032</v>
      </c>
      <c r="L261" s="4">
        <f>IF(K261=0,0,L238/$I261*100)</f>
        <v>2.6516673362796306</v>
      </c>
      <c r="M261" s="4">
        <f>IF(L261=0,0,M238/$I261*100)</f>
        <v>2.6918441141020493</v>
      </c>
      <c r="N261" s="4">
        <f t="shared" si="119"/>
        <v>100</v>
      </c>
    </row>
    <row r="262" spans="2:14" ht="15" customHeight="1" x14ac:dyDescent="0.15">
      <c r="B262" s="186"/>
      <c r="C262" s="81" t="s">
        <v>764</v>
      </c>
      <c r="D262" s="7"/>
      <c r="E262" s="7"/>
      <c r="I262" s="191">
        <f t="shared" ref="I262:I283" si="120">$I$10</f>
        <v>2489</v>
      </c>
      <c r="J262" s="4">
        <f t="shared" ref="J262:M262" si="121">IF(I262=0,0,J239/$I262*100)</f>
        <v>55.042185616713532</v>
      </c>
      <c r="K262" s="4">
        <f t="shared" si="121"/>
        <v>39.132181599035761</v>
      </c>
      <c r="L262" s="4">
        <f t="shared" si="121"/>
        <v>2.5713137806347932</v>
      </c>
      <c r="M262" s="4">
        <f t="shared" si="121"/>
        <v>3.2543190036159104</v>
      </c>
      <c r="N262" s="4">
        <f t="shared" si="119"/>
        <v>100</v>
      </c>
    </row>
    <row r="263" spans="2:14" ht="15" customHeight="1" x14ac:dyDescent="0.15">
      <c r="B263" s="186"/>
      <c r="C263" s="81" t="s">
        <v>765</v>
      </c>
      <c r="D263" s="7"/>
      <c r="E263" s="7"/>
      <c r="I263" s="191">
        <f t="shared" si="120"/>
        <v>2489</v>
      </c>
      <c r="J263" s="4">
        <f t="shared" ref="J263:M263" si="122">IF(I263=0,0,J240/$I263*100)</f>
        <v>32.221775813579754</v>
      </c>
      <c r="K263" s="4">
        <f t="shared" si="122"/>
        <v>62.796303736440336</v>
      </c>
      <c r="L263" s="4">
        <f t="shared" si="122"/>
        <v>2.0891924467657694</v>
      </c>
      <c r="M263" s="4">
        <f t="shared" si="122"/>
        <v>2.8927280032141423</v>
      </c>
      <c r="N263" s="4">
        <f t="shared" si="119"/>
        <v>100</v>
      </c>
    </row>
    <row r="264" spans="2:14" ht="15" customHeight="1" x14ac:dyDescent="0.15">
      <c r="B264" s="186"/>
      <c r="C264" s="81" t="s">
        <v>766</v>
      </c>
      <c r="D264" s="7"/>
      <c r="E264" s="7"/>
      <c r="I264" s="191">
        <f t="shared" si="120"/>
        <v>2489</v>
      </c>
      <c r="J264" s="4">
        <f t="shared" ref="J264:M264" si="123">IF(I264=0,0,J241/$I264*100)</f>
        <v>49.216552832462831</v>
      </c>
      <c r="K264" s="4">
        <f t="shared" si="123"/>
        <v>45.118521494576136</v>
      </c>
      <c r="L264" s="4">
        <f t="shared" si="123"/>
        <v>2.5311370028123745</v>
      </c>
      <c r="M264" s="4">
        <f t="shared" si="123"/>
        <v>3.1337886701486539</v>
      </c>
      <c r="N264" s="4">
        <f t="shared" si="119"/>
        <v>100</v>
      </c>
    </row>
    <row r="265" spans="2:14" ht="15" customHeight="1" x14ac:dyDescent="0.15">
      <c r="B265" s="186"/>
      <c r="C265" s="81" t="s">
        <v>767</v>
      </c>
      <c r="D265" s="7"/>
      <c r="E265" s="7"/>
      <c r="I265" s="191">
        <f t="shared" si="120"/>
        <v>2489</v>
      </c>
      <c r="J265" s="4">
        <f t="shared" ref="J265:M265" si="124">IF(I265=0,0,J242/$I265*100)</f>
        <v>71.233427079148242</v>
      </c>
      <c r="K265" s="4">
        <f t="shared" si="124"/>
        <v>18.682201687424669</v>
      </c>
      <c r="L265" s="4">
        <f t="shared" si="124"/>
        <v>5.343511450381679</v>
      </c>
      <c r="M265" s="4">
        <f t="shared" si="124"/>
        <v>4.7408597830454005</v>
      </c>
      <c r="N265" s="4">
        <f t="shared" si="119"/>
        <v>99.999999999999986</v>
      </c>
    </row>
    <row r="266" spans="2:14" ht="15" customHeight="1" x14ac:dyDescent="0.15">
      <c r="B266" s="186"/>
      <c r="C266" s="81" t="s">
        <v>768</v>
      </c>
      <c r="D266" s="7"/>
      <c r="E266" s="7"/>
      <c r="I266" s="191">
        <f t="shared" si="120"/>
        <v>2489</v>
      </c>
      <c r="J266" s="4">
        <f t="shared" ref="J266:M266" si="125">IF(I266=0,0,J243/$I266*100)</f>
        <v>53.073523503415018</v>
      </c>
      <c r="K266" s="4">
        <f t="shared" si="125"/>
        <v>39.694656488549619</v>
      </c>
      <c r="L266" s="4">
        <f t="shared" si="125"/>
        <v>3.7364403374849338</v>
      </c>
      <c r="M266" s="4">
        <f t="shared" si="125"/>
        <v>3.4953796705504221</v>
      </c>
      <c r="N266" s="4">
        <f t="shared" si="119"/>
        <v>100</v>
      </c>
    </row>
    <row r="267" spans="2:14" ht="15" customHeight="1" x14ac:dyDescent="0.15">
      <c r="B267" s="186"/>
      <c r="C267" s="81" t="s">
        <v>696</v>
      </c>
      <c r="D267" s="7"/>
      <c r="E267" s="7"/>
      <c r="I267" s="191">
        <f t="shared" si="120"/>
        <v>2489</v>
      </c>
      <c r="J267" s="4">
        <f t="shared" ref="J267:M267" si="126">IF(I267=0,0,J244/$I267*100)</f>
        <v>66.934511852149456</v>
      </c>
      <c r="K267" s="4">
        <f t="shared" si="126"/>
        <v>26.516673362796304</v>
      </c>
      <c r="L267" s="4">
        <f t="shared" si="126"/>
        <v>2.7721976697468862</v>
      </c>
      <c r="M267" s="4">
        <f t="shared" si="126"/>
        <v>3.776617115307352</v>
      </c>
      <c r="N267" s="4">
        <f t="shared" si="119"/>
        <v>99.999999999999986</v>
      </c>
    </row>
    <row r="268" spans="2:14" ht="15" customHeight="1" x14ac:dyDescent="0.15">
      <c r="B268" s="186"/>
      <c r="C268" s="81" t="s">
        <v>769</v>
      </c>
      <c r="D268" s="7"/>
      <c r="E268" s="7"/>
      <c r="I268" s="191">
        <f t="shared" si="120"/>
        <v>2489</v>
      </c>
      <c r="J268" s="4">
        <f t="shared" ref="J268:M268" si="127">IF(I268=0,0,J245/$I268*100)</f>
        <v>92.125351546805945</v>
      </c>
      <c r="K268" s="4">
        <f t="shared" si="127"/>
        <v>2.3704298915227002</v>
      </c>
      <c r="L268" s="4">
        <f t="shared" si="127"/>
        <v>2.1293692245881881</v>
      </c>
      <c r="M268" s="4">
        <f t="shared" si="127"/>
        <v>3.374849337083166</v>
      </c>
      <c r="N268" s="4">
        <f t="shared" si="119"/>
        <v>100</v>
      </c>
    </row>
    <row r="269" spans="2:14" ht="15" customHeight="1" x14ac:dyDescent="0.15">
      <c r="B269" s="186"/>
      <c r="C269" s="81" t="s">
        <v>770</v>
      </c>
      <c r="D269" s="7"/>
      <c r="E269" s="7"/>
      <c r="I269" s="191">
        <f t="shared" si="120"/>
        <v>2489</v>
      </c>
      <c r="J269" s="4">
        <f t="shared" ref="J269:M269" si="128">IF(I269=0,0,J246/$I269*100)</f>
        <v>66.211329851345923</v>
      </c>
      <c r="K269" s="4">
        <f t="shared" si="128"/>
        <v>25.271193250301327</v>
      </c>
      <c r="L269" s="4">
        <f t="shared" si="128"/>
        <v>4.7810365608678183</v>
      </c>
      <c r="M269" s="4">
        <f t="shared" si="128"/>
        <v>3.7364403374849338</v>
      </c>
      <c r="N269" s="4">
        <f t="shared" si="119"/>
        <v>100</v>
      </c>
    </row>
    <row r="270" spans="2:14" ht="15" customHeight="1" x14ac:dyDescent="0.15">
      <c r="B270" s="186"/>
      <c r="C270" s="81" t="s">
        <v>771</v>
      </c>
      <c r="D270" s="7"/>
      <c r="E270" s="7"/>
      <c r="I270" s="191">
        <f t="shared" si="120"/>
        <v>2489</v>
      </c>
      <c r="J270" s="4">
        <f t="shared" ref="J270:M270" si="129">IF(I270=0,0,J247/$I270*100)</f>
        <v>82.322217758135793</v>
      </c>
      <c r="K270" s="4">
        <f t="shared" si="129"/>
        <v>6.9907593411008442</v>
      </c>
      <c r="L270" s="4">
        <f t="shared" si="129"/>
        <v>6.8300522298111694</v>
      </c>
      <c r="M270" s="4">
        <f t="shared" si="129"/>
        <v>3.8569706709521894</v>
      </c>
      <c r="N270" s="4">
        <f t="shared" si="119"/>
        <v>100</v>
      </c>
    </row>
    <row r="271" spans="2:14" ht="15" customHeight="1" x14ac:dyDescent="0.15">
      <c r="B271" s="186"/>
      <c r="C271" s="81" t="s">
        <v>772</v>
      </c>
      <c r="D271" s="7"/>
      <c r="E271" s="7"/>
      <c r="I271" s="191">
        <f t="shared" si="120"/>
        <v>2489</v>
      </c>
      <c r="J271" s="4">
        <f t="shared" ref="J271:M271" si="130">IF(I271=0,0,J248/$I271*100)</f>
        <v>73.603856970670961</v>
      </c>
      <c r="K271" s="4">
        <f t="shared" si="130"/>
        <v>21.012454801124949</v>
      </c>
      <c r="L271" s="4">
        <f t="shared" si="130"/>
        <v>1.8079550020088389</v>
      </c>
      <c r="M271" s="4">
        <f t="shared" si="130"/>
        <v>3.5757332261952595</v>
      </c>
      <c r="N271" s="4">
        <f t="shared" si="119"/>
        <v>100</v>
      </c>
    </row>
    <row r="272" spans="2:14" ht="15" customHeight="1" x14ac:dyDescent="0.15">
      <c r="B272" s="186"/>
      <c r="C272" s="81" t="s">
        <v>773</v>
      </c>
      <c r="D272" s="7"/>
      <c r="E272" s="7"/>
      <c r="I272" s="191">
        <f t="shared" si="120"/>
        <v>2489</v>
      </c>
      <c r="J272" s="4">
        <f t="shared" ref="J272:M272" si="131">IF(I272=0,0,J249/$I272*100)</f>
        <v>79.22860586580957</v>
      </c>
      <c r="K272" s="4">
        <f t="shared" si="131"/>
        <v>12.494977902772197</v>
      </c>
      <c r="L272" s="4">
        <f t="shared" si="131"/>
        <v>4.6203294495781435</v>
      </c>
      <c r="M272" s="4">
        <f t="shared" si="131"/>
        <v>3.6560867818400964</v>
      </c>
      <c r="N272" s="4">
        <f t="shared" si="119"/>
        <v>100.00000000000001</v>
      </c>
    </row>
    <row r="273" spans="1:14" ht="15" customHeight="1" x14ac:dyDescent="0.15">
      <c r="B273" s="186"/>
      <c r="C273" s="81" t="s">
        <v>774</v>
      </c>
      <c r="D273" s="7"/>
      <c r="E273" s="7"/>
      <c r="I273" s="191">
        <f t="shared" si="120"/>
        <v>2489</v>
      </c>
      <c r="J273" s="4">
        <f t="shared" ref="J273:M273" si="132">IF(I273=0,0,J250/$I273*100)</f>
        <v>93.009240658899159</v>
      </c>
      <c r="K273" s="4">
        <f t="shared" si="132"/>
        <v>2.5311370028123745</v>
      </c>
      <c r="L273" s="4">
        <f t="shared" si="132"/>
        <v>1.004419445560466</v>
      </c>
      <c r="M273" s="4">
        <f t="shared" si="132"/>
        <v>3.455202892728003</v>
      </c>
      <c r="N273" s="4">
        <f t="shared" si="119"/>
        <v>100</v>
      </c>
    </row>
    <row r="274" spans="1:14" ht="15" customHeight="1" x14ac:dyDescent="0.15">
      <c r="B274" s="186"/>
      <c r="C274" s="81" t="s">
        <v>775</v>
      </c>
      <c r="D274" s="7"/>
      <c r="E274" s="7"/>
      <c r="I274" s="191">
        <f t="shared" si="120"/>
        <v>2489</v>
      </c>
      <c r="J274" s="4">
        <f t="shared" ref="J274:M274" si="133">IF(I274=0,0,J251/$I274*100)</f>
        <v>96.102852551225396</v>
      </c>
      <c r="K274" s="4">
        <f t="shared" si="133"/>
        <v>0.36159100040176778</v>
      </c>
      <c r="L274" s="4">
        <f t="shared" si="133"/>
        <v>0.20088388911209321</v>
      </c>
      <c r="M274" s="4">
        <f t="shared" si="133"/>
        <v>3.3346725592607469</v>
      </c>
      <c r="N274" s="4">
        <f t="shared" si="119"/>
        <v>100.00000000000001</v>
      </c>
    </row>
    <row r="275" spans="1:14" ht="15" customHeight="1" x14ac:dyDescent="0.15">
      <c r="B275" s="186"/>
      <c r="C275" s="81" t="s">
        <v>776</v>
      </c>
      <c r="D275" s="7"/>
      <c r="E275" s="7"/>
      <c r="I275" s="191">
        <f t="shared" si="120"/>
        <v>2489</v>
      </c>
      <c r="J275" s="4">
        <f t="shared" ref="J275:M275" si="134">IF(I275=0,0,J252/$I275*100)</f>
        <v>93.330654881478509</v>
      </c>
      <c r="K275" s="4">
        <f t="shared" si="134"/>
        <v>1.687424668541583</v>
      </c>
      <c r="L275" s="4">
        <f t="shared" si="134"/>
        <v>1.4463640016070711</v>
      </c>
      <c r="M275" s="4">
        <f t="shared" si="134"/>
        <v>3.5355564483728403</v>
      </c>
      <c r="N275" s="4">
        <f t="shared" si="119"/>
        <v>100</v>
      </c>
    </row>
    <row r="276" spans="1:14" ht="15" customHeight="1" x14ac:dyDescent="0.15">
      <c r="B276" s="186"/>
      <c r="C276" s="81" t="s">
        <v>777</v>
      </c>
      <c r="D276" s="7"/>
      <c r="E276" s="7"/>
      <c r="I276" s="191">
        <f t="shared" si="120"/>
        <v>2489</v>
      </c>
      <c r="J276" s="4">
        <f t="shared" ref="J276:M276" si="135">IF(I276=0,0,J253/$I276*100)</f>
        <v>94.616311771795907</v>
      </c>
      <c r="K276" s="4">
        <f t="shared" si="135"/>
        <v>0.72318200080353556</v>
      </c>
      <c r="L276" s="4">
        <f t="shared" si="135"/>
        <v>1.2053033346725592</v>
      </c>
      <c r="M276" s="4">
        <f t="shared" si="135"/>
        <v>3.455202892728003</v>
      </c>
      <c r="N276" s="4">
        <f t="shared" si="119"/>
        <v>100</v>
      </c>
    </row>
    <row r="277" spans="1:14" ht="15" customHeight="1" x14ac:dyDescent="0.15">
      <c r="B277" s="186"/>
      <c r="C277" s="81" t="s">
        <v>778</v>
      </c>
      <c r="D277" s="7"/>
      <c r="E277" s="7"/>
      <c r="I277" s="191">
        <f t="shared" si="120"/>
        <v>2489</v>
      </c>
      <c r="J277" s="4">
        <f t="shared" ref="J277:M277" si="136">IF(I277=0,0,J254/$I277*100)</f>
        <v>88.147850542386493</v>
      </c>
      <c r="K277" s="4">
        <f t="shared" si="136"/>
        <v>3.4953796705504221</v>
      </c>
      <c r="L277" s="4">
        <f t="shared" si="136"/>
        <v>5.0220972278023304</v>
      </c>
      <c r="M277" s="4">
        <f t="shared" si="136"/>
        <v>3.3346725592607469</v>
      </c>
      <c r="N277" s="4">
        <f t="shared" si="119"/>
        <v>100</v>
      </c>
    </row>
    <row r="278" spans="1:14" ht="15" customHeight="1" x14ac:dyDescent="0.15">
      <c r="B278" s="186"/>
      <c r="C278" s="81" t="s">
        <v>779</v>
      </c>
      <c r="D278" s="7"/>
      <c r="E278" s="7"/>
      <c r="I278" s="191">
        <f t="shared" si="120"/>
        <v>2489</v>
      </c>
      <c r="J278" s="4">
        <f t="shared" ref="J278:M278" si="137">IF(I278=0,0,J255/$I278*100)</f>
        <v>76.817999196464442</v>
      </c>
      <c r="K278" s="4">
        <f t="shared" si="137"/>
        <v>7.2318200080353554</v>
      </c>
      <c r="L278" s="4">
        <f t="shared" si="137"/>
        <v>11.8521494576135</v>
      </c>
      <c r="M278" s="4">
        <f t="shared" si="137"/>
        <v>4.0980313378867015</v>
      </c>
      <c r="N278" s="4">
        <f t="shared" si="119"/>
        <v>99.999999999999986</v>
      </c>
    </row>
    <row r="279" spans="1:14" ht="15" customHeight="1" x14ac:dyDescent="0.15">
      <c r="B279" s="186"/>
      <c r="C279" s="81" t="s">
        <v>780</v>
      </c>
      <c r="D279" s="7"/>
      <c r="E279" s="7"/>
      <c r="I279" s="191">
        <f t="shared" si="120"/>
        <v>2489</v>
      </c>
      <c r="J279" s="4">
        <f t="shared" ref="J279:M279" si="138">IF(I279=0,0,J256/$I279*100)</f>
        <v>71.836078746484532</v>
      </c>
      <c r="K279" s="4">
        <f t="shared" si="138"/>
        <v>7.9951787866613095</v>
      </c>
      <c r="L279" s="4">
        <f t="shared" si="138"/>
        <v>16.070711128967456</v>
      </c>
      <c r="M279" s="4">
        <f t="shared" si="138"/>
        <v>4.0980313378867015</v>
      </c>
      <c r="N279" s="4">
        <f t="shared" si="119"/>
        <v>100</v>
      </c>
    </row>
    <row r="280" spans="1:14" ht="15" customHeight="1" x14ac:dyDescent="0.15">
      <c r="B280" s="186"/>
      <c r="C280" s="81" t="s">
        <v>781</v>
      </c>
      <c r="D280" s="7"/>
      <c r="E280" s="7"/>
      <c r="I280" s="191">
        <f t="shared" si="120"/>
        <v>2489</v>
      </c>
      <c r="J280" s="4">
        <f t="shared" ref="J280:M280" si="139">IF(I280=0,0,J257/$I280*100)</f>
        <v>31.820008035355563</v>
      </c>
      <c r="K280" s="4">
        <f t="shared" si="139"/>
        <v>36.159100040176781</v>
      </c>
      <c r="L280" s="4">
        <f t="shared" si="139"/>
        <v>28.766572920851747</v>
      </c>
      <c r="M280" s="4">
        <f t="shared" si="139"/>
        <v>3.2543190036159104</v>
      </c>
      <c r="N280" s="4">
        <f t="shared" si="119"/>
        <v>99.999999999999986</v>
      </c>
    </row>
    <row r="281" spans="1:14" ht="15" customHeight="1" x14ac:dyDescent="0.15">
      <c r="B281" s="186"/>
      <c r="C281" s="81" t="s">
        <v>782</v>
      </c>
      <c r="D281" s="7"/>
      <c r="E281" s="7"/>
      <c r="I281" s="191">
        <f t="shared" si="120"/>
        <v>2489</v>
      </c>
      <c r="J281" s="4">
        <f t="shared" ref="J281:M281" si="140">IF(I281=0,0,J258/$I281*100)</f>
        <v>92.40658899156287</v>
      </c>
      <c r="K281" s="4">
        <f t="shared" si="140"/>
        <v>2.6114905584572119</v>
      </c>
      <c r="L281" s="4">
        <f t="shared" si="140"/>
        <v>0.80353555644837282</v>
      </c>
      <c r="M281" s="4">
        <f t="shared" si="140"/>
        <v>4.1783848935315389</v>
      </c>
      <c r="N281" s="4">
        <f t="shared" si="119"/>
        <v>99.999999999999986</v>
      </c>
    </row>
    <row r="282" spans="1:14" ht="15" customHeight="1" x14ac:dyDescent="0.15">
      <c r="B282" s="186"/>
      <c r="C282" s="81" t="s">
        <v>783</v>
      </c>
      <c r="D282" s="7"/>
      <c r="E282" s="7"/>
      <c r="I282" s="191">
        <f t="shared" si="120"/>
        <v>2489</v>
      </c>
      <c r="J282" s="4">
        <f t="shared" ref="J282:M282" si="141">IF(I282=0,0,J259/$I282*100)</f>
        <v>70.470068300522286</v>
      </c>
      <c r="K282" s="4">
        <f t="shared" si="141"/>
        <v>14.383286460425873</v>
      </c>
      <c r="L282" s="4">
        <f t="shared" si="141"/>
        <v>11.329851345922057</v>
      </c>
      <c r="M282" s="4">
        <f t="shared" si="141"/>
        <v>3.8167938931297711</v>
      </c>
      <c r="N282" s="4">
        <f t="shared" si="119"/>
        <v>99.999999999999986</v>
      </c>
    </row>
    <row r="283" spans="1:14" ht="15" customHeight="1" x14ac:dyDescent="0.15">
      <c r="B283" s="187"/>
      <c r="C283" s="69" t="s">
        <v>784</v>
      </c>
      <c r="D283" s="36"/>
      <c r="E283" s="36"/>
      <c r="F283" s="36"/>
      <c r="G283" s="36"/>
      <c r="H283" s="36"/>
      <c r="I283" s="192">
        <f t="shared" si="120"/>
        <v>2489</v>
      </c>
      <c r="J283" s="5">
        <f t="shared" ref="J283:M283" si="142">IF(I283=0,0,J260/$I283*100)</f>
        <v>88.589795098433115</v>
      </c>
      <c r="K283" s="5">
        <f t="shared" si="142"/>
        <v>2.7721976697468862</v>
      </c>
      <c r="L283" s="5">
        <f t="shared" si="142"/>
        <v>4.7810365608678183</v>
      </c>
      <c r="M283" s="5">
        <f t="shared" si="142"/>
        <v>3.8569706709521894</v>
      </c>
      <c r="N283" s="5">
        <f t="shared" si="119"/>
        <v>100.00000000000001</v>
      </c>
    </row>
    <row r="284" spans="1:14" ht="15" customHeight="1" x14ac:dyDescent="0.15">
      <c r="C284" s="7"/>
      <c r="D284" s="7"/>
      <c r="E284" s="7"/>
      <c r="G284" s="1"/>
      <c r="H284" s="1"/>
      <c r="I284" s="1"/>
      <c r="J284" s="1"/>
      <c r="K284" s="1"/>
    </row>
    <row r="285" spans="1:14" ht="15" customHeight="1" x14ac:dyDescent="0.15">
      <c r="A285" s="1" t="s">
        <v>762</v>
      </c>
      <c r="C285" s="7"/>
      <c r="D285" s="7"/>
      <c r="E285" s="7"/>
      <c r="G285" s="1"/>
      <c r="H285" s="1"/>
      <c r="I285" s="1"/>
      <c r="J285" s="1"/>
      <c r="K285" s="1"/>
    </row>
    <row r="286" spans="1:14" ht="56.7" x14ac:dyDescent="0.15">
      <c r="B286" s="27" t="s">
        <v>680</v>
      </c>
      <c r="C286" s="28"/>
      <c r="D286" s="28"/>
      <c r="E286" s="28"/>
      <c r="F286" s="28"/>
      <c r="G286" s="28"/>
      <c r="H286" s="28"/>
      <c r="I286" s="29"/>
      <c r="J286" s="202" t="s">
        <v>815</v>
      </c>
      <c r="K286" s="202" t="s">
        <v>816</v>
      </c>
      <c r="L286" s="202" t="s">
        <v>817</v>
      </c>
      <c r="M286" s="145" t="s">
        <v>0</v>
      </c>
      <c r="N286" s="145" t="s">
        <v>676</v>
      </c>
    </row>
    <row r="287" spans="1:14" ht="15" customHeight="1" x14ac:dyDescent="0.15">
      <c r="B287" s="189" t="s">
        <v>670</v>
      </c>
      <c r="C287" s="68" t="s">
        <v>763</v>
      </c>
      <c r="D287" s="33"/>
      <c r="E287" s="33"/>
      <c r="F287" s="33"/>
      <c r="G287" s="33"/>
      <c r="H287" s="33"/>
      <c r="I287" s="78"/>
      <c r="J287" s="17">
        <v>31</v>
      </c>
      <c r="K287" s="17">
        <v>90</v>
      </c>
      <c r="L287" s="17">
        <v>2</v>
      </c>
      <c r="M287" s="17">
        <v>7</v>
      </c>
      <c r="N287" s="17">
        <f>SUM(J287:M287)</f>
        <v>130</v>
      </c>
    </row>
    <row r="288" spans="1:14" ht="15" customHeight="1" x14ac:dyDescent="0.15">
      <c r="B288" s="186"/>
      <c r="C288" s="81" t="s">
        <v>764</v>
      </c>
      <c r="D288" s="7"/>
      <c r="E288" s="7"/>
      <c r="I288" s="79"/>
      <c r="J288" s="18">
        <v>62</v>
      </c>
      <c r="K288" s="18">
        <v>58</v>
      </c>
      <c r="L288" s="18">
        <v>2</v>
      </c>
      <c r="M288" s="18">
        <v>8</v>
      </c>
      <c r="N288" s="18">
        <f t="shared" ref="N288:N332" si="143">SUM(J288:M288)</f>
        <v>130</v>
      </c>
    </row>
    <row r="289" spans="2:14" ht="15" customHeight="1" x14ac:dyDescent="0.15">
      <c r="B289" s="186"/>
      <c r="C289" s="81" t="s">
        <v>765</v>
      </c>
      <c r="D289" s="7"/>
      <c r="E289" s="7"/>
      <c r="I289" s="79"/>
      <c r="J289" s="18">
        <v>29</v>
      </c>
      <c r="K289" s="18">
        <v>91</v>
      </c>
      <c r="L289" s="18">
        <v>2</v>
      </c>
      <c r="M289" s="18">
        <v>8</v>
      </c>
      <c r="N289" s="18">
        <f t="shared" si="143"/>
        <v>130</v>
      </c>
    </row>
    <row r="290" spans="2:14" ht="15" customHeight="1" x14ac:dyDescent="0.15">
      <c r="B290" s="186"/>
      <c r="C290" s="81" t="s">
        <v>766</v>
      </c>
      <c r="D290" s="7"/>
      <c r="E290" s="7"/>
      <c r="I290" s="79"/>
      <c r="J290" s="18">
        <v>64</v>
      </c>
      <c r="K290" s="18">
        <v>56</v>
      </c>
      <c r="L290" s="18">
        <v>2</v>
      </c>
      <c r="M290" s="18">
        <v>8</v>
      </c>
      <c r="N290" s="18">
        <f t="shared" si="143"/>
        <v>130</v>
      </c>
    </row>
    <row r="291" spans="2:14" ht="15" customHeight="1" x14ac:dyDescent="0.15">
      <c r="B291" s="186"/>
      <c r="C291" s="81" t="s">
        <v>767</v>
      </c>
      <c r="D291" s="7"/>
      <c r="E291" s="7"/>
      <c r="I291" s="79"/>
      <c r="J291" s="18">
        <v>95</v>
      </c>
      <c r="K291" s="18">
        <v>14</v>
      </c>
      <c r="L291" s="18">
        <v>11</v>
      </c>
      <c r="M291" s="18">
        <v>10</v>
      </c>
      <c r="N291" s="18">
        <f t="shared" si="143"/>
        <v>130</v>
      </c>
    </row>
    <row r="292" spans="2:14" ht="15" customHeight="1" x14ac:dyDescent="0.15">
      <c r="B292" s="186"/>
      <c r="C292" s="81" t="s">
        <v>768</v>
      </c>
      <c r="D292" s="7"/>
      <c r="E292" s="7"/>
      <c r="I292" s="79"/>
      <c r="J292" s="18">
        <v>38</v>
      </c>
      <c r="K292" s="18">
        <v>78</v>
      </c>
      <c r="L292" s="18">
        <v>6</v>
      </c>
      <c r="M292" s="18">
        <v>8</v>
      </c>
      <c r="N292" s="18">
        <f t="shared" si="143"/>
        <v>130</v>
      </c>
    </row>
    <row r="293" spans="2:14" ht="15" customHeight="1" x14ac:dyDescent="0.15">
      <c r="B293" s="186"/>
      <c r="C293" s="81" t="s">
        <v>696</v>
      </c>
      <c r="D293" s="7"/>
      <c r="E293" s="7"/>
      <c r="I293" s="79"/>
      <c r="J293" s="18">
        <v>60</v>
      </c>
      <c r="K293" s="18">
        <v>54</v>
      </c>
      <c r="L293" s="18">
        <v>7</v>
      </c>
      <c r="M293" s="18">
        <v>9</v>
      </c>
      <c r="N293" s="18">
        <f t="shared" si="143"/>
        <v>130</v>
      </c>
    </row>
    <row r="294" spans="2:14" ht="15" customHeight="1" x14ac:dyDescent="0.15">
      <c r="B294" s="186"/>
      <c r="C294" s="81" t="s">
        <v>769</v>
      </c>
      <c r="D294" s="7"/>
      <c r="E294" s="7"/>
      <c r="I294" s="79"/>
      <c r="J294" s="18">
        <v>109</v>
      </c>
      <c r="K294" s="18">
        <v>8</v>
      </c>
      <c r="L294" s="18">
        <v>5</v>
      </c>
      <c r="M294" s="18">
        <v>8</v>
      </c>
      <c r="N294" s="18">
        <f t="shared" si="143"/>
        <v>130</v>
      </c>
    </row>
    <row r="295" spans="2:14" ht="15" customHeight="1" x14ac:dyDescent="0.15">
      <c r="B295" s="186"/>
      <c r="C295" s="81" t="s">
        <v>770</v>
      </c>
      <c r="D295" s="7"/>
      <c r="E295" s="7"/>
      <c r="I295" s="79"/>
      <c r="J295" s="18">
        <v>60</v>
      </c>
      <c r="K295" s="18">
        <v>53</v>
      </c>
      <c r="L295" s="18">
        <v>9</v>
      </c>
      <c r="M295" s="18">
        <v>8</v>
      </c>
      <c r="N295" s="18">
        <f t="shared" si="143"/>
        <v>130</v>
      </c>
    </row>
    <row r="296" spans="2:14" ht="15" customHeight="1" x14ac:dyDescent="0.15">
      <c r="B296" s="186"/>
      <c r="C296" s="81" t="s">
        <v>771</v>
      </c>
      <c r="D296" s="7"/>
      <c r="E296" s="7"/>
      <c r="I296" s="79"/>
      <c r="J296" s="18">
        <v>92</v>
      </c>
      <c r="K296" s="18">
        <v>15</v>
      </c>
      <c r="L296" s="18">
        <v>13</v>
      </c>
      <c r="M296" s="18">
        <v>10</v>
      </c>
      <c r="N296" s="18">
        <f t="shared" si="143"/>
        <v>130</v>
      </c>
    </row>
    <row r="297" spans="2:14" ht="15" customHeight="1" x14ac:dyDescent="0.15">
      <c r="B297" s="186"/>
      <c r="C297" s="81" t="s">
        <v>772</v>
      </c>
      <c r="D297" s="7"/>
      <c r="E297" s="7"/>
      <c r="I297" s="79"/>
      <c r="J297" s="18">
        <v>74</v>
      </c>
      <c r="K297" s="18">
        <v>45</v>
      </c>
      <c r="L297" s="18">
        <v>2</v>
      </c>
      <c r="M297" s="18">
        <v>9</v>
      </c>
      <c r="N297" s="18">
        <f t="shared" si="143"/>
        <v>130</v>
      </c>
    </row>
    <row r="298" spans="2:14" ht="15" customHeight="1" x14ac:dyDescent="0.15">
      <c r="B298" s="186"/>
      <c r="C298" s="81" t="s">
        <v>773</v>
      </c>
      <c r="D298" s="7"/>
      <c r="E298" s="7"/>
      <c r="I298" s="79"/>
      <c r="J298" s="18">
        <v>85</v>
      </c>
      <c r="K298" s="18">
        <v>30</v>
      </c>
      <c r="L298" s="18">
        <v>6</v>
      </c>
      <c r="M298" s="18">
        <v>9</v>
      </c>
      <c r="N298" s="18">
        <f t="shared" si="143"/>
        <v>130</v>
      </c>
    </row>
    <row r="299" spans="2:14" ht="15" customHeight="1" x14ac:dyDescent="0.15">
      <c r="B299" s="186"/>
      <c r="C299" s="81" t="s">
        <v>774</v>
      </c>
      <c r="D299" s="7"/>
      <c r="E299" s="7"/>
      <c r="I299" s="79"/>
      <c r="J299" s="18">
        <v>120</v>
      </c>
      <c r="K299" s="18">
        <v>1</v>
      </c>
      <c r="L299" s="18">
        <v>1</v>
      </c>
      <c r="M299" s="18">
        <v>8</v>
      </c>
      <c r="N299" s="18">
        <f t="shared" si="143"/>
        <v>130</v>
      </c>
    </row>
    <row r="300" spans="2:14" ht="15" customHeight="1" x14ac:dyDescent="0.15">
      <c r="B300" s="186"/>
      <c r="C300" s="81" t="s">
        <v>775</v>
      </c>
      <c r="D300" s="7"/>
      <c r="E300" s="7"/>
      <c r="I300" s="79"/>
      <c r="J300" s="18">
        <v>121</v>
      </c>
      <c r="K300" s="18">
        <v>1</v>
      </c>
      <c r="L300" s="18">
        <v>0</v>
      </c>
      <c r="M300" s="18">
        <v>8</v>
      </c>
      <c r="N300" s="18">
        <f t="shared" si="143"/>
        <v>130</v>
      </c>
    </row>
    <row r="301" spans="2:14" ht="15" customHeight="1" x14ac:dyDescent="0.15">
      <c r="B301" s="186"/>
      <c r="C301" s="81" t="s">
        <v>776</v>
      </c>
      <c r="D301" s="7"/>
      <c r="E301" s="7"/>
      <c r="I301" s="79"/>
      <c r="J301" s="18">
        <v>116</v>
      </c>
      <c r="K301" s="18">
        <v>4</v>
      </c>
      <c r="L301" s="18">
        <v>2</v>
      </c>
      <c r="M301" s="18">
        <v>8</v>
      </c>
      <c r="N301" s="18">
        <f t="shared" si="143"/>
        <v>130</v>
      </c>
    </row>
    <row r="302" spans="2:14" ht="15" customHeight="1" x14ac:dyDescent="0.15">
      <c r="B302" s="186"/>
      <c r="C302" s="81" t="s">
        <v>777</v>
      </c>
      <c r="D302" s="7"/>
      <c r="E302" s="7"/>
      <c r="I302" s="79"/>
      <c r="J302" s="18">
        <v>119</v>
      </c>
      <c r="K302" s="18">
        <v>1</v>
      </c>
      <c r="L302" s="18">
        <v>2</v>
      </c>
      <c r="M302" s="18">
        <v>8</v>
      </c>
      <c r="N302" s="18">
        <f t="shared" si="143"/>
        <v>130</v>
      </c>
    </row>
    <row r="303" spans="2:14" ht="15" customHeight="1" x14ac:dyDescent="0.15">
      <c r="B303" s="186"/>
      <c r="C303" s="81" t="s">
        <v>778</v>
      </c>
      <c r="D303" s="7"/>
      <c r="E303" s="7"/>
      <c r="I303" s="79"/>
      <c r="J303" s="18">
        <v>108</v>
      </c>
      <c r="K303" s="18">
        <v>3</v>
      </c>
      <c r="L303" s="18">
        <v>13</v>
      </c>
      <c r="M303" s="18">
        <v>6</v>
      </c>
      <c r="N303" s="18">
        <f t="shared" si="143"/>
        <v>130</v>
      </c>
    </row>
    <row r="304" spans="2:14" ht="15" customHeight="1" x14ac:dyDescent="0.15">
      <c r="B304" s="186"/>
      <c r="C304" s="81" t="s">
        <v>779</v>
      </c>
      <c r="D304" s="7"/>
      <c r="E304" s="7"/>
      <c r="I304" s="79"/>
      <c r="J304" s="18">
        <v>103</v>
      </c>
      <c r="K304" s="18">
        <v>10</v>
      </c>
      <c r="L304" s="18">
        <v>8</v>
      </c>
      <c r="M304" s="18">
        <v>9</v>
      </c>
      <c r="N304" s="18">
        <f t="shared" si="143"/>
        <v>130</v>
      </c>
    </row>
    <row r="305" spans="2:14" ht="15" customHeight="1" x14ac:dyDescent="0.15">
      <c r="B305" s="186"/>
      <c r="C305" s="81" t="s">
        <v>780</v>
      </c>
      <c r="D305" s="7"/>
      <c r="E305" s="7"/>
      <c r="I305" s="79"/>
      <c r="J305" s="18">
        <v>105</v>
      </c>
      <c r="K305" s="18">
        <v>9</v>
      </c>
      <c r="L305" s="18">
        <v>7</v>
      </c>
      <c r="M305" s="18">
        <v>9</v>
      </c>
      <c r="N305" s="18">
        <f t="shared" si="143"/>
        <v>130</v>
      </c>
    </row>
    <row r="306" spans="2:14" ht="15" customHeight="1" x14ac:dyDescent="0.15">
      <c r="B306" s="186"/>
      <c r="C306" s="81" t="s">
        <v>781</v>
      </c>
      <c r="D306" s="7"/>
      <c r="E306" s="7"/>
      <c r="I306" s="79"/>
      <c r="J306" s="18">
        <v>47</v>
      </c>
      <c r="K306" s="18">
        <v>48</v>
      </c>
      <c r="L306" s="18">
        <v>30</v>
      </c>
      <c r="M306" s="18">
        <v>5</v>
      </c>
      <c r="N306" s="18">
        <f t="shared" si="143"/>
        <v>130</v>
      </c>
    </row>
    <row r="307" spans="2:14" ht="15" customHeight="1" x14ac:dyDescent="0.15">
      <c r="B307" s="186"/>
      <c r="C307" s="81" t="s">
        <v>782</v>
      </c>
      <c r="D307" s="7"/>
      <c r="E307" s="7"/>
      <c r="I307" s="79"/>
      <c r="J307" s="18">
        <v>115</v>
      </c>
      <c r="K307" s="18">
        <v>4</v>
      </c>
      <c r="L307" s="18">
        <v>2</v>
      </c>
      <c r="M307" s="18">
        <v>9</v>
      </c>
      <c r="N307" s="18">
        <f t="shared" si="143"/>
        <v>130</v>
      </c>
    </row>
    <row r="308" spans="2:14" ht="15" customHeight="1" x14ac:dyDescent="0.15">
      <c r="B308" s="186"/>
      <c r="C308" s="81" t="s">
        <v>783</v>
      </c>
      <c r="D308" s="7"/>
      <c r="E308" s="7"/>
      <c r="I308" s="79"/>
      <c r="J308" s="18">
        <v>80</v>
      </c>
      <c r="K308" s="18">
        <v>21</v>
      </c>
      <c r="L308" s="18">
        <v>20</v>
      </c>
      <c r="M308" s="18">
        <v>9</v>
      </c>
      <c r="N308" s="18">
        <f t="shared" si="143"/>
        <v>130</v>
      </c>
    </row>
    <row r="309" spans="2:14" ht="15" customHeight="1" x14ac:dyDescent="0.15">
      <c r="B309" s="187"/>
      <c r="C309" s="69" t="s">
        <v>784</v>
      </c>
      <c r="D309" s="36"/>
      <c r="E309" s="36"/>
      <c r="F309" s="36"/>
      <c r="G309" s="36"/>
      <c r="H309" s="36"/>
      <c r="I309" s="80"/>
      <c r="J309" s="19">
        <v>111</v>
      </c>
      <c r="K309" s="19">
        <v>4</v>
      </c>
      <c r="L309" s="19">
        <v>6</v>
      </c>
      <c r="M309" s="19">
        <v>9</v>
      </c>
      <c r="N309" s="19">
        <f t="shared" si="143"/>
        <v>130</v>
      </c>
    </row>
    <row r="310" spans="2:14" ht="15" customHeight="1" x14ac:dyDescent="0.15">
      <c r="B310" s="188" t="s">
        <v>671</v>
      </c>
      <c r="C310" s="68" t="s">
        <v>763</v>
      </c>
      <c r="D310" s="33"/>
      <c r="E310" s="33"/>
      <c r="F310" s="33"/>
      <c r="G310" s="33"/>
      <c r="H310" s="33"/>
      <c r="I310" s="190">
        <f>$J$10</f>
        <v>130</v>
      </c>
      <c r="J310" s="4">
        <f>IF(I310=0,0,J287/$I310*100)</f>
        <v>23.846153846153847</v>
      </c>
      <c r="K310" s="4">
        <f>IF(J310=0,0,K287/$I310*100)</f>
        <v>69.230769230769226</v>
      </c>
      <c r="L310" s="4">
        <f>IF(K310=0,0,L287/$I310*100)</f>
        <v>1.5384615384615385</v>
      </c>
      <c r="M310" s="4">
        <f>IF(L310=0,0,M287/$I310*100)</f>
        <v>5.384615384615385</v>
      </c>
      <c r="N310" s="4">
        <f t="shared" si="143"/>
        <v>99.999999999999986</v>
      </c>
    </row>
    <row r="311" spans="2:14" ht="15" customHeight="1" x14ac:dyDescent="0.15">
      <c r="B311" s="186"/>
      <c r="C311" s="81" t="s">
        <v>764</v>
      </c>
      <c r="D311" s="7"/>
      <c r="E311" s="7"/>
      <c r="I311" s="191">
        <f t="shared" ref="I311:I332" si="144">$J$10</f>
        <v>130</v>
      </c>
      <c r="J311" s="4">
        <f t="shared" ref="J311:M311" si="145">IF(I311=0,0,J288/$I311*100)</f>
        <v>47.692307692307693</v>
      </c>
      <c r="K311" s="4">
        <f t="shared" si="145"/>
        <v>44.61538461538462</v>
      </c>
      <c r="L311" s="4">
        <f t="shared" si="145"/>
        <v>1.5384615384615385</v>
      </c>
      <c r="M311" s="4">
        <f t="shared" si="145"/>
        <v>6.1538461538461542</v>
      </c>
      <c r="N311" s="4">
        <f t="shared" si="143"/>
        <v>100.00000000000001</v>
      </c>
    </row>
    <row r="312" spans="2:14" ht="15" customHeight="1" x14ac:dyDescent="0.15">
      <c r="B312" s="186"/>
      <c r="C312" s="81" t="s">
        <v>765</v>
      </c>
      <c r="D312" s="7"/>
      <c r="E312" s="7"/>
      <c r="I312" s="191">
        <f t="shared" si="144"/>
        <v>130</v>
      </c>
      <c r="J312" s="4">
        <f t="shared" ref="J312:M312" si="146">IF(I312=0,0,J289/$I312*100)</f>
        <v>22.30769230769231</v>
      </c>
      <c r="K312" s="4">
        <f t="shared" si="146"/>
        <v>70</v>
      </c>
      <c r="L312" s="4">
        <f t="shared" si="146"/>
        <v>1.5384615384615385</v>
      </c>
      <c r="M312" s="4">
        <f t="shared" si="146"/>
        <v>6.1538461538461542</v>
      </c>
      <c r="N312" s="4">
        <f t="shared" si="143"/>
        <v>100</v>
      </c>
    </row>
    <row r="313" spans="2:14" ht="15" customHeight="1" x14ac:dyDescent="0.15">
      <c r="B313" s="186"/>
      <c r="C313" s="81" t="s">
        <v>766</v>
      </c>
      <c r="D313" s="7"/>
      <c r="E313" s="7"/>
      <c r="I313" s="191">
        <f t="shared" si="144"/>
        <v>130</v>
      </c>
      <c r="J313" s="4">
        <f t="shared" ref="J313:M313" si="147">IF(I313=0,0,J290/$I313*100)</f>
        <v>49.230769230769234</v>
      </c>
      <c r="K313" s="4">
        <f t="shared" si="147"/>
        <v>43.07692307692308</v>
      </c>
      <c r="L313" s="4">
        <f t="shared" si="147"/>
        <v>1.5384615384615385</v>
      </c>
      <c r="M313" s="4">
        <f t="shared" si="147"/>
        <v>6.1538461538461542</v>
      </c>
      <c r="N313" s="4">
        <f t="shared" si="143"/>
        <v>100.00000000000001</v>
      </c>
    </row>
    <row r="314" spans="2:14" ht="15" customHeight="1" x14ac:dyDescent="0.15">
      <c r="B314" s="186"/>
      <c r="C314" s="81" t="s">
        <v>767</v>
      </c>
      <c r="D314" s="7"/>
      <c r="E314" s="7"/>
      <c r="I314" s="191">
        <f t="shared" si="144"/>
        <v>130</v>
      </c>
      <c r="J314" s="4">
        <f t="shared" ref="J314:M314" si="148">IF(I314=0,0,J291/$I314*100)</f>
        <v>73.076923076923066</v>
      </c>
      <c r="K314" s="4">
        <f t="shared" si="148"/>
        <v>10.76923076923077</v>
      </c>
      <c r="L314" s="4">
        <f t="shared" si="148"/>
        <v>8.4615384615384617</v>
      </c>
      <c r="M314" s="4">
        <f t="shared" si="148"/>
        <v>7.6923076923076925</v>
      </c>
      <c r="N314" s="4">
        <f t="shared" si="143"/>
        <v>100</v>
      </c>
    </row>
    <row r="315" spans="2:14" ht="15" customHeight="1" x14ac:dyDescent="0.15">
      <c r="B315" s="186"/>
      <c r="C315" s="81" t="s">
        <v>768</v>
      </c>
      <c r="D315" s="7"/>
      <c r="E315" s="7"/>
      <c r="I315" s="191">
        <f t="shared" si="144"/>
        <v>130</v>
      </c>
      <c r="J315" s="4">
        <f t="shared" ref="J315:M315" si="149">IF(I315=0,0,J292/$I315*100)</f>
        <v>29.230769230769234</v>
      </c>
      <c r="K315" s="4">
        <f t="shared" si="149"/>
        <v>60</v>
      </c>
      <c r="L315" s="4">
        <f t="shared" si="149"/>
        <v>4.6153846153846159</v>
      </c>
      <c r="M315" s="4">
        <f t="shared" si="149"/>
        <v>6.1538461538461542</v>
      </c>
      <c r="N315" s="4">
        <f t="shared" si="143"/>
        <v>100</v>
      </c>
    </row>
    <row r="316" spans="2:14" ht="15" customHeight="1" x14ac:dyDescent="0.15">
      <c r="B316" s="186"/>
      <c r="C316" s="81" t="s">
        <v>696</v>
      </c>
      <c r="D316" s="7"/>
      <c r="E316" s="7"/>
      <c r="I316" s="191">
        <f t="shared" si="144"/>
        <v>130</v>
      </c>
      <c r="J316" s="4">
        <f t="shared" ref="J316:M316" si="150">IF(I316=0,0,J293/$I316*100)</f>
        <v>46.153846153846153</v>
      </c>
      <c r="K316" s="4">
        <f t="shared" si="150"/>
        <v>41.53846153846154</v>
      </c>
      <c r="L316" s="4">
        <f t="shared" si="150"/>
        <v>5.384615384615385</v>
      </c>
      <c r="M316" s="4">
        <f t="shared" si="150"/>
        <v>6.9230769230769234</v>
      </c>
      <c r="N316" s="4">
        <f t="shared" si="143"/>
        <v>100</v>
      </c>
    </row>
    <row r="317" spans="2:14" ht="15" customHeight="1" x14ac:dyDescent="0.15">
      <c r="B317" s="186"/>
      <c r="C317" s="81" t="s">
        <v>769</v>
      </c>
      <c r="D317" s="7"/>
      <c r="E317" s="7"/>
      <c r="I317" s="191">
        <f t="shared" si="144"/>
        <v>130</v>
      </c>
      <c r="J317" s="4">
        <f t="shared" ref="J317:M317" si="151">IF(I317=0,0,J294/$I317*100)</f>
        <v>83.846153846153854</v>
      </c>
      <c r="K317" s="4">
        <f t="shared" si="151"/>
        <v>6.1538461538461542</v>
      </c>
      <c r="L317" s="4">
        <f t="shared" si="151"/>
        <v>3.8461538461538463</v>
      </c>
      <c r="M317" s="4">
        <f t="shared" si="151"/>
        <v>6.1538461538461542</v>
      </c>
      <c r="N317" s="4">
        <f t="shared" si="143"/>
        <v>100.00000000000001</v>
      </c>
    </row>
    <row r="318" spans="2:14" ht="15" customHeight="1" x14ac:dyDescent="0.15">
      <c r="B318" s="186"/>
      <c r="C318" s="81" t="s">
        <v>770</v>
      </c>
      <c r="D318" s="7"/>
      <c r="E318" s="7"/>
      <c r="I318" s="191">
        <f t="shared" si="144"/>
        <v>130</v>
      </c>
      <c r="J318" s="4">
        <f t="shared" ref="J318:M318" si="152">IF(I318=0,0,J295/$I318*100)</f>
        <v>46.153846153846153</v>
      </c>
      <c r="K318" s="4">
        <f t="shared" si="152"/>
        <v>40.769230769230766</v>
      </c>
      <c r="L318" s="4">
        <f t="shared" si="152"/>
        <v>6.9230769230769234</v>
      </c>
      <c r="M318" s="4">
        <f t="shared" si="152"/>
        <v>6.1538461538461542</v>
      </c>
      <c r="N318" s="4">
        <f t="shared" si="143"/>
        <v>100</v>
      </c>
    </row>
    <row r="319" spans="2:14" ht="15" customHeight="1" x14ac:dyDescent="0.15">
      <c r="B319" s="186"/>
      <c r="C319" s="81" t="s">
        <v>771</v>
      </c>
      <c r="D319" s="7"/>
      <c r="E319" s="7"/>
      <c r="I319" s="191">
        <f t="shared" si="144"/>
        <v>130</v>
      </c>
      <c r="J319" s="4">
        <f t="shared" ref="J319:M319" si="153">IF(I319=0,0,J296/$I319*100)</f>
        <v>70.769230769230774</v>
      </c>
      <c r="K319" s="4">
        <f t="shared" si="153"/>
        <v>11.538461538461538</v>
      </c>
      <c r="L319" s="4">
        <f t="shared" si="153"/>
        <v>10</v>
      </c>
      <c r="M319" s="4">
        <f t="shared" si="153"/>
        <v>7.6923076923076925</v>
      </c>
      <c r="N319" s="4">
        <f t="shared" si="143"/>
        <v>100</v>
      </c>
    </row>
    <row r="320" spans="2:14" ht="15" customHeight="1" x14ac:dyDescent="0.15">
      <c r="B320" s="186"/>
      <c r="C320" s="81" t="s">
        <v>772</v>
      </c>
      <c r="D320" s="7"/>
      <c r="E320" s="7"/>
      <c r="I320" s="191">
        <f t="shared" si="144"/>
        <v>130</v>
      </c>
      <c r="J320" s="4">
        <f t="shared" ref="J320:M320" si="154">IF(I320=0,0,J297/$I320*100)</f>
        <v>56.92307692307692</v>
      </c>
      <c r="K320" s="4">
        <f t="shared" si="154"/>
        <v>34.615384615384613</v>
      </c>
      <c r="L320" s="4">
        <f t="shared" si="154"/>
        <v>1.5384615384615385</v>
      </c>
      <c r="M320" s="4">
        <f t="shared" si="154"/>
        <v>6.9230769230769234</v>
      </c>
      <c r="N320" s="4">
        <f t="shared" si="143"/>
        <v>99.999999999999986</v>
      </c>
    </row>
    <row r="321" spans="1:14" ht="15" customHeight="1" x14ac:dyDescent="0.15">
      <c r="B321" s="186"/>
      <c r="C321" s="81" t="s">
        <v>773</v>
      </c>
      <c r="D321" s="7"/>
      <c r="E321" s="7"/>
      <c r="I321" s="191">
        <f t="shared" si="144"/>
        <v>130</v>
      </c>
      <c r="J321" s="4">
        <f t="shared" ref="J321:M321" si="155">IF(I321=0,0,J298/$I321*100)</f>
        <v>65.384615384615387</v>
      </c>
      <c r="K321" s="4">
        <f t="shared" si="155"/>
        <v>23.076923076923077</v>
      </c>
      <c r="L321" s="4">
        <f t="shared" si="155"/>
        <v>4.6153846153846159</v>
      </c>
      <c r="M321" s="4">
        <f t="shared" si="155"/>
        <v>6.9230769230769234</v>
      </c>
      <c r="N321" s="4">
        <f t="shared" si="143"/>
        <v>100</v>
      </c>
    </row>
    <row r="322" spans="1:14" ht="15" customHeight="1" x14ac:dyDescent="0.15">
      <c r="B322" s="186"/>
      <c r="C322" s="81" t="s">
        <v>774</v>
      </c>
      <c r="D322" s="7"/>
      <c r="E322" s="7"/>
      <c r="I322" s="191">
        <f t="shared" si="144"/>
        <v>130</v>
      </c>
      <c r="J322" s="4">
        <f t="shared" ref="J322:M322" si="156">IF(I322=0,0,J299/$I322*100)</f>
        <v>92.307692307692307</v>
      </c>
      <c r="K322" s="4">
        <f t="shared" si="156"/>
        <v>0.76923076923076927</v>
      </c>
      <c r="L322" s="4">
        <f t="shared" si="156"/>
        <v>0.76923076923076927</v>
      </c>
      <c r="M322" s="4">
        <f t="shared" si="156"/>
        <v>6.1538461538461542</v>
      </c>
      <c r="N322" s="4">
        <f t="shared" si="143"/>
        <v>100.00000000000001</v>
      </c>
    </row>
    <row r="323" spans="1:14" ht="15" customHeight="1" x14ac:dyDescent="0.15">
      <c r="B323" s="186"/>
      <c r="C323" s="81" t="s">
        <v>775</v>
      </c>
      <c r="D323" s="7"/>
      <c r="E323" s="7"/>
      <c r="I323" s="191">
        <f t="shared" si="144"/>
        <v>130</v>
      </c>
      <c r="J323" s="4">
        <f t="shared" ref="J323:M323" si="157">IF(I323=0,0,J300/$I323*100)</f>
        <v>93.07692307692308</v>
      </c>
      <c r="K323" s="4">
        <f t="shared" si="157"/>
        <v>0.76923076923076927</v>
      </c>
      <c r="L323" s="4">
        <f t="shared" si="157"/>
        <v>0</v>
      </c>
      <c r="M323" s="4">
        <f t="shared" si="157"/>
        <v>0</v>
      </c>
      <c r="N323" s="4">
        <f t="shared" si="143"/>
        <v>93.846153846153854</v>
      </c>
    </row>
    <row r="324" spans="1:14" ht="15" customHeight="1" x14ac:dyDescent="0.15">
      <c r="B324" s="186"/>
      <c r="C324" s="81" t="s">
        <v>776</v>
      </c>
      <c r="D324" s="7"/>
      <c r="E324" s="7"/>
      <c r="I324" s="191">
        <f t="shared" si="144"/>
        <v>130</v>
      </c>
      <c r="J324" s="4">
        <f t="shared" ref="J324:M324" si="158">IF(I324=0,0,J301/$I324*100)</f>
        <v>89.230769230769241</v>
      </c>
      <c r="K324" s="4">
        <f t="shared" si="158"/>
        <v>3.0769230769230771</v>
      </c>
      <c r="L324" s="4">
        <f t="shared" si="158"/>
        <v>1.5384615384615385</v>
      </c>
      <c r="M324" s="4">
        <f t="shared" si="158"/>
        <v>6.1538461538461542</v>
      </c>
      <c r="N324" s="4">
        <f t="shared" si="143"/>
        <v>100.00000000000001</v>
      </c>
    </row>
    <row r="325" spans="1:14" ht="15" customHeight="1" x14ac:dyDescent="0.15">
      <c r="B325" s="186"/>
      <c r="C325" s="81" t="s">
        <v>777</v>
      </c>
      <c r="D325" s="7"/>
      <c r="E325" s="7"/>
      <c r="I325" s="191">
        <f t="shared" si="144"/>
        <v>130</v>
      </c>
      <c r="J325" s="4">
        <f t="shared" ref="J325:M325" si="159">IF(I325=0,0,J302/$I325*100)</f>
        <v>91.538461538461533</v>
      </c>
      <c r="K325" s="4">
        <f t="shared" si="159"/>
        <v>0.76923076923076927</v>
      </c>
      <c r="L325" s="4">
        <f t="shared" si="159"/>
        <v>1.5384615384615385</v>
      </c>
      <c r="M325" s="4">
        <f t="shared" si="159"/>
        <v>6.1538461538461542</v>
      </c>
      <c r="N325" s="4">
        <f t="shared" si="143"/>
        <v>100</v>
      </c>
    </row>
    <row r="326" spans="1:14" ht="15" customHeight="1" x14ac:dyDescent="0.15">
      <c r="B326" s="186"/>
      <c r="C326" s="81" t="s">
        <v>778</v>
      </c>
      <c r="D326" s="7"/>
      <c r="E326" s="7"/>
      <c r="I326" s="191">
        <f t="shared" si="144"/>
        <v>130</v>
      </c>
      <c r="J326" s="4">
        <f t="shared" ref="J326:M326" si="160">IF(I326=0,0,J303/$I326*100)</f>
        <v>83.07692307692308</v>
      </c>
      <c r="K326" s="4">
        <f t="shared" si="160"/>
        <v>2.3076923076923079</v>
      </c>
      <c r="L326" s="4">
        <f t="shared" si="160"/>
        <v>10</v>
      </c>
      <c r="M326" s="4">
        <f t="shared" si="160"/>
        <v>4.6153846153846159</v>
      </c>
      <c r="N326" s="4">
        <f t="shared" si="143"/>
        <v>100</v>
      </c>
    </row>
    <row r="327" spans="1:14" ht="15" customHeight="1" x14ac:dyDescent="0.15">
      <c r="B327" s="186"/>
      <c r="C327" s="81" t="s">
        <v>779</v>
      </c>
      <c r="D327" s="7"/>
      <c r="E327" s="7"/>
      <c r="I327" s="191">
        <f t="shared" si="144"/>
        <v>130</v>
      </c>
      <c r="J327" s="4">
        <f t="shared" ref="J327:M327" si="161">IF(I327=0,0,J304/$I327*100)</f>
        <v>79.230769230769226</v>
      </c>
      <c r="K327" s="4">
        <f t="shared" si="161"/>
        <v>7.6923076923076925</v>
      </c>
      <c r="L327" s="4">
        <f t="shared" si="161"/>
        <v>6.1538461538461542</v>
      </c>
      <c r="M327" s="4">
        <f t="shared" si="161"/>
        <v>6.9230769230769234</v>
      </c>
      <c r="N327" s="4">
        <f t="shared" si="143"/>
        <v>100</v>
      </c>
    </row>
    <row r="328" spans="1:14" ht="15" customHeight="1" x14ac:dyDescent="0.15">
      <c r="B328" s="186"/>
      <c r="C328" s="81" t="s">
        <v>780</v>
      </c>
      <c r="D328" s="7"/>
      <c r="E328" s="7"/>
      <c r="I328" s="191">
        <f t="shared" si="144"/>
        <v>130</v>
      </c>
      <c r="J328" s="4">
        <f t="shared" ref="J328:M328" si="162">IF(I328=0,0,J305/$I328*100)</f>
        <v>80.769230769230774</v>
      </c>
      <c r="K328" s="4">
        <f t="shared" si="162"/>
        <v>6.9230769230769234</v>
      </c>
      <c r="L328" s="4">
        <f t="shared" si="162"/>
        <v>5.384615384615385</v>
      </c>
      <c r="M328" s="4">
        <f t="shared" si="162"/>
        <v>6.9230769230769234</v>
      </c>
      <c r="N328" s="4">
        <f t="shared" si="143"/>
        <v>100</v>
      </c>
    </row>
    <row r="329" spans="1:14" ht="15" customHeight="1" x14ac:dyDescent="0.15">
      <c r="B329" s="186"/>
      <c r="C329" s="81" t="s">
        <v>781</v>
      </c>
      <c r="D329" s="7"/>
      <c r="E329" s="7"/>
      <c r="I329" s="191">
        <f t="shared" si="144"/>
        <v>130</v>
      </c>
      <c r="J329" s="4">
        <f t="shared" ref="J329:M329" si="163">IF(I329=0,0,J306/$I329*100)</f>
        <v>36.153846153846153</v>
      </c>
      <c r="K329" s="4">
        <f t="shared" si="163"/>
        <v>36.923076923076927</v>
      </c>
      <c r="L329" s="4">
        <f t="shared" si="163"/>
        <v>23.076923076923077</v>
      </c>
      <c r="M329" s="4">
        <f t="shared" si="163"/>
        <v>3.8461538461538463</v>
      </c>
      <c r="N329" s="4">
        <f t="shared" si="143"/>
        <v>100</v>
      </c>
    </row>
    <row r="330" spans="1:14" ht="15" customHeight="1" x14ac:dyDescent="0.15">
      <c r="B330" s="186"/>
      <c r="C330" s="81" t="s">
        <v>782</v>
      </c>
      <c r="D330" s="7"/>
      <c r="E330" s="7"/>
      <c r="I330" s="191">
        <f t="shared" si="144"/>
        <v>130</v>
      </c>
      <c r="J330" s="4">
        <f t="shared" ref="J330:M330" si="164">IF(I330=0,0,J307/$I330*100)</f>
        <v>88.461538461538453</v>
      </c>
      <c r="K330" s="4">
        <f t="shared" si="164"/>
        <v>3.0769230769230771</v>
      </c>
      <c r="L330" s="4">
        <f t="shared" si="164"/>
        <v>1.5384615384615385</v>
      </c>
      <c r="M330" s="4">
        <f t="shared" si="164"/>
        <v>6.9230769230769234</v>
      </c>
      <c r="N330" s="4">
        <f t="shared" si="143"/>
        <v>99.999999999999986</v>
      </c>
    </row>
    <row r="331" spans="1:14" ht="15" customHeight="1" x14ac:dyDescent="0.15">
      <c r="B331" s="186"/>
      <c r="C331" s="81" t="s">
        <v>783</v>
      </c>
      <c r="D331" s="7"/>
      <c r="E331" s="7"/>
      <c r="I331" s="191">
        <f t="shared" si="144"/>
        <v>130</v>
      </c>
      <c r="J331" s="4">
        <f t="shared" ref="J331:M331" si="165">IF(I331=0,0,J308/$I331*100)</f>
        <v>61.53846153846154</v>
      </c>
      <c r="K331" s="4">
        <f t="shared" si="165"/>
        <v>16.153846153846153</v>
      </c>
      <c r="L331" s="4">
        <f t="shared" si="165"/>
        <v>15.384615384615385</v>
      </c>
      <c r="M331" s="4">
        <f t="shared" si="165"/>
        <v>6.9230769230769234</v>
      </c>
      <c r="N331" s="4">
        <f t="shared" si="143"/>
        <v>100</v>
      </c>
    </row>
    <row r="332" spans="1:14" ht="15" customHeight="1" x14ac:dyDescent="0.15">
      <c r="B332" s="187"/>
      <c r="C332" s="69" t="s">
        <v>784</v>
      </c>
      <c r="D332" s="36"/>
      <c r="E332" s="36"/>
      <c r="F332" s="36"/>
      <c r="G332" s="36"/>
      <c r="H332" s="36"/>
      <c r="I332" s="192">
        <f t="shared" si="144"/>
        <v>130</v>
      </c>
      <c r="J332" s="5">
        <f t="shared" ref="J332:M332" si="166">IF(I332=0,0,J309/$I332*100)</f>
        <v>85.384615384615387</v>
      </c>
      <c r="K332" s="5">
        <f t="shared" si="166"/>
        <v>3.0769230769230771</v>
      </c>
      <c r="L332" s="5">
        <f t="shared" si="166"/>
        <v>4.6153846153846159</v>
      </c>
      <c r="M332" s="5">
        <f t="shared" si="166"/>
        <v>6.9230769230769234</v>
      </c>
      <c r="N332" s="5">
        <f t="shared" si="143"/>
        <v>100</v>
      </c>
    </row>
    <row r="333" spans="1:14" ht="15" customHeight="1" x14ac:dyDescent="0.15">
      <c r="C333" s="7"/>
      <c r="D333" s="7"/>
      <c r="E333" s="7"/>
      <c r="G333" s="1"/>
      <c r="H333" s="1"/>
      <c r="I333" s="1"/>
      <c r="J333" s="1"/>
      <c r="K333" s="1"/>
    </row>
    <row r="334" spans="1:14" ht="15" customHeight="1" x14ac:dyDescent="0.15">
      <c r="A334" s="1" t="s">
        <v>762</v>
      </c>
      <c r="C334" s="7"/>
      <c r="D334" s="7"/>
      <c r="E334" s="7"/>
      <c r="G334" s="1"/>
      <c r="H334" s="1"/>
      <c r="I334" s="1"/>
      <c r="J334" s="1"/>
      <c r="K334" s="1"/>
    </row>
    <row r="335" spans="1:14" ht="56.7" x14ac:dyDescent="0.15">
      <c r="B335" s="27" t="s">
        <v>681</v>
      </c>
      <c r="C335" s="28"/>
      <c r="D335" s="28"/>
      <c r="E335" s="28"/>
      <c r="F335" s="28"/>
      <c r="G335" s="28"/>
      <c r="H335" s="28"/>
      <c r="I335" s="29"/>
      <c r="J335" s="202" t="s">
        <v>815</v>
      </c>
      <c r="K335" s="202" t="s">
        <v>816</v>
      </c>
      <c r="L335" s="202" t="s">
        <v>817</v>
      </c>
      <c r="M335" s="145" t="s">
        <v>0</v>
      </c>
      <c r="N335" s="145" t="s">
        <v>676</v>
      </c>
    </row>
    <row r="336" spans="1:14" ht="15" customHeight="1" x14ac:dyDescent="0.15">
      <c r="B336" s="189" t="s">
        <v>670</v>
      </c>
      <c r="C336" s="68" t="s">
        <v>763</v>
      </c>
      <c r="D336" s="33"/>
      <c r="E336" s="33"/>
      <c r="F336" s="33"/>
      <c r="G336" s="33"/>
      <c r="H336" s="33"/>
      <c r="I336" s="78"/>
      <c r="J336" s="17">
        <v>618</v>
      </c>
      <c r="K336" s="17">
        <v>1049</v>
      </c>
      <c r="L336" s="17">
        <v>70</v>
      </c>
      <c r="M336" s="17">
        <v>29</v>
      </c>
      <c r="N336" s="17">
        <f>SUM(J336:M336)</f>
        <v>1766</v>
      </c>
    </row>
    <row r="337" spans="2:14" ht="15" customHeight="1" x14ac:dyDescent="0.15">
      <c r="B337" s="186"/>
      <c r="C337" s="81" t="s">
        <v>764</v>
      </c>
      <c r="D337" s="7"/>
      <c r="E337" s="7"/>
      <c r="I337" s="79"/>
      <c r="J337" s="18">
        <v>949</v>
      </c>
      <c r="K337" s="18">
        <v>735</v>
      </c>
      <c r="L337" s="18">
        <v>45</v>
      </c>
      <c r="M337" s="18">
        <v>37</v>
      </c>
      <c r="N337" s="18">
        <f t="shared" ref="N337:N381" si="167">SUM(J337:M337)</f>
        <v>1766</v>
      </c>
    </row>
    <row r="338" spans="2:14" ht="15" customHeight="1" x14ac:dyDescent="0.15">
      <c r="B338" s="186"/>
      <c r="C338" s="81" t="s">
        <v>765</v>
      </c>
      <c r="D338" s="7"/>
      <c r="E338" s="7"/>
      <c r="I338" s="79"/>
      <c r="J338" s="18">
        <v>503</v>
      </c>
      <c r="K338" s="18">
        <v>1205</v>
      </c>
      <c r="L338" s="18">
        <v>33</v>
      </c>
      <c r="M338" s="18">
        <v>25</v>
      </c>
      <c r="N338" s="18">
        <f t="shared" si="167"/>
        <v>1766</v>
      </c>
    </row>
    <row r="339" spans="2:14" ht="15" customHeight="1" x14ac:dyDescent="0.15">
      <c r="B339" s="186"/>
      <c r="C339" s="81" t="s">
        <v>766</v>
      </c>
      <c r="D339" s="7"/>
      <c r="E339" s="7"/>
      <c r="I339" s="79"/>
      <c r="J339" s="18">
        <v>770</v>
      </c>
      <c r="K339" s="18">
        <v>910</v>
      </c>
      <c r="L339" s="18">
        <v>53</v>
      </c>
      <c r="M339" s="18">
        <v>33</v>
      </c>
      <c r="N339" s="18">
        <f t="shared" si="167"/>
        <v>1766</v>
      </c>
    </row>
    <row r="340" spans="2:14" ht="15" customHeight="1" x14ac:dyDescent="0.15">
      <c r="B340" s="186"/>
      <c r="C340" s="81" t="s">
        <v>767</v>
      </c>
      <c r="D340" s="7"/>
      <c r="E340" s="7"/>
      <c r="I340" s="79"/>
      <c r="J340" s="18">
        <v>1220</v>
      </c>
      <c r="K340" s="18">
        <v>323</v>
      </c>
      <c r="L340" s="18">
        <v>173</v>
      </c>
      <c r="M340" s="18">
        <v>50</v>
      </c>
      <c r="N340" s="18">
        <f t="shared" si="167"/>
        <v>1766</v>
      </c>
    </row>
    <row r="341" spans="2:14" ht="15" customHeight="1" x14ac:dyDescent="0.15">
      <c r="B341" s="186"/>
      <c r="C341" s="81" t="s">
        <v>768</v>
      </c>
      <c r="D341" s="7"/>
      <c r="E341" s="7"/>
      <c r="I341" s="79"/>
      <c r="J341" s="18">
        <v>1074</v>
      </c>
      <c r="K341" s="18">
        <v>522</v>
      </c>
      <c r="L341" s="18">
        <v>131</v>
      </c>
      <c r="M341" s="18">
        <v>39</v>
      </c>
      <c r="N341" s="18">
        <f t="shared" si="167"/>
        <v>1766</v>
      </c>
    </row>
    <row r="342" spans="2:14" ht="15" customHeight="1" x14ac:dyDescent="0.15">
      <c r="B342" s="186"/>
      <c r="C342" s="81" t="s">
        <v>696</v>
      </c>
      <c r="D342" s="7"/>
      <c r="E342" s="7"/>
      <c r="I342" s="79"/>
      <c r="J342" s="18">
        <v>1300</v>
      </c>
      <c r="K342" s="18">
        <v>335</v>
      </c>
      <c r="L342" s="18">
        <v>88</v>
      </c>
      <c r="M342" s="18">
        <v>43</v>
      </c>
      <c r="N342" s="18">
        <f t="shared" si="167"/>
        <v>1766</v>
      </c>
    </row>
    <row r="343" spans="2:14" ht="15" customHeight="1" x14ac:dyDescent="0.15">
      <c r="B343" s="186"/>
      <c r="C343" s="81" t="s">
        <v>769</v>
      </c>
      <c r="D343" s="7"/>
      <c r="E343" s="7"/>
      <c r="I343" s="79"/>
      <c r="J343" s="18">
        <v>1621</v>
      </c>
      <c r="K343" s="18">
        <v>35</v>
      </c>
      <c r="L343" s="18">
        <v>74</v>
      </c>
      <c r="M343" s="18">
        <v>36</v>
      </c>
      <c r="N343" s="18">
        <f t="shared" si="167"/>
        <v>1766</v>
      </c>
    </row>
    <row r="344" spans="2:14" ht="15" customHeight="1" x14ac:dyDescent="0.15">
      <c r="B344" s="186"/>
      <c r="C344" s="81" t="s">
        <v>770</v>
      </c>
      <c r="D344" s="7"/>
      <c r="E344" s="7"/>
      <c r="I344" s="79"/>
      <c r="J344" s="18">
        <v>1123</v>
      </c>
      <c r="K344" s="18">
        <v>411</v>
      </c>
      <c r="L344" s="18">
        <v>193</v>
      </c>
      <c r="M344" s="18">
        <v>39</v>
      </c>
      <c r="N344" s="18">
        <f t="shared" si="167"/>
        <v>1766</v>
      </c>
    </row>
    <row r="345" spans="2:14" ht="15" customHeight="1" x14ac:dyDescent="0.15">
      <c r="B345" s="186"/>
      <c r="C345" s="81" t="s">
        <v>771</v>
      </c>
      <c r="D345" s="7"/>
      <c r="E345" s="7"/>
      <c r="I345" s="79"/>
      <c r="J345" s="18">
        <v>1403</v>
      </c>
      <c r="K345" s="18">
        <v>165</v>
      </c>
      <c r="L345" s="18">
        <v>155</v>
      </c>
      <c r="M345" s="18">
        <v>43</v>
      </c>
      <c r="N345" s="18">
        <f t="shared" si="167"/>
        <v>1766</v>
      </c>
    </row>
    <row r="346" spans="2:14" ht="15" customHeight="1" x14ac:dyDescent="0.15">
      <c r="B346" s="186"/>
      <c r="C346" s="81" t="s">
        <v>772</v>
      </c>
      <c r="D346" s="7"/>
      <c r="E346" s="7"/>
      <c r="I346" s="79"/>
      <c r="J346" s="18">
        <v>1236</v>
      </c>
      <c r="K346" s="18">
        <v>447</v>
      </c>
      <c r="L346" s="18">
        <v>42</v>
      </c>
      <c r="M346" s="18">
        <v>41</v>
      </c>
      <c r="N346" s="18">
        <f t="shared" si="167"/>
        <v>1766</v>
      </c>
    </row>
    <row r="347" spans="2:14" ht="15" customHeight="1" x14ac:dyDescent="0.15">
      <c r="B347" s="186"/>
      <c r="C347" s="81" t="s">
        <v>773</v>
      </c>
      <c r="D347" s="7"/>
      <c r="E347" s="7"/>
      <c r="I347" s="79"/>
      <c r="J347" s="18">
        <v>1358</v>
      </c>
      <c r="K347" s="18">
        <v>276</v>
      </c>
      <c r="L347" s="18">
        <v>91</v>
      </c>
      <c r="M347" s="18">
        <v>41</v>
      </c>
      <c r="N347" s="18">
        <f t="shared" si="167"/>
        <v>1766</v>
      </c>
    </row>
    <row r="348" spans="2:14" ht="15" customHeight="1" x14ac:dyDescent="0.15">
      <c r="B348" s="186"/>
      <c r="C348" s="81" t="s">
        <v>774</v>
      </c>
      <c r="D348" s="7"/>
      <c r="E348" s="7"/>
      <c r="I348" s="79"/>
      <c r="J348" s="18">
        <v>1670</v>
      </c>
      <c r="K348" s="18">
        <v>42</v>
      </c>
      <c r="L348" s="18">
        <v>13</v>
      </c>
      <c r="M348" s="18">
        <v>41</v>
      </c>
      <c r="N348" s="18">
        <f t="shared" si="167"/>
        <v>1766</v>
      </c>
    </row>
    <row r="349" spans="2:14" ht="15" customHeight="1" x14ac:dyDescent="0.15">
      <c r="B349" s="186"/>
      <c r="C349" s="81" t="s">
        <v>775</v>
      </c>
      <c r="D349" s="7"/>
      <c r="E349" s="7"/>
      <c r="I349" s="79"/>
      <c r="J349" s="18">
        <v>1717</v>
      </c>
      <c r="K349" s="18">
        <v>3</v>
      </c>
      <c r="L349" s="18">
        <v>11</v>
      </c>
      <c r="M349" s="18">
        <v>35</v>
      </c>
      <c r="N349" s="18">
        <f t="shared" si="167"/>
        <v>1766</v>
      </c>
    </row>
    <row r="350" spans="2:14" ht="15" customHeight="1" x14ac:dyDescent="0.15">
      <c r="B350" s="186"/>
      <c r="C350" s="81" t="s">
        <v>776</v>
      </c>
      <c r="D350" s="7"/>
      <c r="E350" s="7"/>
      <c r="I350" s="79"/>
      <c r="J350" s="18">
        <v>1698</v>
      </c>
      <c r="K350" s="18">
        <v>13</v>
      </c>
      <c r="L350" s="18">
        <v>17</v>
      </c>
      <c r="M350" s="18">
        <v>38</v>
      </c>
      <c r="N350" s="18">
        <f t="shared" si="167"/>
        <v>1766</v>
      </c>
    </row>
    <row r="351" spans="2:14" ht="15" customHeight="1" x14ac:dyDescent="0.15">
      <c r="B351" s="186"/>
      <c r="C351" s="81" t="s">
        <v>777</v>
      </c>
      <c r="D351" s="7"/>
      <c r="E351" s="7"/>
      <c r="I351" s="79"/>
      <c r="J351" s="18">
        <v>1705</v>
      </c>
      <c r="K351" s="18">
        <v>6</v>
      </c>
      <c r="L351" s="18">
        <v>18</v>
      </c>
      <c r="M351" s="18">
        <v>37</v>
      </c>
      <c r="N351" s="18">
        <f t="shared" si="167"/>
        <v>1766</v>
      </c>
    </row>
    <row r="352" spans="2:14" ht="15" customHeight="1" x14ac:dyDescent="0.15">
      <c r="B352" s="186"/>
      <c r="C352" s="81" t="s">
        <v>778</v>
      </c>
      <c r="D352" s="7"/>
      <c r="E352" s="7"/>
      <c r="I352" s="79"/>
      <c r="J352" s="18">
        <v>1633</v>
      </c>
      <c r="K352" s="18">
        <v>43</v>
      </c>
      <c r="L352" s="18">
        <v>52</v>
      </c>
      <c r="M352" s="18">
        <v>38</v>
      </c>
      <c r="N352" s="18">
        <f t="shared" si="167"/>
        <v>1766</v>
      </c>
    </row>
    <row r="353" spans="2:14" ht="15" customHeight="1" x14ac:dyDescent="0.15">
      <c r="B353" s="186"/>
      <c r="C353" s="81" t="s">
        <v>779</v>
      </c>
      <c r="D353" s="7"/>
      <c r="E353" s="7"/>
      <c r="I353" s="79"/>
      <c r="J353" s="18">
        <v>1523</v>
      </c>
      <c r="K353" s="18">
        <v>65</v>
      </c>
      <c r="L353" s="18">
        <v>130</v>
      </c>
      <c r="M353" s="18">
        <v>48</v>
      </c>
      <c r="N353" s="18">
        <f t="shared" si="167"/>
        <v>1766</v>
      </c>
    </row>
    <row r="354" spans="2:14" ht="15" customHeight="1" x14ac:dyDescent="0.15">
      <c r="B354" s="186"/>
      <c r="C354" s="81" t="s">
        <v>780</v>
      </c>
      <c r="D354" s="7"/>
      <c r="E354" s="7"/>
      <c r="I354" s="79"/>
      <c r="J354" s="18">
        <v>1494</v>
      </c>
      <c r="K354" s="18">
        <v>56</v>
      </c>
      <c r="L354" s="18">
        <v>175</v>
      </c>
      <c r="M354" s="18">
        <v>41</v>
      </c>
      <c r="N354" s="18">
        <f t="shared" si="167"/>
        <v>1766</v>
      </c>
    </row>
    <row r="355" spans="2:14" ht="15" customHeight="1" x14ac:dyDescent="0.15">
      <c r="B355" s="186"/>
      <c r="C355" s="81" t="s">
        <v>781</v>
      </c>
      <c r="D355" s="7"/>
      <c r="E355" s="7"/>
      <c r="I355" s="79"/>
      <c r="J355" s="18">
        <v>870</v>
      </c>
      <c r="K355" s="18">
        <v>465</v>
      </c>
      <c r="L355" s="18">
        <v>391</v>
      </c>
      <c r="M355" s="18">
        <v>40</v>
      </c>
      <c r="N355" s="18">
        <f t="shared" si="167"/>
        <v>1766</v>
      </c>
    </row>
    <row r="356" spans="2:14" ht="15" customHeight="1" x14ac:dyDescent="0.15">
      <c r="B356" s="186"/>
      <c r="C356" s="81" t="s">
        <v>782</v>
      </c>
      <c r="D356" s="7"/>
      <c r="E356" s="7"/>
      <c r="I356" s="79"/>
      <c r="J356" s="18">
        <v>1667</v>
      </c>
      <c r="K356" s="18">
        <v>45</v>
      </c>
      <c r="L356" s="18">
        <v>17</v>
      </c>
      <c r="M356" s="18">
        <v>37</v>
      </c>
      <c r="N356" s="18">
        <f t="shared" si="167"/>
        <v>1766</v>
      </c>
    </row>
    <row r="357" spans="2:14" ht="15" customHeight="1" x14ac:dyDescent="0.15">
      <c r="B357" s="186"/>
      <c r="C357" s="81" t="s">
        <v>783</v>
      </c>
      <c r="D357" s="7"/>
      <c r="E357" s="7"/>
      <c r="I357" s="79"/>
      <c r="J357" s="18">
        <v>1213</v>
      </c>
      <c r="K357" s="18">
        <v>282</v>
      </c>
      <c r="L357" s="18">
        <v>223</v>
      </c>
      <c r="M357" s="18">
        <v>48</v>
      </c>
      <c r="N357" s="18">
        <f t="shared" si="167"/>
        <v>1766</v>
      </c>
    </row>
    <row r="358" spans="2:14" ht="15" customHeight="1" x14ac:dyDescent="0.15">
      <c r="B358" s="187"/>
      <c r="C358" s="69" t="s">
        <v>784</v>
      </c>
      <c r="D358" s="36"/>
      <c r="E358" s="36"/>
      <c r="F358" s="36"/>
      <c r="G358" s="36"/>
      <c r="H358" s="36"/>
      <c r="I358" s="80"/>
      <c r="J358" s="19">
        <v>1515</v>
      </c>
      <c r="K358" s="19">
        <v>94</v>
      </c>
      <c r="L358" s="19">
        <v>114</v>
      </c>
      <c r="M358" s="19">
        <v>43</v>
      </c>
      <c r="N358" s="19">
        <f t="shared" si="167"/>
        <v>1766</v>
      </c>
    </row>
    <row r="359" spans="2:14" ht="15" customHeight="1" x14ac:dyDescent="0.15">
      <c r="B359" s="188" t="s">
        <v>671</v>
      </c>
      <c r="C359" s="68" t="s">
        <v>763</v>
      </c>
      <c r="D359" s="33"/>
      <c r="E359" s="33"/>
      <c r="F359" s="33"/>
      <c r="G359" s="33"/>
      <c r="H359" s="33"/>
      <c r="I359" s="190">
        <f>$K$10</f>
        <v>1766</v>
      </c>
      <c r="J359" s="4">
        <f>IF(I359=0,0,J336/$I359*100)</f>
        <v>34.994337485843715</v>
      </c>
      <c r="K359" s="4">
        <f>IF(J359=0,0,K336/$I359*100)</f>
        <v>59.399773499433749</v>
      </c>
      <c r="L359" s="4">
        <f>IF(K359=0,0,L336/$I359*100)</f>
        <v>3.9637599093997737</v>
      </c>
      <c r="M359" s="4">
        <f>IF(L359=0,0,M336/$I359*100)</f>
        <v>1.6421291053227631</v>
      </c>
      <c r="N359" s="4">
        <f t="shared" si="167"/>
        <v>100</v>
      </c>
    </row>
    <row r="360" spans="2:14" ht="15" customHeight="1" x14ac:dyDescent="0.15">
      <c r="B360" s="186"/>
      <c r="C360" s="81" t="s">
        <v>764</v>
      </c>
      <c r="D360" s="7"/>
      <c r="E360" s="7"/>
      <c r="I360" s="191">
        <f t="shared" ref="I360:I381" si="168">$K$10</f>
        <v>1766</v>
      </c>
      <c r="J360" s="4">
        <f t="shared" ref="J360:M360" si="169">IF(I360=0,0,J337/$I360*100)</f>
        <v>53.737259343148359</v>
      </c>
      <c r="K360" s="4">
        <f t="shared" si="169"/>
        <v>41.61947904869762</v>
      </c>
      <c r="L360" s="4">
        <f t="shared" si="169"/>
        <v>2.5481313703284258</v>
      </c>
      <c r="M360" s="4">
        <f t="shared" si="169"/>
        <v>2.0951302378255945</v>
      </c>
      <c r="N360" s="4">
        <f t="shared" si="167"/>
        <v>100</v>
      </c>
    </row>
    <row r="361" spans="2:14" ht="15" customHeight="1" x14ac:dyDescent="0.15">
      <c r="B361" s="186"/>
      <c r="C361" s="81" t="s">
        <v>765</v>
      </c>
      <c r="D361" s="7"/>
      <c r="E361" s="7"/>
      <c r="I361" s="191">
        <f t="shared" si="168"/>
        <v>1766</v>
      </c>
      <c r="J361" s="4">
        <f t="shared" ref="J361:M361" si="170">IF(I361=0,0,J338/$I361*100)</f>
        <v>28.482446206115515</v>
      </c>
      <c r="K361" s="4">
        <f t="shared" si="170"/>
        <v>68.233295583238956</v>
      </c>
      <c r="L361" s="4">
        <f t="shared" si="170"/>
        <v>1.868629671574179</v>
      </c>
      <c r="M361" s="4">
        <f t="shared" si="170"/>
        <v>1.4156285390713477</v>
      </c>
      <c r="N361" s="4">
        <f t="shared" si="167"/>
        <v>100</v>
      </c>
    </row>
    <row r="362" spans="2:14" ht="15" customHeight="1" x14ac:dyDescent="0.15">
      <c r="B362" s="186"/>
      <c r="C362" s="81" t="s">
        <v>766</v>
      </c>
      <c r="D362" s="7"/>
      <c r="E362" s="7"/>
      <c r="I362" s="191">
        <f t="shared" si="168"/>
        <v>1766</v>
      </c>
      <c r="J362" s="4">
        <f t="shared" ref="J362:M362" si="171">IF(I362=0,0,J339/$I362*100)</f>
        <v>43.601359003397512</v>
      </c>
      <c r="K362" s="4">
        <f t="shared" si="171"/>
        <v>51.528878822197058</v>
      </c>
      <c r="L362" s="4">
        <f t="shared" si="171"/>
        <v>3.0011325028312568</v>
      </c>
      <c r="M362" s="4">
        <f t="shared" si="171"/>
        <v>1.868629671574179</v>
      </c>
      <c r="N362" s="4">
        <f t="shared" si="167"/>
        <v>100.00000000000001</v>
      </c>
    </row>
    <row r="363" spans="2:14" ht="15" customHeight="1" x14ac:dyDescent="0.15">
      <c r="B363" s="186"/>
      <c r="C363" s="81" t="s">
        <v>767</v>
      </c>
      <c r="D363" s="7"/>
      <c r="E363" s="7"/>
      <c r="I363" s="191">
        <f t="shared" si="168"/>
        <v>1766</v>
      </c>
      <c r="J363" s="4">
        <f t="shared" ref="J363:M363" si="172">IF(I363=0,0,J340/$I363*100)</f>
        <v>69.082672706681763</v>
      </c>
      <c r="K363" s="4">
        <f t="shared" si="172"/>
        <v>18.28992072480181</v>
      </c>
      <c r="L363" s="4">
        <f t="shared" si="172"/>
        <v>9.7961494903737254</v>
      </c>
      <c r="M363" s="4">
        <f t="shared" si="172"/>
        <v>2.8312570781426953</v>
      </c>
      <c r="N363" s="4">
        <f t="shared" si="167"/>
        <v>100</v>
      </c>
    </row>
    <row r="364" spans="2:14" ht="15" customHeight="1" x14ac:dyDescent="0.15">
      <c r="B364" s="186"/>
      <c r="C364" s="81" t="s">
        <v>768</v>
      </c>
      <c r="D364" s="7"/>
      <c r="E364" s="7"/>
      <c r="I364" s="191">
        <f t="shared" si="168"/>
        <v>1766</v>
      </c>
      <c r="J364" s="4">
        <f t="shared" ref="J364:M364" si="173">IF(I364=0,0,J341/$I364*100)</f>
        <v>60.815402038505098</v>
      </c>
      <c r="K364" s="4">
        <f t="shared" si="173"/>
        <v>29.558323895809739</v>
      </c>
      <c r="L364" s="4">
        <f t="shared" si="173"/>
        <v>7.417893544733861</v>
      </c>
      <c r="M364" s="4">
        <f t="shared" si="173"/>
        <v>2.2083805209513021</v>
      </c>
      <c r="N364" s="4">
        <f t="shared" si="167"/>
        <v>100</v>
      </c>
    </row>
    <row r="365" spans="2:14" ht="15" customHeight="1" x14ac:dyDescent="0.15">
      <c r="B365" s="186"/>
      <c r="C365" s="81" t="s">
        <v>696</v>
      </c>
      <c r="D365" s="7"/>
      <c r="E365" s="7"/>
      <c r="I365" s="191">
        <f t="shared" si="168"/>
        <v>1766</v>
      </c>
      <c r="J365" s="4">
        <f t="shared" ref="J365:M365" si="174">IF(I365=0,0,J342/$I365*100)</f>
        <v>73.612684031710074</v>
      </c>
      <c r="K365" s="4">
        <f t="shared" si="174"/>
        <v>18.969422423556061</v>
      </c>
      <c r="L365" s="4">
        <f t="shared" si="174"/>
        <v>4.9830124575311441</v>
      </c>
      <c r="M365" s="4">
        <f t="shared" si="174"/>
        <v>2.4348810872027182</v>
      </c>
      <c r="N365" s="4">
        <f t="shared" si="167"/>
        <v>100</v>
      </c>
    </row>
    <row r="366" spans="2:14" ht="15" customHeight="1" x14ac:dyDescent="0.15">
      <c r="B366" s="186"/>
      <c r="C366" s="81" t="s">
        <v>769</v>
      </c>
      <c r="D366" s="7"/>
      <c r="E366" s="7"/>
      <c r="I366" s="191">
        <f t="shared" si="168"/>
        <v>1766</v>
      </c>
      <c r="J366" s="4">
        <f t="shared" ref="J366:M366" si="175">IF(I366=0,0,J343/$I366*100)</f>
        <v>91.789354473386183</v>
      </c>
      <c r="K366" s="4">
        <f t="shared" si="175"/>
        <v>1.9818799546998869</v>
      </c>
      <c r="L366" s="4">
        <f t="shared" si="175"/>
        <v>4.190260475651189</v>
      </c>
      <c r="M366" s="4">
        <f t="shared" si="175"/>
        <v>2.0385050962627407</v>
      </c>
      <c r="N366" s="4">
        <f t="shared" si="167"/>
        <v>100</v>
      </c>
    </row>
    <row r="367" spans="2:14" ht="15" customHeight="1" x14ac:dyDescent="0.15">
      <c r="B367" s="186"/>
      <c r="C367" s="81" t="s">
        <v>770</v>
      </c>
      <c r="D367" s="7"/>
      <c r="E367" s="7"/>
      <c r="I367" s="191">
        <f t="shared" si="168"/>
        <v>1766</v>
      </c>
      <c r="J367" s="4">
        <f t="shared" ref="J367:M367" si="176">IF(I367=0,0,J344/$I367*100)</f>
        <v>63.590033975084935</v>
      </c>
      <c r="K367" s="4">
        <f t="shared" si="176"/>
        <v>23.272933182332956</v>
      </c>
      <c r="L367" s="4">
        <f t="shared" si="176"/>
        <v>10.928652321630803</v>
      </c>
      <c r="M367" s="4">
        <f t="shared" si="176"/>
        <v>2.2083805209513021</v>
      </c>
      <c r="N367" s="4">
        <f t="shared" si="167"/>
        <v>100.00000000000001</v>
      </c>
    </row>
    <row r="368" spans="2:14" ht="15" customHeight="1" x14ac:dyDescent="0.15">
      <c r="B368" s="186"/>
      <c r="C368" s="81" t="s">
        <v>771</v>
      </c>
      <c r="D368" s="7"/>
      <c r="E368" s="7"/>
      <c r="I368" s="191">
        <f t="shared" si="168"/>
        <v>1766</v>
      </c>
      <c r="J368" s="4">
        <f t="shared" ref="J368:M368" si="177">IF(I368=0,0,J345/$I368*100)</f>
        <v>79.445073612684041</v>
      </c>
      <c r="K368" s="4">
        <f t="shared" si="177"/>
        <v>9.3431483578708949</v>
      </c>
      <c r="L368" s="4">
        <f t="shared" si="177"/>
        <v>8.7768969422423559</v>
      </c>
      <c r="M368" s="4">
        <f t="shared" si="177"/>
        <v>2.4348810872027182</v>
      </c>
      <c r="N368" s="4">
        <f t="shared" si="167"/>
        <v>100</v>
      </c>
    </row>
    <row r="369" spans="1:14" ht="15" customHeight="1" x14ac:dyDescent="0.15">
      <c r="B369" s="186"/>
      <c r="C369" s="81" t="s">
        <v>772</v>
      </c>
      <c r="D369" s="7"/>
      <c r="E369" s="7"/>
      <c r="I369" s="191">
        <f t="shared" si="168"/>
        <v>1766</v>
      </c>
      <c r="J369" s="4">
        <f t="shared" ref="J369:M369" si="178">IF(I369=0,0,J346/$I369*100)</f>
        <v>69.988674971687431</v>
      </c>
      <c r="K369" s="4">
        <f t="shared" si="178"/>
        <v>25.311438278595695</v>
      </c>
      <c r="L369" s="4">
        <f t="shared" si="178"/>
        <v>2.378255945639864</v>
      </c>
      <c r="M369" s="4">
        <f t="shared" si="178"/>
        <v>2.3216308040770102</v>
      </c>
      <c r="N369" s="4">
        <f t="shared" si="167"/>
        <v>100</v>
      </c>
    </row>
    <row r="370" spans="1:14" ht="15" customHeight="1" x14ac:dyDescent="0.15">
      <c r="B370" s="186"/>
      <c r="C370" s="81" t="s">
        <v>773</v>
      </c>
      <c r="D370" s="7"/>
      <c r="E370" s="7"/>
      <c r="I370" s="191">
        <f t="shared" si="168"/>
        <v>1766</v>
      </c>
      <c r="J370" s="4">
        <f t="shared" ref="J370:M370" si="179">IF(I370=0,0,J347/$I370*100)</f>
        <v>76.896942242355607</v>
      </c>
      <c r="K370" s="4">
        <f t="shared" si="179"/>
        <v>15.628539071347678</v>
      </c>
      <c r="L370" s="4">
        <f t="shared" si="179"/>
        <v>5.1528878822197051</v>
      </c>
      <c r="M370" s="4">
        <f t="shared" si="179"/>
        <v>2.3216308040770102</v>
      </c>
      <c r="N370" s="4">
        <f t="shared" si="167"/>
        <v>100</v>
      </c>
    </row>
    <row r="371" spans="1:14" ht="15" customHeight="1" x14ac:dyDescent="0.15">
      <c r="B371" s="186"/>
      <c r="C371" s="81" t="s">
        <v>774</v>
      </c>
      <c r="D371" s="7"/>
      <c r="E371" s="7"/>
      <c r="I371" s="191">
        <f t="shared" si="168"/>
        <v>1766</v>
      </c>
      <c r="J371" s="4">
        <f t="shared" ref="J371:M371" si="180">IF(I371=0,0,J348/$I371*100)</f>
        <v>94.563986409966034</v>
      </c>
      <c r="K371" s="4">
        <f t="shared" si="180"/>
        <v>2.378255945639864</v>
      </c>
      <c r="L371" s="4">
        <f t="shared" si="180"/>
        <v>0.73612684031710074</v>
      </c>
      <c r="M371" s="4">
        <f t="shared" si="180"/>
        <v>2.3216308040770102</v>
      </c>
      <c r="N371" s="4">
        <f t="shared" si="167"/>
        <v>100</v>
      </c>
    </row>
    <row r="372" spans="1:14" ht="15" customHeight="1" x14ac:dyDescent="0.15">
      <c r="B372" s="186"/>
      <c r="C372" s="81" t="s">
        <v>775</v>
      </c>
      <c r="D372" s="7"/>
      <c r="E372" s="7"/>
      <c r="I372" s="191">
        <f t="shared" si="168"/>
        <v>1766</v>
      </c>
      <c r="J372" s="4">
        <f t="shared" ref="J372:M372" si="181">IF(I372=0,0,J349/$I372*100)</f>
        <v>97.225368063420163</v>
      </c>
      <c r="K372" s="4">
        <f t="shared" si="181"/>
        <v>0.16987542468856173</v>
      </c>
      <c r="L372" s="4">
        <f t="shared" si="181"/>
        <v>0.62287655719139301</v>
      </c>
      <c r="M372" s="4">
        <f t="shared" si="181"/>
        <v>1.9818799546998869</v>
      </c>
      <c r="N372" s="4">
        <f t="shared" si="167"/>
        <v>100</v>
      </c>
    </row>
    <row r="373" spans="1:14" ht="15" customHeight="1" x14ac:dyDescent="0.15">
      <c r="B373" s="186"/>
      <c r="C373" s="81" t="s">
        <v>776</v>
      </c>
      <c r="D373" s="7"/>
      <c r="E373" s="7"/>
      <c r="I373" s="191">
        <f t="shared" si="168"/>
        <v>1766</v>
      </c>
      <c r="J373" s="4">
        <f t="shared" ref="J373:M373" si="182">IF(I373=0,0,J350/$I373*100)</f>
        <v>96.149490373725939</v>
      </c>
      <c r="K373" s="4">
        <f t="shared" si="182"/>
        <v>0.73612684031710074</v>
      </c>
      <c r="L373" s="4">
        <f t="shared" si="182"/>
        <v>0.96262740656851642</v>
      </c>
      <c r="M373" s="4">
        <f t="shared" si="182"/>
        <v>2.1517553793884483</v>
      </c>
      <c r="N373" s="4">
        <f t="shared" si="167"/>
        <v>100</v>
      </c>
    </row>
    <row r="374" spans="1:14" ht="15" customHeight="1" x14ac:dyDescent="0.15">
      <c r="B374" s="186"/>
      <c r="C374" s="81" t="s">
        <v>777</v>
      </c>
      <c r="D374" s="7"/>
      <c r="E374" s="7"/>
      <c r="I374" s="191">
        <f t="shared" si="168"/>
        <v>1766</v>
      </c>
      <c r="J374" s="4">
        <f t="shared" ref="J374:M374" si="183">IF(I374=0,0,J351/$I374*100)</f>
        <v>96.545866364665912</v>
      </c>
      <c r="K374" s="4">
        <f t="shared" si="183"/>
        <v>0.33975084937712347</v>
      </c>
      <c r="L374" s="4">
        <f t="shared" si="183"/>
        <v>1.0192525481313703</v>
      </c>
      <c r="M374" s="4">
        <f t="shared" si="183"/>
        <v>2.0951302378255945</v>
      </c>
      <c r="N374" s="4">
        <f t="shared" si="167"/>
        <v>100.00000000000001</v>
      </c>
    </row>
    <row r="375" spans="1:14" ht="15" customHeight="1" x14ac:dyDescent="0.15">
      <c r="B375" s="186"/>
      <c r="C375" s="81" t="s">
        <v>778</v>
      </c>
      <c r="D375" s="7"/>
      <c r="E375" s="7"/>
      <c r="I375" s="191">
        <f t="shared" si="168"/>
        <v>1766</v>
      </c>
      <c r="J375" s="4">
        <f t="shared" ref="J375:M375" si="184">IF(I375=0,0,J352/$I375*100)</f>
        <v>92.468856172140434</v>
      </c>
      <c r="K375" s="4">
        <f t="shared" si="184"/>
        <v>2.4348810872027182</v>
      </c>
      <c r="L375" s="4">
        <f t="shared" si="184"/>
        <v>2.944507361268403</v>
      </c>
      <c r="M375" s="4">
        <f t="shared" si="184"/>
        <v>2.1517553793884483</v>
      </c>
      <c r="N375" s="4">
        <f t="shared" si="167"/>
        <v>100</v>
      </c>
    </row>
    <row r="376" spans="1:14" ht="15" customHeight="1" x14ac:dyDescent="0.15">
      <c r="B376" s="186"/>
      <c r="C376" s="81" t="s">
        <v>779</v>
      </c>
      <c r="D376" s="7"/>
      <c r="E376" s="7"/>
      <c r="I376" s="191">
        <f t="shared" si="168"/>
        <v>1766</v>
      </c>
      <c r="J376" s="4">
        <f t="shared" ref="J376:M376" si="185">IF(I376=0,0,J353/$I376*100)</f>
        <v>86.240090600226509</v>
      </c>
      <c r="K376" s="4">
        <f t="shared" si="185"/>
        <v>3.6806342015855038</v>
      </c>
      <c r="L376" s="4">
        <f t="shared" si="185"/>
        <v>7.3612684031710076</v>
      </c>
      <c r="M376" s="4">
        <f t="shared" si="185"/>
        <v>2.7180067950169877</v>
      </c>
      <c r="N376" s="4">
        <f t="shared" si="167"/>
        <v>100.00000000000001</v>
      </c>
    </row>
    <row r="377" spans="1:14" ht="15" customHeight="1" x14ac:dyDescent="0.15">
      <c r="B377" s="186"/>
      <c r="C377" s="81" t="s">
        <v>780</v>
      </c>
      <c r="D377" s="7"/>
      <c r="E377" s="7"/>
      <c r="I377" s="191">
        <f t="shared" si="168"/>
        <v>1766</v>
      </c>
      <c r="J377" s="4">
        <f t="shared" ref="J377:M377" si="186">IF(I377=0,0,J354/$I377*100)</f>
        <v>84.597961494903743</v>
      </c>
      <c r="K377" s="4">
        <f t="shared" si="186"/>
        <v>3.1710079275198186</v>
      </c>
      <c r="L377" s="4">
        <f t="shared" si="186"/>
        <v>9.9093997734994339</v>
      </c>
      <c r="M377" s="4">
        <f t="shared" si="186"/>
        <v>2.3216308040770102</v>
      </c>
      <c r="N377" s="4">
        <f t="shared" si="167"/>
        <v>100</v>
      </c>
    </row>
    <row r="378" spans="1:14" ht="15" customHeight="1" x14ac:dyDescent="0.15">
      <c r="B378" s="186"/>
      <c r="C378" s="81" t="s">
        <v>781</v>
      </c>
      <c r="D378" s="7"/>
      <c r="E378" s="7"/>
      <c r="I378" s="191">
        <f t="shared" si="168"/>
        <v>1766</v>
      </c>
      <c r="J378" s="4">
        <f t="shared" ref="J378:M378" si="187">IF(I378=0,0,J355/$I378*100)</f>
        <v>49.263873159682895</v>
      </c>
      <c r="K378" s="4">
        <f t="shared" si="187"/>
        <v>26.330690826727064</v>
      </c>
      <c r="L378" s="4">
        <f t="shared" si="187"/>
        <v>22.140430351075878</v>
      </c>
      <c r="M378" s="4">
        <f t="shared" si="187"/>
        <v>2.2650056625141564</v>
      </c>
      <c r="N378" s="4">
        <f t="shared" si="167"/>
        <v>99.999999999999986</v>
      </c>
    </row>
    <row r="379" spans="1:14" ht="15" customHeight="1" x14ac:dyDescent="0.15">
      <c r="B379" s="186"/>
      <c r="C379" s="81" t="s">
        <v>782</v>
      </c>
      <c r="D379" s="7"/>
      <c r="E379" s="7"/>
      <c r="I379" s="191">
        <f t="shared" si="168"/>
        <v>1766</v>
      </c>
      <c r="J379" s="4">
        <f t="shared" ref="J379:M379" si="188">IF(I379=0,0,J356/$I379*100)</f>
        <v>94.394110985277464</v>
      </c>
      <c r="K379" s="4">
        <f t="shared" si="188"/>
        <v>2.5481313703284258</v>
      </c>
      <c r="L379" s="4">
        <f t="shared" si="188"/>
        <v>0.96262740656851642</v>
      </c>
      <c r="M379" s="4">
        <f t="shared" si="188"/>
        <v>2.0951302378255945</v>
      </c>
      <c r="N379" s="4">
        <f t="shared" si="167"/>
        <v>100</v>
      </c>
    </row>
    <row r="380" spans="1:14" ht="15" customHeight="1" x14ac:dyDescent="0.15">
      <c r="B380" s="186"/>
      <c r="C380" s="81" t="s">
        <v>783</v>
      </c>
      <c r="D380" s="7"/>
      <c r="E380" s="7"/>
      <c r="I380" s="191">
        <f t="shared" si="168"/>
        <v>1766</v>
      </c>
      <c r="J380" s="4">
        <f t="shared" ref="J380:M380" si="189">IF(I380=0,0,J357/$I380*100)</f>
        <v>68.68629671574179</v>
      </c>
      <c r="K380" s="4">
        <f t="shared" si="189"/>
        <v>15.968289920724802</v>
      </c>
      <c r="L380" s="4">
        <f t="shared" si="189"/>
        <v>12.627406568516422</v>
      </c>
      <c r="M380" s="4">
        <f t="shared" si="189"/>
        <v>2.7180067950169877</v>
      </c>
      <c r="N380" s="4">
        <f t="shared" si="167"/>
        <v>100</v>
      </c>
    </row>
    <row r="381" spans="1:14" ht="15" customHeight="1" x14ac:dyDescent="0.15">
      <c r="B381" s="187"/>
      <c r="C381" s="69" t="s">
        <v>784</v>
      </c>
      <c r="D381" s="36"/>
      <c r="E381" s="36"/>
      <c r="F381" s="36"/>
      <c r="G381" s="36"/>
      <c r="H381" s="36"/>
      <c r="I381" s="192">
        <f t="shared" si="168"/>
        <v>1766</v>
      </c>
      <c r="J381" s="5">
        <f t="shared" ref="J381:M381" si="190">IF(I381=0,0,J358/$I381*100)</f>
        <v>85.787089467723661</v>
      </c>
      <c r="K381" s="5">
        <f t="shared" si="190"/>
        <v>5.3227633069082669</v>
      </c>
      <c r="L381" s="5">
        <f t="shared" si="190"/>
        <v>6.4552661381653458</v>
      </c>
      <c r="M381" s="5">
        <f t="shared" si="190"/>
        <v>2.4348810872027182</v>
      </c>
      <c r="N381" s="5">
        <f t="shared" si="167"/>
        <v>99.999999999999986</v>
      </c>
    </row>
    <row r="382" spans="1:14" ht="15" customHeight="1" x14ac:dyDescent="0.15">
      <c r="C382" s="7"/>
      <c r="D382" s="7"/>
      <c r="E382" s="7"/>
      <c r="G382" s="1"/>
      <c r="H382" s="1"/>
      <c r="I382" s="1"/>
      <c r="J382" s="1"/>
      <c r="K382" s="1"/>
    </row>
    <row r="383" spans="1:14" ht="15" customHeight="1" x14ac:dyDescent="0.15">
      <c r="A383" s="77" t="s">
        <v>820</v>
      </c>
      <c r="C383" s="7"/>
      <c r="D383" s="7"/>
      <c r="E383" s="7"/>
      <c r="G383" s="1"/>
      <c r="H383" s="1"/>
      <c r="I383" s="1"/>
      <c r="J383" s="1"/>
      <c r="K383" s="1"/>
    </row>
    <row r="384" spans="1:14" ht="15" customHeight="1" x14ac:dyDescent="0.15">
      <c r="A384" s="1" t="s">
        <v>785</v>
      </c>
      <c r="C384" s="7"/>
      <c r="D384" s="7"/>
      <c r="E384" s="7"/>
      <c r="G384" s="1"/>
      <c r="H384" s="1"/>
      <c r="I384" s="1"/>
      <c r="J384" s="1"/>
      <c r="K384" s="1"/>
    </row>
    <row r="385" spans="2:13" ht="45.35" x14ac:dyDescent="0.15">
      <c r="B385" s="27" t="s">
        <v>677</v>
      </c>
      <c r="C385" s="28"/>
      <c r="D385" s="28"/>
      <c r="E385" s="28"/>
      <c r="F385" s="28"/>
      <c r="G385" s="28"/>
      <c r="H385" s="28"/>
      <c r="I385" s="29"/>
      <c r="J385" s="202" t="s">
        <v>819</v>
      </c>
      <c r="K385" s="202" t="s">
        <v>818</v>
      </c>
      <c r="L385" s="145" t="s">
        <v>675</v>
      </c>
      <c r="M385" s="145" t="s">
        <v>676</v>
      </c>
    </row>
    <row r="386" spans="2:13" ht="15" customHeight="1" x14ac:dyDescent="0.15">
      <c r="B386" s="189" t="s">
        <v>670</v>
      </c>
      <c r="C386" s="68" t="s">
        <v>763</v>
      </c>
      <c r="D386" s="33"/>
      <c r="E386" s="33"/>
      <c r="F386" s="33"/>
      <c r="G386" s="33"/>
      <c r="H386" s="33"/>
      <c r="I386" s="78"/>
      <c r="J386" s="17">
        <v>4112</v>
      </c>
      <c r="K386" s="17">
        <v>350</v>
      </c>
      <c r="L386" s="17">
        <v>1258</v>
      </c>
      <c r="M386" s="17">
        <f t="shared" ref="M386:M431" si="191">SUM(J386:L386)</f>
        <v>5720</v>
      </c>
    </row>
    <row r="387" spans="2:13" ht="15" customHeight="1" x14ac:dyDescent="0.15">
      <c r="B387" s="186"/>
      <c r="C387" s="81" t="s">
        <v>764</v>
      </c>
      <c r="D387" s="7"/>
      <c r="E387" s="7"/>
      <c r="I387" s="79"/>
      <c r="J387" s="18">
        <v>4117</v>
      </c>
      <c r="K387" s="18">
        <v>302</v>
      </c>
      <c r="L387" s="18">
        <v>1341</v>
      </c>
      <c r="M387" s="18">
        <f t="shared" si="191"/>
        <v>5760</v>
      </c>
    </row>
    <row r="388" spans="2:13" ht="15" customHeight="1" x14ac:dyDescent="0.15">
      <c r="B388" s="186"/>
      <c r="C388" s="81" t="s">
        <v>765</v>
      </c>
      <c r="D388" s="7"/>
      <c r="E388" s="7"/>
      <c r="I388" s="79"/>
      <c r="J388" s="18">
        <v>3999</v>
      </c>
      <c r="K388" s="18">
        <v>446</v>
      </c>
      <c r="L388" s="18">
        <v>1335</v>
      </c>
      <c r="M388" s="18">
        <f t="shared" si="191"/>
        <v>5780</v>
      </c>
    </row>
    <row r="389" spans="2:13" ht="15" customHeight="1" x14ac:dyDescent="0.15">
      <c r="B389" s="186"/>
      <c r="C389" s="81" t="s">
        <v>766</v>
      </c>
      <c r="D389" s="7"/>
      <c r="E389" s="7"/>
      <c r="I389" s="79"/>
      <c r="J389" s="18">
        <v>4027</v>
      </c>
      <c r="K389" s="18">
        <v>367</v>
      </c>
      <c r="L389" s="18">
        <v>1359</v>
      </c>
      <c r="M389" s="18">
        <f t="shared" si="191"/>
        <v>5753</v>
      </c>
    </row>
    <row r="390" spans="2:13" ht="15" customHeight="1" x14ac:dyDescent="0.15">
      <c r="B390" s="186"/>
      <c r="C390" s="81" t="s">
        <v>767</v>
      </c>
      <c r="D390" s="7"/>
      <c r="E390" s="7"/>
      <c r="I390" s="79"/>
      <c r="J390" s="18">
        <v>3405</v>
      </c>
      <c r="K390" s="18">
        <v>686</v>
      </c>
      <c r="L390" s="18">
        <v>1415</v>
      </c>
      <c r="M390" s="18">
        <f t="shared" si="191"/>
        <v>5506</v>
      </c>
    </row>
    <row r="391" spans="2:13" ht="15" customHeight="1" x14ac:dyDescent="0.15">
      <c r="B391" s="186"/>
      <c r="C391" s="81" t="s">
        <v>768</v>
      </c>
      <c r="D391" s="7"/>
      <c r="E391" s="7"/>
      <c r="I391" s="79"/>
      <c r="J391" s="18">
        <v>3438</v>
      </c>
      <c r="K391" s="18">
        <v>726</v>
      </c>
      <c r="L391" s="18">
        <v>1417</v>
      </c>
      <c r="M391" s="18">
        <f t="shared" si="191"/>
        <v>5581</v>
      </c>
    </row>
    <row r="392" spans="2:13" ht="15" customHeight="1" x14ac:dyDescent="0.15">
      <c r="B392" s="186"/>
      <c r="C392" s="81" t="s">
        <v>696</v>
      </c>
      <c r="D392" s="7"/>
      <c r="E392" s="7"/>
      <c r="I392" s="79"/>
      <c r="J392" s="18">
        <v>3456</v>
      </c>
      <c r="K392" s="18">
        <v>751</v>
      </c>
      <c r="L392" s="18">
        <v>1470</v>
      </c>
      <c r="M392" s="18">
        <f t="shared" si="191"/>
        <v>5677</v>
      </c>
    </row>
    <row r="393" spans="2:13" ht="15" customHeight="1" x14ac:dyDescent="0.15">
      <c r="B393" s="186"/>
      <c r="C393" s="81" t="s">
        <v>769</v>
      </c>
      <c r="D393" s="7"/>
      <c r="E393" s="7"/>
      <c r="I393" s="79"/>
      <c r="J393" s="18">
        <v>3543</v>
      </c>
      <c r="K393" s="18">
        <v>670</v>
      </c>
      <c r="L393" s="18">
        <v>1492</v>
      </c>
      <c r="M393" s="18">
        <f t="shared" si="191"/>
        <v>5705</v>
      </c>
    </row>
    <row r="394" spans="2:13" ht="15" customHeight="1" x14ac:dyDescent="0.15">
      <c r="B394" s="186"/>
      <c r="C394" s="81" t="s">
        <v>770</v>
      </c>
      <c r="D394" s="7"/>
      <c r="E394" s="7"/>
      <c r="I394" s="79"/>
      <c r="J394" s="18">
        <v>3210</v>
      </c>
      <c r="K394" s="18">
        <v>781</v>
      </c>
      <c r="L394" s="18">
        <v>1461</v>
      </c>
      <c r="M394" s="18">
        <f t="shared" si="191"/>
        <v>5452</v>
      </c>
    </row>
    <row r="395" spans="2:13" ht="15" customHeight="1" x14ac:dyDescent="0.15">
      <c r="B395" s="186"/>
      <c r="C395" s="81" t="s">
        <v>771</v>
      </c>
      <c r="D395" s="7"/>
      <c r="E395" s="7"/>
      <c r="I395" s="79"/>
      <c r="J395" s="18">
        <v>3079</v>
      </c>
      <c r="K395" s="18">
        <v>843</v>
      </c>
      <c r="L395" s="18">
        <v>1409</v>
      </c>
      <c r="M395" s="18">
        <f t="shared" si="191"/>
        <v>5331</v>
      </c>
    </row>
    <row r="396" spans="2:13" ht="15" customHeight="1" x14ac:dyDescent="0.15">
      <c r="B396" s="186"/>
      <c r="C396" s="81" t="s">
        <v>772</v>
      </c>
      <c r="D396" s="7"/>
      <c r="E396" s="7"/>
      <c r="I396" s="79"/>
      <c r="J396" s="18">
        <v>3741</v>
      </c>
      <c r="K396" s="18">
        <v>517</v>
      </c>
      <c r="L396" s="18">
        <v>1497</v>
      </c>
      <c r="M396" s="18">
        <f t="shared" si="191"/>
        <v>5755</v>
      </c>
    </row>
    <row r="397" spans="2:13" ht="15" customHeight="1" x14ac:dyDescent="0.15">
      <c r="B397" s="186"/>
      <c r="C397" s="81" t="s">
        <v>773</v>
      </c>
      <c r="D397" s="7"/>
      <c r="E397" s="7"/>
      <c r="I397" s="79"/>
      <c r="J397" s="18">
        <v>3288</v>
      </c>
      <c r="K397" s="18">
        <v>831</v>
      </c>
      <c r="L397" s="18">
        <v>1468</v>
      </c>
      <c r="M397" s="18">
        <f t="shared" si="191"/>
        <v>5587</v>
      </c>
    </row>
    <row r="398" spans="2:13" ht="15" customHeight="1" x14ac:dyDescent="0.15">
      <c r="B398" s="186"/>
      <c r="C398" s="81" t="s">
        <v>774</v>
      </c>
      <c r="D398" s="7"/>
      <c r="E398" s="7"/>
      <c r="I398" s="79"/>
      <c r="J398" s="18">
        <v>3917</v>
      </c>
      <c r="K398" s="18">
        <v>387</v>
      </c>
      <c r="L398" s="18">
        <v>1533</v>
      </c>
      <c r="M398" s="18">
        <f t="shared" si="191"/>
        <v>5837</v>
      </c>
    </row>
    <row r="399" spans="2:13" ht="15" customHeight="1" x14ac:dyDescent="0.15">
      <c r="B399" s="186"/>
      <c r="C399" s="81" t="s">
        <v>775</v>
      </c>
      <c r="D399" s="7"/>
      <c r="E399" s="7"/>
      <c r="I399" s="79"/>
      <c r="J399" s="18">
        <v>4072</v>
      </c>
      <c r="K399" s="18">
        <v>273</v>
      </c>
      <c r="L399" s="18">
        <v>1523</v>
      </c>
      <c r="M399" s="18">
        <f t="shared" si="191"/>
        <v>5868</v>
      </c>
    </row>
    <row r="400" spans="2:13" ht="15" customHeight="1" x14ac:dyDescent="0.15">
      <c r="B400" s="186"/>
      <c r="C400" s="81" t="s">
        <v>776</v>
      </c>
      <c r="D400" s="7"/>
      <c r="E400" s="7"/>
      <c r="I400" s="79"/>
      <c r="J400" s="18">
        <v>3938</v>
      </c>
      <c r="K400" s="18">
        <v>340</v>
      </c>
      <c r="L400" s="18">
        <v>1512</v>
      </c>
      <c r="M400" s="18">
        <f t="shared" si="191"/>
        <v>5790</v>
      </c>
    </row>
    <row r="401" spans="2:13" ht="15" customHeight="1" x14ac:dyDescent="0.15">
      <c r="B401" s="186"/>
      <c r="C401" s="81" t="s">
        <v>777</v>
      </c>
      <c r="D401" s="7"/>
      <c r="E401" s="7"/>
      <c r="I401" s="79"/>
      <c r="J401" s="18">
        <v>3903</v>
      </c>
      <c r="K401" s="18">
        <v>405</v>
      </c>
      <c r="L401" s="18">
        <v>1521</v>
      </c>
      <c r="M401" s="18">
        <f t="shared" si="191"/>
        <v>5829</v>
      </c>
    </row>
    <row r="402" spans="2:13" ht="15" customHeight="1" x14ac:dyDescent="0.15">
      <c r="B402" s="186"/>
      <c r="C402" s="81" t="s">
        <v>778</v>
      </c>
      <c r="D402" s="7"/>
      <c r="E402" s="7"/>
      <c r="I402" s="79"/>
      <c r="J402" s="18">
        <v>3620</v>
      </c>
      <c r="K402" s="18">
        <v>482</v>
      </c>
      <c r="L402" s="18">
        <v>1517</v>
      </c>
      <c r="M402" s="18">
        <f t="shared" si="191"/>
        <v>5619</v>
      </c>
    </row>
    <row r="403" spans="2:13" ht="15" customHeight="1" x14ac:dyDescent="0.15">
      <c r="B403" s="186"/>
      <c r="C403" s="81" t="s">
        <v>779</v>
      </c>
      <c r="D403" s="7"/>
      <c r="E403" s="7"/>
      <c r="I403" s="79"/>
      <c r="J403" s="18">
        <v>3242</v>
      </c>
      <c r="K403" s="18">
        <v>594</v>
      </c>
      <c r="L403" s="18">
        <v>1425</v>
      </c>
      <c r="M403" s="18">
        <f t="shared" si="191"/>
        <v>5261</v>
      </c>
    </row>
    <row r="404" spans="2:13" ht="15" customHeight="1" x14ac:dyDescent="0.15">
      <c r="B404" s="186"/>
      <c r="C404" s="81" t="s">
        <v>780</v>
      </c>
      <c r="D404" s="7"/>
      <c r="E404" s="7"/>
      <c r="I404" s="79"/>
      <c r="J404" s="18">
        <v>3098</v>
      </c>
      <c r="K404" s="18">
        <v>669</v>
      </c>
      <c r="L404" s="18">
        <v>1402</v>
      </c>
      <c r="M404" s="18">
        <f t="shared" si="191"/>
        <v>5169</v>
      </c>
    </row>
    <row r="405" spans="2:13" ht="15" customHeight="1" x14ac:dyDescent="0.15">
      <c r="B405" s="186"/>
      <c r="C405" s="81" t="s">
        <v>781</v>
      </c>
      <c r="D405" s="7"/>
      <c r="E405" s="7"/>
      <c r="I405" s="79"/>
      <c r="J405" s="18">
        <v>2234</v>
      </c>
      <c r="K405" s="18">
        <v>774</v>
      </c>
      <c r="L405" s="18">
        <v>1148</v>
      </c>
      <c r="M405" s="18">
        <f t="shared" si="191"/>
        <v>4156</v>
      </c>
    </row>
    <row r="406" spans="2:13" ht="15" customHeight="1" x14ac:dyDescent="0.15">
      <c r="B406" s="186"/>
      <c r="C406" s="81" t="s">
        <v>782</v>
      </c>
      <c r="D406" s="7"/>
      <c r="E406" s="7"/>
      <c r="I406" s="79"/>
      <c r="J406" s="18">
        <v>4023</v>
      </c>
      <c r="K406" s="18">
        <v>256</v>
      </c>
      <c r="L406" s="18">
        <v>1566</v>
      </c>
      <c r="M406" s="18">
        <f t="shared" si="191"/>
        <v>5845</v>
      </c>
    </row>
    <row r="407" spans="2:13" ht="15" customHeight="1" x14ac:dyDescent="0.15">
      <c r="B407" s="186"/>
      <c r="C407" s="81" t="s">
        <v>783</v>
      </c>
      <c r="D407" s="7"/>
      <c r="E407" s="7"/>
      <c r="I407" s="79"/>
      <c r="J407" s="18">
        <v>2529</v>
      </c>
      <c r="K407" s="18">
        <v>1208</v>
      </c>
      <c r="L407" s="18">
        <v>1358</v>
      </c>
      <c r="M407" s="18">
        <f t="shared" si="191"/>
        <v>5095</v>
      </c>
    </row>
    <row r="408" spans="2:13" ht="15" customHeight="1" x14ac:dyDescent="0.15">
      <c r="B408" s="187"/>
      <c r="C408" s="69" t="s">
        <v>784</v>
      </c>
      <c r="D408" s="36"/>
      <c r="E408" s="36"/>
      <c r="F408" s="36"/>
      <c r="G408" s="36"/>
      <c r="H408" s="36"/>
      <c r="I408" s="80"/>
      <c r="J408" s="19">
        <v>3150</v>
      </c>
      <c r="K408" s="19">
        <v>966</v>
      </c>
      <c r="L408" s="19">
        <v>1453</v>
      </c>
      <c r="M408" s="19">
        <f t="shared" si="191"/>
        <v>5569</v>
      </c>
    </row>
    <row r="409" spans="2:13" ht="15" customHeight="1" x14ac:dyDescent="0.15">
      <c r="B409" s="188" t="s">
        <v>671</v>
      </c>
      <c r="C409" s="68" t="s">
        <v>763</v>
      </c>
      <c r="D409" s="33"/>
      <c r="E409" s="33"/>
      <c r="F409" s="33"/>
      <c r="G409" s="33"/>
      <c r="H409" s="33"/>
      <c r="I409" s="190">
        <f>$G$10-L140</f>
        <v>5720</v>
      </c>
      <c r="J409" s="4">
        <f>IF(I409=0,0,J386/$I409*100)</f>
        <v>71.888111888111879</v>
      </c>
      <c r="K409" s="4">
        <f>IF(J409=0,0,K386/$I409*100)</f>
        <v>6.1188811188811192</v>
      </c>
      <c r="L409" s="4">
        <f>IF(K409=0,0,L386/$I409*100)</f>
        <v>21.993006993006993</v>
      </c>
      <c r="M409" s="4">
        <f t="shared" si="191"/>
        <v>100</v>
      </c>
    </row>
    <row r="410" spans="2:13" ht="15" customHeight="1" x14ac:dyDescent="0.15">
      <c r="B410" s="186"/>
      <c r="C410" s="81" t="s">
        <v>764</v>
      </c>
      <c r="D410" s="7"/>
      <c r="E410" s="7"/>
      <c r="I410" s="191">
        <f t="shared" ref="I410:I431" si="192">$G$10-L141</f>
        <v>5760</v>
      </c>
      <c r="J410" s="4">
        <f t="shared" ref="J410:L410" si="193">IF(I410=0,0,J387/$I410*100)</f>
        <v>71.475694444444443</v>
      </c>
      <c r="K410" s="4">
        <f t="shared" si="193"/>
        <v>5.2430555555555554</v>
      </c>
      <c r="L410" s="4">
        <f t="shared" si="193"/>
        <v>23.28125</v>
      </c>
      <c r="M410" s="4">
        <f t="shared" si="191"/>
        <v>100</v>
      </c>
    </row>
    <row r="411" spans="2:13" ht="15" customHeight="1" x14ac:dyDescent="0.15">
      <c r="B411" s="186"/>
      <c r="C411" s="81" t="s">
        <v>765</v>
      </c>
      <c r="D411" s="7"/>
      <c r="E411" s="7"/>
      <c r="I411" s="191">
        <f t="shared" si="192"/>
        <v>5780</v>
      </c>
      <c r="J411" s="4">
        <f t="shared" ref="J411:L411" si="194">IF(I411=0,0,J388/$I411*100)</f>
        <v>69.186851211072664</v>
      </c>
      <c r="K411" s="4">
        <f t="shared" si="194"/>
        <v>7.7162629757785473</v>
      </c>
      <c r="L411" s="4">
        <f t="shared" si="194"/>
        <v>23.096885813148791</v>
      </c>
      <c r="M411" s="4">
        <f t="shared" si="191"/>
        <v>100</v>
      </c>
    </row>
    <row r="412" spans="2:13" ht="15" customHeight="1" x14ac:dyDescent="0.15">
      <c r="B412" s="186"/>
      <c r="C412" s="81" t="s">
        <v>766</v>
      </c>
      <c r="D412" s="7"/>
      <c r="E412" s="7"/>
      <c r="I412" s="191">
        <f t="shared" si="192"/>
        <v>5753</v>
      </c>
      <c r="J412" s="4">
        <f t="shared" ref="J412:L412" si="195">IF(I412=0,0,J389/$I412*100)</f>
        <v>69.99826177646446</v>
      </c>
      <c r="K412" s="4">
        <f t="shared" si="195"/>
        <v>6.3792803754562835</v>
      </c>
      <c r="L412" s="4">
        <f t="shared" si="195"/>
        <v>23.622457848079261</v>
      </c>
      <c r="M412" s="4">
        <f t="shared" si="191"/>
        <v>100.00000000000001</v>
      </c>
    </row>
    <row r="413" spans="2:13" ht="15" customHeight="1" x14ac:dyDescent="0.15">
      <c r="B413" s="186"/>
      <c r="C413" s="81" t="s">
        <v>767</v>
      </c>
      <c r="D413" s="7"/>
      <c r="E413" s="7"/>
      <c r="I413" s="191">
        <f t="shared" si="192"/>
        <v>5506</v>
      </c>
      <c r="J413" s="4">
        <f t="shared" ref="J413:L413" si="196">IF(I413=0,0,J390/$I413*100)</f>
        <v>61.841627315655643</v>
      </c>
      <c r="K413" s="4">
        <f t="shared" si="196"/>
        <v>12.459135488557935</v>
      </c>
      <c r="L413" s="4">
        <f t="shared" si="196"/>
        <v>25.699237195786417</v>
      </c>
      <c r="M413" s="4">
        <f t="shared" si="191"/>
        <v>100</v>
      </c>
    </row>
    <row r="414" spans="2:13" ht="15" customHeight="1" x14ac:dyDescent="0.15">
      <c r="B414" s="186"/>
      <c r="C414" s="81" t="s">
        <v>768</v>
      </c>
      <c r="D414" s="7"/>
      <c r="E414" s="7"/>
      <c r="I414" s="191">
        <f t="shared" si="192"/>
        <v>5581</v>
      </c>
      <c r="J414" s="4">
        <f t="shared" ref="J414:L414" si="197">IF(I414=0,0,J391/$I414*100)</f>
        <v>61.601863465328798</v>
      </c>
      <c r="K414" s="4">
        <f t="shared" si="197"/>
        <v>13.00842142985128</v>
      </c>
      <c r="L414" s="4">
        <f t="shared" si="197"/>
        <v>25.389715104819928</v>
      </c>
      <c r="M414" s="4">
        <f t="shared" si="191"/>
        <v>100</v>
      </c>
    </row>
    <row r="415" spans="2:13" ht="15" customHeight="1" x14ac:dyDescent="0.15">
      <c r="B415" s="186"/>
      <c r="C415" s="81" t="s">
        <v>696</v>
      </c>
      <c r="D415" s="7"/>
      <c r="E415" s="7"/>
      <c r="I415" s="191">
        <f t="shared" si="192"/>
        <v>5677</v>
      </c>
      <c r="J415" s="4">
        <f t="shared" ref="J415:L415" si="198">IF(I415=0,0,J392/$I415*100)</f>
        <v>60.877223885855202</v>
      </c>
      <c r="K415" s="4">
        <f t="shared" si="198"/>
        <v>13.228818037695966</v>
      </c>
      <c r="L415" s="4">
        <f t="shared" si="198"/>
        <v>25.893958076448833</v>
      </c>
      <c r="M415" s="4">
        <f t="shared" si="191"/>
        <v>100</v>
      </c>
    </row>
    <row r="416" spans="2:13" ht="15" customHeight="1" x14ac:dyDescent="0.15">
      <c r="B416" s="186"/>
      <c r="C416" s="81" t="s">
        <v>769</v>
      </c>
      <c r="D416" s="7"/>
      <c r="E416" s="7"/>
      <c r="I416" s="191">
        <f t="shared" si="192"/>
        <v>5705</v>
      </c>
      <c r="J416" s="4">
        <f t="shared" ref="J416:L416" si="199">IF(I416=0,0,J393/$I416*100)</f>
        <v>62.103418054338299</v>
      </c>
      <c r="K416" s="4">
        <f t="shared" si="199"/>
        <v>11.744084136722172</v>
      </c>
      <c r="L416" s="4">
        <f t="shared" si="199"/>
        <v>26.152497808939529</v>
      </c>
      <c r="M416" s="4">
        <f t="shared" si="191"/>
        <v>100</v>
      </c>
    </row>
    <row r="417" spans="2:13" ht="15" customHeight="1" x14ac:dyDescent="0.15">
      <c r="B417" s="186"/>
      <c r="C417" s="81" t="s">
        <v>770</v>
      </c>
      <c r="D417" s="7"/>
      <c r="E417" s="7"/>
      <c r="I417" s="191">
        <f t="shared" si="192"/>
        <v>5452</v>
      </c>
      <c r="J417" s="4">
        <f t="shared" ref="J417:L417" si="200">IF(I417=0,0,J394/$I417*100)</f>
        <v>58.877476155539256</v>
      </c>
      <c r="K417" s="4">
        <f t="shared" si="200"/>
        <v>14.325018341892884</v>
      </c>
      <c r="L417" s="4">
        <f t="shared" si="200"/>
        <v>26.797505502567866</v>
      </c>
      <c r="M417" s="4">
        <f t="shared" si="191"/>
        <v>100</v>
      </c>
    </row>
    <row r="418" spans="2:13" ht="15" customHeight="1" x14ac:dyDescent="0.15">
      <c r="B418" s="186"/>
      <c r="C418" s="81" t="s">
        <v>771</v>
      </c>
      <c r="D418" s="7"/>
      <c r="E418" s="7"/>
      <c r="I418" s="191">
        <f t="shared" si="192"/>
        <v>5331</v>
      </c>
      <c r="J418" s="4">
        <f t="shared" ref="J418:L418" si="201">IF(I418=0,0,J395/$I418*100)</f>
        <v>57.75651847683362</v>
      </c>
      <c r="K418" s="4">
        <f t="shared" si="201"/>
        <v>15.813168261114239</v>
      </c>
      <c r="L418" s="4">
        <f t="shared" si="201"/>
        <v>26.430313262052145</v>
      </c>
      <c r="M418" s="4">
        <f t="shared" si="191"/>
        <v>100</v>
      </c>
    </row>
    <row r="419" spans="2:13" ht="15" customHeight="1" x14ac:dyDescent="0.15">
      <c r="B419" s="186"/>
      <c r="C419" s="81" t="s">
        <v>772</v>
      </c>
      <c r="D419" s="7"/>
      <c r="E419" s="7"/>
      <c r="I419" s="191">
        <f t="shared" si="192"/>
        <v>5755</v>
      </c>
      <c r="J419" s="4">
        <f t="shared" ref="J419:L419" si="202">IF(I419=0,0,J396/$I419*100)</f>
        <v>65.004344048653337</v>
      </c>
      <c r="K419" s="4">
        <f t="shared" si="202"/>
        <v>8.9834926151172887</v>
      </c>
      <c r="L419" s="4">
        <f t="shared" si="202"/>
        <v>26.012163336229367</v>
      </c>
      <c r="M419" s="4">
        <f t="shared" si="191"/>
        <v>99.999999999999986</v>
      </c>
    </row>
    <row r="420" spans="2:13" ht="15" customHeight="1" x14ac:dyDescent="0.15">
      <c r="B420" s="186"/>
      <c r="C420" s="81" t="s">
        <v>773</v>
      </c>
      <c r="D420" s="7"/>
      <c r="E420" s="7"/>
      <c r="I420" s="191">
        <f t="shared" si="192"/>
        <v>5587</v>
      </c>
      <c r="J420" s="4">
        <f t="shared" ref="J420:L420" si="203">IF(I420=0,0,J397/$I420*100)</f>
        <v>58.850903884016468</v>
      </c>
      <c r="K420" s="4">
        <f t="shared" si="203"/>
        <v>14.873814211562555</v>
      </c>
      <c r="L420" s="4">
        <f t="shared" si="203"/>
        <v>26.275281904420979</v>
      </c>
      <c r="M420" s="4">
        <f t="shared" si="191"/>
        <v>100</v>
      </c>
    </row>
    <row r="421" spans="2:13" ht="15" customHeight="1" x14ac:dyDescent="0.15">
      <c r="B421" s="186"/>
      <c r="C421" s="81" t="s">
        <v>774</v>
      </c>
      <c r="D421" s="7"/>
      <c r="E421" s="7"/>
      <c r="I421" s="191">
        <f t="shared" si="192"/>
        <v>5837</v>
      </c>
      <c r="J421" s="4">
        <f t="shared" ref="J421:L421" si="204">IF(I421=0,0,J398/$I421*100)</f>
        <v>67.106390268973797</v>
      </c>
      <c r="K421" s="4">
        <f t="shared" si="204"/>
        <v>6.6301182114099699</v>
      </c>
      <c r="L421" s="4">
        <f t="shared" si="204"/>
        <v>26.263491519616238</v>
      </c>
      <c r="M421" s="4">
        <f t="shared" si="191"/>
        <v>100</v>
      </c>
    </row>
    <row r="422" spans="2:13" ht="15" customHeight="1" x14ac:dyDescent="0.15">
      <c r="B422" s="186"/>
      <c r="C422" s="81" t="s">
        <v>775</v>
      </c>
      <c r="D422" s="7"/>
      <c r="E422" s="7"/>
      <c r="I422" s="191">
        <f t="shared" si="192"/>
        <v>5868</v>
      </c>
      <c r="J422" s="4">
        <f t="shared" ref="J422:L422" si="205">IF(I422=0,0,J399/$I422*100)</f>
        <v>69.393319700068162</v>
      </c>
      <c r="K422" s="4">
        <f t="shared" si="205"/>
        <v>4.6523517382413084</v>
      </c>
      <c r="L422" s="4">
        <f t="shared" si="205"/>
        <v>25.954328561690527</v>
      </c>
      <c r="M422" s="4">
        <f t="shared" si="191"/>
        <v>100</v>
      </c>
    </row>
    <row r="423" spans="2:13" ht="15" customHeight="1" x14ac:dyDescent="0.15">
      <c r="B423" s="186"/>
      <c r="C423" s="81" t="s">
        <v>776</v>
      </c>
      <c r="D423" s="7"/>
      <c r="E423" s="7"/>
      <c r="I423" s="191">
        <f t="shared" si="192"/>
        <v>5790</v>
      </c>
      <c r="J423" s="4">
        <f t="shared" ref="J423:L423" si="206">IF(I423=0,0,J400/$I423*100)</f>
        <v>68.013816925734034</v>
      </c>
      <c r="K423" s="4">
        <f t="shared" si="206"/>
        <v>5.8721934369602762</v>
      </c>
      <c r="L423" s="4">
        <f t="shared" si="206"/>
        <v>26.1139896373057</v>
      </c>
      <c r="M423" s="4">
        <f t="shared" si="191"/>
        <v>100</v>
      </c>
    </row>
    <row r="424" spans="2:13" ht="15" customHeight="1" x14ac:dyDescent="0.15">
      <c r="B424" s="186"/>
      <c r="C424" s="81" t="s">
        <v>777</v>
      </c>
      <c r="D424" s="7"/>
      <c r="E424" s="7"/>
      <c r="I424" s="191">
        <f t="shared" si="192"/>
        <v>5829</v>
      </c>
      <c r="J424" s="4">
        <f t="shared" ref="J424:L424" si="207">IF(I424=0,0,J401/$I424*100)</f>
        <v>66.958311888831702</v>
      </c>
      <c r="K424" s="4">
        <f t="shared" si="207"/>
        <v>6.9480185280494089</v>
      </c>
      <c r="L424" s="4">
        <f t="shared" si="207"/>
        <v>26.093669583118889</v>
      </c>
      <c r="M424" s="4">
        <f t="shared" si="191"/>
        <v>100</v>
      </c>
    </row>
    <row r="425" spans="2:13" ht="15" customHeight="1" x14ac:dyDescent="0.15">
      <c r="B425" s="186"/>
      <c r="C425" s="81" t="s">
        <v>778</v>
      </c>
      <c r="D425" s="7"/>
      <c r="E425" s="7"/>
      <c r="I425" s="191">
        <f t="shared" si="192"/>
        <v>5619</v>
      </c>
      <c r="J425" s="4">
        <f t="shared" ref="J425:L425" si="208">IF(I425=0,0,J402/$I425*100)</f>
        <v>64.424274781989681</v>
      </c>
      <c r="K425" s="4">
        <f t="shared" si="208"/>
        <v>8.5780387969389569</v>
      </c>
      <c r="L425" s="4">
        <f t="shared" si="208"/>
        <v>26.997686421071364</v>
      </c>
      <c r="M425" s="4">
        <f t="shared" si="191"/>
        <v>100</v>
      </c>
    </row>
    <row r="426" spans="2:13" ht="15" customHeight="1" x14ac:dyDescent="0.15">
      <c r="B426" s="186"/>
      <c r="C426" s="81" t="s">
        <v>779</v>
      </c>
      <c r="D426" s="7"/>
      <c r="E426" s="7"/>
      <c r="I426" s="191">
        <f t="shared" si="192"/>
        <v>5261</v>
      </c>
      <c r="J426" s="4">
        <f t="shared" ref="J426:L426" si="209">IF(I426=0,0,J403/$I426*100)</f>
        <v>61.623265538870939</v>
      </c>
      <c r="K426" s="4">
        <f t="shared" si="209"/>
        <v>11.290629157954761</v>
      </c>
      <c r="L426" s="4">
        <f t="shared" si="209"/>
        <v>27.0861053031743</v>
      </c>
      <c r="M426" s="4">
        <f t="shared" si="191"/>
        <v>100</v>
      </c>
    </row>
    <row r="427" spans="2:13" ht="15" customHeight="1" x14ac:dyDescent="0.15">
      <c r="B427" s="186"/>
      <c r="C427" s="81" t="s">
        <v>780</v>
      </c>
      <c r="D427" s="7"/>
      <c r="E427" s="7"/>
      <c r="I427" s="191">
        <f t="shared" si="192"/>
        <v>5169</v>
      </c>
      <c r="J427" s="4">
        <f t="shared" ref="J427:L427" si="210">IF(I427=0,0,J404/$I427*100)</f>
        <v>59.93422325401432</v>
      </c>
      <c r="K427" s="4">
        <f t="shared" si="210"/>
        <v>12.94254207777133</v>
      </c>
      <c r="L427" s="4">
        <f t="shared" si="210"/>
        <v>27.123234668214351</v>
      </c>
      <c r="M427" s="4">
        <f t="shared" si="191"/>
        <v>100</v>
      </c>
    </row>
    <row r="428" spans="2:13" ht="15" customHeight="1" x14ac:dyDescent="0.15">
      <c r="B428" s="186"/>
      <c r="C428" s="81" t="s">
        <v>781</v>
      </c>
      <c r="D428" s="7"/>
      <c r="E428" s="7"/>
      <c r="I428" s="191">
        <f t="shared" si="192"/>
        <v>4156</v>
      </c>
      <c r="J428" s="4">
        <f t="shared" ref="J428:L428" si="211">IF(I428=0,0,J405/$I428*100)</f>
        <v>53.753609239653514</v>
      </c>
      <c r="K428" s="4">
        <f t="shared" si="211"/>
        <v>18.623676612127046</v>
      </c>
      <c r="L428" s="4">
        <f t="shared" si="211"/>
        <v>27.62271414821944</v>
      </c>
      <c r="M428" s="4">
        <f t="shared" si="191"/>
        <v>100</v>
      </c>
    </row>
    <row r="429" spans="2:13" ht="15" customHeight="1" x14ac:dyDescent="0.15">
      <c r="B429" s="186"/>
      <c r="C429" s="81" t="s">
        <v>782</v>
      </c>
      <c r="D429" s="7"/>
      <c r="E429" s="7"/>
      <c r="I429" s="191">
        <f t="shared" si="192"/>
        <v>5845</v>
      </c>
      <c r="J429" s="4">
        <f t="shared" ref="J429:L429" si="212">IF(I429=0,0,J406/$I429*100)</f>
        <v>68.828058169375538</v>
      </c>
      <c r="K429" s="4">
        <f t="shared" si="212"/>
        <v>4.3798118049615056</v>
      </c>
      <c r="L429" s="4">
        <f t="shared" si="212"/>
        <v>26.792130025662956</v>
      </c>
      <c r="M429" s="4">
        <f t="shared" si="191"/>
        <v>100</v>
      </c>
    </row>
    <row r="430" spans="2:13" ht="15" customHeight="1" x14ac:dyDescent="0.15">
      <c r="B430" s="186"/>
      <c r="C430" s="81" t="s">
        <v>783</v>
      </c>
      <c r="D430" s="7"/>
      <c r="E430" s="7"/>
      <c r="I430" s="191">
        <f t="shared" si="192"/>
        <v>5095</v>
      </c>
      <c r="J430" s="4">
        <f t="shared" ref="J430:L430" si="213">IF(I430=0,0,J407/$I430*100)</f>
        <v>49.636898920510305</v>
      </c>
      <c r="K430" s="4">
        <f t="shared" si="213"/>
        <v>23.709519136408243</v>
      </c>
      <c r="L430" s="4">
        <f t="shared" si="213"/>
        <v>26.653581943081448</v>
      </c>
      <c r="M430" s="4">
        <f t="shared" si="191"/>
        <v>100</v>
      </c>
    </row>
    <row r="431" spans="2:13" ht="15" customHeight="1" x14ac:dyDescent="0.15">
      <c r="B431" s="187"/>
      <c r="C431" s="69" t="s">
        <v>784</v>
      </c>
      <c r="D431" s="36"/>
      <c r="E431" s="36"/>
      <c r="F431" s="36"/>
      <c r="G431" s="36"/>
      <c r="H431" s="36"/>
      <c r="I431" s="192">
        <f t="shared" si="192"/>
        <v>5569</v>
      </c>
      <c r="J431" s="5">
        <f t="shared" ref="J431:L431" si="214">IF(I431=0,0,J408/$I431*100)</f>
        <v>56.563117256239906</v>
      </c>
      <c r="K431" s="5">
        <f t="shared" si="214"/>
        <v>17.346022625246903</v>
      </c>
      <c r="L431" s="5">
        <f t="shared" si="214"/>
        <v>26.090860118513199</v>
      </c>
      <c r="M431" s="5">
        <f t="shared" si="191"/>
        <v>100</v>
      </c>
    </row>
    <row r="432" spans="2:13" ht="15" customHeight="1" x14ac:dyDescent="0.15">
      <c r="C432" s="7"/>
      <c r="D432" s="7"/>
      <c r="E432" s="7"/>
      <c r="G432" s="1"/>
      <c r="H432" s="1"/>
      <c r="I432" s="1"/>
      <c r="J432" s="1"/>
      <c r="K432" s="1"/>
    </row>
    <row r="433" spans="1:13" ht="15" customHeight="1" x14ac:dyDescent="0.15">
      <c r="A433" s="77" t="s">
        <v>820</v>
      </c>
      <c r="C433" s="7"/>
      <c r="D433" s="7"/>
      <c r="E433" s="7"/>
      <c r="G433" s="1"/>
      <c r="H433" s="1"/>
      <c r="I433" s="1"/>
      <c r="J433" s="1"/>
      <c r="K433" s="1"/>
    </row>
    <row r="434" spans="1:13" ht="15" customHeight="1" x14ac:dyDescent="0.15">
      <c r="A434" s="1" t="s">
        <v>785</v>
      </c>
      <c r="C434" s="7"/>
      <c r="D434" s="7"/>
      <c r="E434" s="7"/>
      <c r="G434" s="1"/>
      <c r="H434" s="1"/>
      <c r="I434" s="1"/>
      <c r="J434" s="1"/>
      <c r="K434" s="1"/>
    </row>
    <row r="435" spans="1:13" ht="45.35" x14ac:dyDescent="0.15">
      <c r="B435" s="27" t="s">
        <v>678</v>
      </c>
      <c r="C435" s="28"/>
      <c r="D435" s="28"/>
      <c r="E435" s="28"/>
      <c r="F435" s="28"/>
      <c r="G435" s="28"/>
      <c r="H435" s="28"/>
      <c r="I435" s="29"/>
      <c r="J435" s="202" t="s">
        <v>819</v>
      </c>
      <c r="K435" s="202" t="s">
        <v>818</v>
      </c>
      <c r="L435" s="145" t="s">
        <v>675</v>
      </c>
      <c r="M435" s="145" t="s">
        <v>676</v>
      </c>
    </row>
    <row r="436" spans="1:13" ht="15" customHeight="1" x14ac:dyDescent="0.15">
      <c r="B436" s="189" t="s">
        <v>670</v>
      </c>
      <c r="C436" s="68" t="s">
        <v>763</v>
      </c>
      <c r="D436" s="33"/>
      <c r="E436" s="33"/>
      <c r="F436" s="33"/>
      <c r="G436" s="33"/>
      <c r="H436" s="33"/>
      <c r="I436" s="78"/>
      <c r="J436" s="17">
        <v>1228</v>
      </c>
      <c r="K436" s="17">
        <v>83</v>
      </c>
      <c r="L436" s="17">
        <v>161</v>
      </c>
      <c r="M436" s="17">
        <f t="shared" ref="M436:M481" si="215">SUM(J436:L436)</f>
        <v>1472</v>
      </c>
    </row>
    <row r="437" spans="1:13" ht="15" customHeight="1" x14ac:dyDescent="0.15">
      <c r="B437" s="186"/>
      <c r="C437" s="81" t="s">
        <v>764</v>
      </c>
      <c r="D437" s="7"/>
      <c r="E437" s="7"/>
      <c r="I437" s="79"/>
      <c r="J437" s="18">
        <v>1265</v>
      </c>
      <c r="K437" s="18">
        <v>44</v>
      </c>
      <c r="L437" s="18">
        <v>176</v>
      </c>
      <c r="M437" s="18">
        <f t="shared" si="215"/>
        <v>1485</v>
      </c>
    </row>
    <row r="438" spans="1:13" ht="15" customHeight="1" x14ac:dyDescent="0.15">
      <c r="B438" s="186"/>
      <c r="C438" s="81" t="s">
        <v>765</v>
      </c>
      <c r="D438" s="7"/>
      <c r="E438" s="7"/>
      <c r="I438" s="79"/>
      <c r="J438" s="18">
        <v>1241</v>
      </c>
      <c r="K438" s="18">
        <v>69</v>
      </c>
      <c r="L438" s="18">
        <v>171</v>
      </c>
      <c r="M438" s="18">
        <f t="shared" si="215"/>
        <v>1481</v>
      </c>
    </row>
    <row r="439" spans="1:13" ht="15" customHeight="1" x14ac:dyDescent="0.15">
      <c r="B439" s="186"/>
      <c r="C439" s="81" t="s">
        <v>766</v>
      </c>
      <c r="D439" s="7"/>
      <c r="E439" s="7"/>
      <c r="I439" s="79"/>
      <c r="J439" s="18">
        <v>1272</v>
      </c>
      <c r="K439" s="18">
        <v>35</v>
      </c>
      <c r="L439" s="18">
        <v>178</v>
      </c>
      <c r="M439" s="18">
        <f t="shared" si="215"/>
        <v>1485</v>
      </c>
    </row>
    <row r="440" spans="1:13" ht="15" customHeight="1" x14ac:dyDescent="0.15">
      <c r="B440" s="186"/>
      <c r="C440" s="81" t="s">
        <v>767</v>
      </c>
      <c r="D440" s="7"/>
      <c r="E440" s="7"/>
      <c r="I440" s="79"/>
      <c r="J440" s="18">
        <v>1040</v>
      </c>
      <c r="K440" s="18">
        <v>159</v>
      </c>
      <c r="L440" s="18">
        <v>238</v>
      </c>
      <c r="M440" s="18">
        <f t="shared" si="215"/>
        <v>1437</v>
      </c>
    </row>
    <row r="441" spans="1:13" ht="15" customHeight="1" x14ac:dyDescent="0.15">
      <c r="B441" s="186"/>
      <c r="C441" s="81" t="s">
        <v>768</v>
      </c>
      <c r="D441" s="7"/>
      <c r="E441" s="7"/>
      <c r="I441" s="79"/>
      <c r="J441" s="18">
        <v>989</v>
      </c>
      <c r="K441" s="18">
        <v>209</v>
      </c>
      <c r="L441" s="18">
        <v>228</v>
      </c>
      <c r="M441" s="18">
        <f t="shared" si="215"/>
        <v>1426</v>
      </c>
    </row>
    <row r="442" spans="1:13" ht="15" customHeight="1" x14ac:dyDescent="0.15">
      <c r="B442" s="186"/>
      <c r="C442" s="81" t="s">
        <v>696</v>
      </c>
      <c r="D442" s="7"/>
      <c r="E442" s="7"/>
      <c r="I442" s="79"/>
      <c r="J442" s="18">
        <v>999</v>
      </c>
      <c r="K442" s="18">
        <v>217</v>
      </c>
      <c r="L442" s="18">
        <v>239</v>
      </c>
      <c r="M442" s="18">
        <f t="shared" si="215"/>
        <v>1455</v>
      </c>
    </row>
    <row r="443" spans="1:13" ht="15" customHeight="1" x14ac:dyDescent="0.15">
      <c r="B443" s="186"/>
      <c r="C443" s="81" t="s">
        <v>769</v>
      </c>
      <c r="D443" s="7"/>
      <c r="E443" s="7"/>
      <c r="I443" s="79"/>
      <c r="J443" s="18">
        <v>1015</v>
      </c>
      <c r="K443" s="18">
        <v>193</v>
      </c>
      <c r="L443" s="18">
        <v>243</v>
      </c>
      <c r="M443" s="18">
        <f t="shared" si="215"/>
        <v>1451</v>
      </c>
    </row>
    <row r="444" spans="1:13" ht="15" customHeight="1" x14ac:dyDescent="0.15">
      <c r="B444" s="186"/>
      <c r="C444" s="81" t="s">
        <v>770</v>
      </c>
      <c r="D444" s="7"/>
      <c r="E444" s="7"/>
      <c r="I444" s="79"/>
      <c r="J444" s="18">
        <v>889</v>
      </c>
      <c r="K444" s="18">
        <v>259</v>
      </c>
      <c r="L444" s="18">
        <v>239</v>
      </c>
      <c r="M444" s="18">
        <f t="shared" si="215"/>
        <v>1387</v>
      </c>
    </row>
    <row r="445" spans="1:13" ht="15" customHeight="1" x14ac:dyDescent="0.15">
      <c r="B445" s="186"/>
      <c r="C445" s="81" t="s">
        <v>771</v>
      </c>
      <c r="D445" s="7"/>
      <c r="E445" s="7"/>
      <c r="I445" s="79"/>
      <c r="J445" s="18">
        <v>803</v>
      </c>
      <c r="K445" s="18">
        <v>251</v>
      </c>
      <c r="L445" s="18">
        <v>229</v>
      </c>
      <c r="M445" s="18">
        <f t="shared" si="215"/>
        <v>1283</v>
      </c>
    </row>
    <row r="446" spans="1:13" ht="15" customHeight="1" x14ac:dyDescent="0.15">
      <c r="B446" s="186"/>
      <c r="C446" s="81" t="s">
        <v>772</v>
      </c>
      <c r="D446" s="7"/>
      <c r="E446" s="7"/>
      <c r="I446" s="79"/>
      <c r="J446" s="18">
        <v>1081</v>
      </c>
      <c r="K446" s="18">
        <v>137</v>
      </c>
      <c r="L446" s="18">
        <v>240</v>
      </c>
      <c r="M446" s="18">
        <f t="shared" si="215"/>
        <v>1458</v>
      </c>
    </row>
    <row r="447" spans="1:13" ht="15" customHeight="1" x14ac:dyDescent="0.15">
      <c r="B447" s="186"/>
      <c r="C447" s="81" t="s">
        <v>773</v>
      </c>
      <c r="D447" s="7"/>
      <c r="E447" s="7"/>
      <c r="I447" s="79"/>
      <c r="J447" s="18">
        <v>861</v>
      </c>
      <c r="K447" s="18">
        <v>314</v>
      </c>
      <c r="L447" s="18">
        <v>238</v>
      </c>
      <c r="M447" s="18">
        <f t="shared" si="215"/>
        <v>1413</v>
      </c>
    </row>
    <row r="448" spans="1:13" ht="15" customHeight="1" x14ac:dyDescent="0.15">
      <c r="B448" s="186"/>
      <c r="C448" s="81" t="s">
        <v>774</v>
      </c>
      <c r="D448" s="7"/>
      <c r="E448" s="7"/>
      <c r="I448" s="79"/>
      <c r="J448" s="18">
        <v>1065</v>
      </c>
      <c r="K448" s="18">
        <v>174</v>
      </c>
      <c r="L448" s="18">
        <v>251</v>
      </c>
      <c r="M448" s="18">
        <f t="shared" si="215"/>
        <v>1490</v>
      </c>
    </row>
    <row r="449" spans="2:13" ht="15" customHeight="1" x14ac:dyDescent="0.15">
      <c r="B449" s="186"/>
      <c r="C449" s="81" t="s">
        <v>775</v>
      </c>
      <c r="D449" s="7"/>
      <c r="E449" s="7"/>
      <c r="I449" s="79"/>
      <c r="J449" s="18">
        <v>1203</v>
      </c>
      <c r="K449" s="18">
        <v>45</v>
      </c>
      <c r="L449" s="18">
        <v>250</v>
      </c>
      <c r="M449" s="18">
        <f t="shared" si="215"/>
        <v>1498</v>
      </c>
    </row>
    <row r="450" spans="2:13" ht="15" customHeight="1" x14ac:dyDescent="0.15">
      <c r="B450" s="186"/>
      <c r="C450" s="81" t="s">
        <v>776</v>
      </c>
      <c r="D450" s="7"/>
      <c r="E450" s="7"/>
      <c r="I450" s="79"/>
      <c r="J450" s="18">
        <v>1143</v>
      </c>
      <c r="K450" s="18">
        <v>70</v>
      </c>
      <c r="L450" s="18">
        <v>246</v>
      </c>
      <c r="M450" s="18">
        <f t="shared" si="215"/>
        <v>1459</v>
      </c>
    </row>
    <row r="451" spans="2:13" ht="15" customHeight="1" x14ac:dyDescent="0.15">
      <c r="B451" s="186"/>
      <c r="C451" s="81" t="s">
        <v>777</v>
      </c>
      <c r="D451" s="7"/>
      <c r="E451" s="7"/>
      <c r="I451" s="79"/>
      <c r="J451" s="18">
        <v>1166</v>
      </c>
      <c r="K451" s="18">
        <v>76</v>
      </c>
      <c r="L451" s="18">
        <v>251</v>
      </c>
      <c r="M451" s="18">
        <f t="shared" si="215"/>
        <v>1493</v>
      </c>
    </row>
    <row r="452" spans="2:13" ht="15" customHeight="1" x14ac:dyDescent="0.15">
      <c r="B452" s="186"/>
      <c r="C452" s="81" t="s">
        <v>778</v>
      </c>
      <c r="D452" s="7"/>
      <c r="E452" s="7"/>
      <c r="I452" s="79"/>
      <c r="J452" s="18">
        <v>1038</v>
      </c>
      <c r="K452" s="18">
        <v>137</v>
      </c>
      <c r="L452" s="18">
        <v>248</v>
      </c>
      <c r="M452" s="18">
        <f t="shared" si="215"/>
        <v>1423</v>
      </c>
    </row>
    <row r="453" spans="2:13" ht="15" customHeight="1" x14ac:dyDescent="0.15">
      <c r="B453" s="186"/>
      <c r="C453" s="81" t="s">
        <v>779</v>
      </c>
      <c r="D453" s="7"/>
      <c r="E453" s="7"/>
      <c r="I453" s="79"/>
      <c r="J453" s="18">
        <v>922</v>
      </c>
      <c r="K453" s="18">
        <v>150</v>
      </c>
      <c r="L453" s="18">
        <v>236</v>
      </c>
      <c r="M453" s="18">
        <f t="shared" si="215"/>
        <v>1308</v>
      </c>
    </row>
    <row r="454" spans="2:13" ht="15" customHeight="1" x14ac:dyDescent="0.15">
      <c r="B454" s="186"/>
      <c r="C454" s="81" t="s">
        <v>780</v>
      </c>
      <c r="D454" s="7"/>
      <c r="E454" s="7"/>
      <c r="I454" s="79"/>
      <c r="J454" s="18">
        <v>974</v>
      </c>
      <c r="K454" s="18">
        <v>152</v>
      </c>
      <c r="L454" s="18">
        <v>239</v>
      </c>
      <c r="M454" s="18">
        <f t="shared" si="215"/>
        <v>1365</v>
      </c>
    </row>
    <row r="455" spans="2:13" ht="15" customHeight="1" x14ac:dyDescent="0.15">
      <c r="B455" s="186"/>
      <c r="C455" s="81" t="s">
        <v>781</v>
      </c>
      <c r="D455" s="7"/>
      <c r="E455" s="7"/>
      <c r="I455" s="79"/>
      <c r="J455" s="18">
        <v>584</v>
      </c>
      <c r="K455" s="18">
        <v>186</v>
      </c>
      <c r="L455" s="18">
        <v>137</v>
      </c>
      <c r="M455" s="18">
        <f t="shared" si="215"/>
        <v>907</v>
      </c>
    </row>
    <row r="456" spans="2:13" ht="15" customHeight="1" x14ac:dyDescent="0.15">
      <c r="B456" s="186"/>
      <c r="C456" s="81" t="s">
        <v>782</v>
      </c>
      <c r="D456" s="7"/>
      <c r="E456" s="7"/>
      <c r="I456" s="79"/>
      <c r="J456" s="18">
        <v>1201</v>
      </c>
      <c r="K456" s="18">
        <v>32</v>
      </c>
      <c r="L456" s="18">
        <v>265</v>
      </c>
      <c r="M456" s="18">
        <f t="shared" si="215"/>
        <v>1498</v>
      </c>
    </row>
    <row r="457" spans="2:13" ht="15" customHeight="1" x14ac:dyDescent="0.15">
      <c r="B457" s="186"/>
      <c r="C457" s="81" t="s">
        <v>783</v>
      </c>
      <c r="D457" s="7"/>
      <c r="E457" s="7"/>
      <c r="I457" s="79"/>
      <c r="J457" s="18">
        <v>691</v>
      </c>
      <c r="K457" s="18">
        <v>320</v>
      </c>
      <c r="L457" s="18">
        <v>223</v>
      </c>
      <c r="M457" s="18">
        <f t="shared" si="215"/>
        <v>1234</v>
      </c>
    </row>
    <row r="458" spans="2:13" ht="15" customHeight="1" x14ac:dyDescent="0.15">
      <c r="B458" s="187"/>
      <c r="C458" s="69" t="s">
        <v>784</v>
      </c>
      <c r="D458" s="36"/>
      <c r="E458" s="36"/>
      <c r="F458" s="36"/>
      <c r="G458" s="36"/>
      <c r="H458" s="36"/>
      <c r="I458" s="80"/>
      <c r="J458" s="19">
        <v>897</v>
      </c>
      <c r="K458" s="19">
        <v>276</v>
      </c>
      <c r="L458" s="19">
        <v>249</v>
      </c>
      <c r="M458" s="19">
        <f t="shared" si="215"/>
        <v>1422</v>
      </c>
    </row>
    <row r="459" spans="2:13" ht="15" customHeight="1" x14ac:dyDescent="0.15">
      <c r="B459" s="188" t="s">
        <v>671</v>
      </c>
      <c r="C459" s="68" t="s">
        <v>763</v>
      </c>
      <c r="D459" s="33"/>
      <c r="E459" s="33"/>
      <c r="F459" s="33"/>
      <c r="G459" s="33"/>
      <c r="H459" s="33"/>
      <c r="I459" s="190">
        <f>$H$10-L189</f>
        <v>1472</v>
      </c>
      <c r="J459" s="4">
        <f>IF(I459=0,0,J436/$I459*100)</f>
        <v>83.423913043478265</v>
      </c>
      <c r="K459" s="4">
        <f>IF(J459=0,0,K436/$I459*100)</f>
        <v>5.6385869565217392</v>
      </c>
      <c r="L459" s="4">
        <f>IF(K459=0,0,L436/$I459*100)</f>
        <v>10.9375</v>
      </c>
      <c r="M459" s="4">
        <f t="shared" si="215"/>
        <v>100</v>
      </c>
    </row>
    <row r="460" spans="2:13" ht="15" customHeight="1" x14ac:dyDescent="0.15">
      <c r="B460" s="186"/>
      <c r="C460" s="81" t="s">
        <v>764</v>
      </c>
      <c r="D460" s="7"/>
      <c r="E460" s="7"/>
      <c r="I460" s="191">
        <f t="shared" ref="I460:I481" si="216">$H$10-L190</f>
        <v>1485</v>
      </c>
      <c r="J460" s="4">
        <f t="shared" ref="J460:L460" si="217">IF(I460=0,0,J437/$I460*100)</f>
        <v>85.18518518518519</v>
      </c>
      <c r="K460" s="4">
        <f t="shared" si="217"/>
        <v>2.9629629629629632</v>
      </c>
      <c r="L460" s="4">
        <f t="shared" si="217"/>
        <v>11.851851851851853</v>
      </c>
      <c r="M460" s="4">
        <f t="shared" si="215"/>
        <v>100</v>
      </c>
    </row>
    <row r="461" spans="2:13" ht="15" customHeight="1" x14ac:dyDescent="0.15">
      <c r="B461" s="186"/>
      <c r="C461" s="81" t="s">
        <v>765</v>
      </c>
      <c r="D461" s="7"/>
      <c r="E461" s="7"/>
      <c r="I461" s="191">
        <f t="shared" si="216"/>
        <v>1481</v>
      </c>
      <c r="J461" s="4">
        <f t="shared" ref="J461:L461" si="218">IF(I461=0,0,J438/$I461*100)</f>
        <v>83.794733288318696</v>
      </c>
      <c r="K461" s="4">
        <f t="shared" si="218"/>
        <v>4.6590141796083726</v>
      </c>
      <c r="L461" s="4">
        <f t="shared" si="218"/>
        <v>11.546252532072923</v>
      </c>
      <c r="M461" s="4">
        <f t="shared" si="215"/>
        <v>100</v>
      </c>
    </row>
    <row r="462" spans="2:13" ht="15" customHeight="1" x14ac:dyDescent="0.15">
      <c r="B462" s="186"/>
      <c r="C462" s="81" t="s">
        <v>766</v>
      </c>
      <c r="D462" s="7"/>
      <c r="E462" s="7"/>
      <c r="I462" s="191">
        <f t="shared" si="216"/>
        <v>1485</v>
      </c>
      <c r="J462" s="4">
        <f t="shared" ref="J462:L462" si="219">IF(I462=0,0,J439/$I462*100)</f>
        <v>85.656565656565647</v>
      </c>
      <c r="K462" s="4">
        <f t="shared" si="219"/>
        <v>2.3569023569023568</v>
      </c>
      <c r="L462" s="4">
        <f t="shared" si="219"/>
        <v>11.986531986531986</v>
      </c>
      <c r="M462" s="4">
        <f t="shared" si="215"/>
        <v>99.999999999999986</v>
      </c>
    </row>
    <row r="463" spans="2:13" ht="15" customHeight="1" x14ac:dyDescent="0.15">
      <c r="B463" s="186"/>
      <c r="C463" s="81" t="s">
        <v>767</v>
      </c>
      <c r="D463" s="7"/>
      <c r="E463" s="7"/>
      <c r="I463" s="191">
        <f t="shared" si="216"/>
        <v>1437</v>
      </c>
      <c r="J463" s="4">
        <f t="shared" ref="J463:L463" si="220">IF(I463=0,0,J440/$I463*100)</f>
        <v>72.372999304105775</v>
      </c>
      <c r="K463" s="4">
        <f t="shared" si="220"/>
        <v>11.064718162839249</v>
      </c>
      <c r="L463" s="4">
        <f t="shared" si="220"/>
        <v>16.562282533054976</v>
      </c>
      <c r="M463" s="4">
        <f t="shared" si="215"/>
        <v>100</v>
      </c>
    </row>
    <row r="464" spans="2:13" ht="15" customHeight="1" x14ac:dyDescent="0.15">
      <c r="B464" s="186"/>
      <c r="C464" s="81" t="s">
        <v>768</v>
      </c>
      <c r="D464" s="7"/>
      <c r="E464" s="7"/>
      <c r="I464" s="191">
        <f t="shared" si="216"/>
        <v>1426</v>
      </c>
      <c r="J464" s="4">
        <f t="shared" ref="J464:L464" si="221">IF(I464=0,0,J441/$I464*100)</f>
        <v>69.354838709677423</v>
      </c>
      <c r="K464" s="4">
        <f t="shared" si="221"/>
        <v>14.656381486676018</v>
      </c>
      <c r="L464" s="4">
        <f t="shared" si="221"/>
        <v>15.988779803646564</v>
      </c>
      <c r="M464" s="4">
        <f t="shared" si="215"/>
        <v>100</v>
      </c>
    </row>
    <row r="465" spans="2:13" ht="15" customHeight="1" x14ac:dyDescent="0.15">
      <c r="B465" s="186"/>
      <c r="C465" s="81" t="s">
        <v>696</v>
      </c>
      <c r="D465" s="7"/>
      <c r="E465" s="7"/>
      <c r="I465" s="191">
        <f t="shared" si="216"/>
        <v>1455</v>
      </c>
      <c r="J465" s="4">
        <f t="shared" ref="J465:L465" si="222">IF(I465=0,0,J442/$I465*100)</f>
        <v>68.659793814432987</v>
      </c>
      <c r="K465" s="4">
        <f t="shared" si="222"/>
        <v>14.914089347079038</v>
      </c>
      <c r="L465" s="4">
        <f t="shared" si="222"/>
        <v>16.426116838487971</v>
      </c>
      <c r="M465" s="4">
        <f t="shared" si="215"/>
        <v>100</v>
      </c>
    </row>
    <row r="466" spans="2:13" ht="15" customHeight="1" x14ac:dyDescent="0.15">
      <c r="B466" s="186"/>
      <c r="C466" s="81" t="s">
        <v>769</v>
      </c>
      <c r="D466" s="7"/>
      <c r="E466" s="7"/>
      <c r="I466" s="191">
        <f t="shared" si="216"/>
        <v>1451</v>
      </c>
      <c r="J466" s="4">
        <f t="shared" ref="J466:L466" si="223">IF(I466=0,0,J443/$I466*100)</f>
        <v>69.951757408683662</v>
      </c>
      <c r="K466" s="4">
        <f t="shared" si="223"/>
        <v>13.301171605789111</v>
      </c>
      <c r="L466" s="4">
        <f t="shared" si="223"/>
        <v>16.747070985527223</v>
      </c>
      <c r="M466" s="4">
        <f t="shared" si="215"/>
        <v>100</v>
      </c>
    </row>
    <row r="467" spans="2:13" ht="15" customHeight="1" x14ac:dyDescent="0.15">
      <c r="B467" s="186"/>
      <c r="C467" s="81" t="s">
        <v>770</v>
      </c>
      <c r="D467" s="7"/>
      <c r="E467" s="7"/>
      <c r="I467" s="191">
        <f t="shared" si="216"/>
        <v>1387</v>
      </c>
      <c r="J467" s="4">
        <f t="shared" ref="J467:L467" si="224">IF(I467=0,0,J444/$I467*100)</f>
        <v>64.095169430425386</v>
      </c>
      <c r="K467" s="4">
        <f t="shared" si="224"/>
        <v>18.673395818312905</v>
      </c>
      <c r="L467" s="4">
        <f t="shared" si="224"/>
        <v>17.231434751261716</v>
      </c>
      <c r="M467" s="4">
        <f t="shared" si="215"/>
        <v>100.00000000000001</v>
      </c>
    </row>
    <row r="468" spans="2:13" ht="15" customHeight="1" x14ac:dyDescent="0.15">
      <c r="B468" s="186"/>
      <c r="C468" s="81" t="s">
        <v>771</v>
      </c>
      <c r="D468" s="7"/>
      <c r="E468" s="7"/>
      <c r="I468" s="191">
        <f t="shared" si="216"/>
        <v>1283</v>
      </c>
      <c r="J468" s="4">
        <f t="shared" ref="J468:L468" si="225">IF(I468=0,0,J445/$I468*100)</f>
        <v>62.58768511301637</v>
      </c>
      <c r="K468" s="4">
        <f t="shared" si="225"/>
        <v>19.563522992985192</v>
      </c>
      <c r="L468" s="4">
        <f t="shared" si="225"/>
        <v>17.848791893998442</v>
      </c>
      <c r="M468" s="4">
        <f t="shared" si="215"/>
        <v>100</v>
      </c>
    </row>
    <row r="469" spans="2:13" ht="15" customHeight="1" x14ac:dyDescent="0.15">
      <c r="B469" s="186"/>
      <c r="C469" s="81" t="s">
        <v>772</v>
      </c>
      <c r="D469" s="7"/>
      <c r="E469" s="7"/>
      <c r="I469" s="191">
        <f t="shared" si="216"/>
        <v>1458</v>
      </c>
      <c r="J469" s="4">
        <f t="shared" ref="J469:L469" si="226">IF(I469=0,0,J446/$I469*100)</f>
        <v>74.142661179698223</v>
      </c>
      <c r="K469" s="4">
        <f t="shared" si="226"/>
        <v>9.3964334705075441</v>
      </c>
      <c r="L469" s="4">
        <f t="shared" si="226"/>
        <v>16.460905349794238</v>
      </c>
      <c r="M469" s="4">
        <f t="shared" si="215"/>
        <v>100</v>
      </c>
    </row>
    <row r="470" spans="2:13" ht="15" customHeight="1" x14ac:dyDescent="0.15">
      <c r="B470" s="186"/>
      <c r="C470" s="81" t="s">
        <v>773</v>
      </c>
      <c r="D470" s="7"/>
      <c r="E470" s="7"/>
      <c r="I470" s="191">
        <f t="shared" si="216"/>
        <v>1413</v>
      </c>
      <c r="J470" s="4">
        <f t="shared" ref="J470:L470" si="227">IF(I470=0,0,J447/$I470*100)</f>
        <v>60.93418259023354</v>
      </c>
      <c r="K470" s="4">
        <f t="shared" si="227"/>
        <v>22.222222222222221</v>
      </c>
      <c r="L470" s="4">
        <f t="shared" si="227"/>
        <v>16.843595187544231</v>
      </c>
      <c r="M470" s="4">
        <f t="shared" si="215"/>
        <v>100</v>
      </c>
    </row>
    <row r="471" spans="2:13" ht="15" customHeight="1" x14ac:dyDescent="0.15">
      <c r="B471" s="186"/>
      <c r="C471" s="81" t="s">
        <v>774</v>
      </c>
      <c r="D471" s="7"/>
      <c r="E471" s="7"/>
      <c r="I471" s="191">
        <f t="shared" si="216"/>
        <v>1490</v>
      </c>
      <c r="J471" s="4">
        <f t="shared" ref="J471:L471" si="228">IF(I471=0,0,J448/$I471*100)</f>
        <v>71.476510067114091</v>
      </c>
      <c r="K471" s="4">
        <f t="shared" si="228"/>
        <v>11.677852348993287</v>
      </c>
      <c r="L471" s="4">
        <f t="shared" si="228"/>
        <v>16.845637583892618</v>
      </c>
      <c r="M471" s="4">
        <f t="shared" si="215"/>
        <v>100</v>
      </c>
    </row>
    <row r="472" spans="2:13" ht="15" customHeight="1" x14ac:dyDescent="0.15">
      <c r="B472" s="186"/>
      <c r="C472" s="81" t="s">
        <v>775</v>
      </c>
      <c r="D472" s="7"/>
      <c r="E472" s="7"/>
      <c r="I472" s="191">
        <f t="shared" si="216"/>
        <v>1498</v>
      </c>
      <c r="J472" s="4">
        <f t="shared" ref="J472:L472" si="229">IF(I472=0,0,J449/$I472*100)</f>
        <v>80.307076101468624</v>
      </c>
      <c r="K472" s="4">
        <f t="shared" si="229"/>
        <v>3.0040053404539386</v>
      </c>
      <c r="L472" s="4">
        <f t="shared" si="229"/>
        <v>16.688918558077436</v>
      </c>
      <c r="M472" s="4">
        <f t="shared" si="215"/>
        <v>100</v>
      </c>
    </row>
    <row r="473" spans="2:13" ht="15" customHeight="1" x14ac:dyDescent="0.15">
      <c r="B473" s="186"/>
      <c r="C473" s="81" t="s">
        <v>776</v>
      </c>
      <c r="D473" s="7"/>
      <c r="E473" s="7"/>
      <c r="I473" s="191">
        <f t="shared" si="216"/>
        <v>1459</v>
      </c>
      <c r="J473" s="4">
        <f t="shared" ref="J473:L473" si="230">IF(I473=0,0,J450/$I473*100)</f>
        <v>78.341329677861552</v>
      </c>
      <c r="K473" s="4">
        <f t="shared" si="230"/>
        <v>4.7978067169294034</v>
      </c>
      <c r="L473" s="4">
        <f t="shared" si="230"/>
        <v>16.860863605209047</v>
      </c>
      <c r="M473" s="4">
        <f t="shared" si="215"/>
        <v>100</v>
      </c>
    </row>
    <row r="474" spans="2:13" ht="15" customHeight="1" x14ac:dyDescent="0.15">
      <c r="B474" s="186"/>
      <c r="C474" s="81" t="s">
        <v>777</v>
      </c>
      <c r="D474" s="7"/>
      <c r="E474" s="7"/>
      <c r="I474" s="191">
        <f t="shared" si="216"/>
        <v>1493</v>
      </c>
      <c r="J474" s="4">
        <f t="shared" ref="J474:L474" si="231">IF(I474=0,0,J451/$I474*100)</f>
        <v>78.097789685197597</v>
      </c>
      <c r="K474" s="4">
        <f t="shared" si="231"/>
        <v>5.0904219691895509</v>
      </c>
      <c r="L474" s="4">
        <f t="shared" si="231"/>
        <v>16.811788345612861</v>
      </c>
      <c r="M474" s="4">
        <f t="shared" si="215"/>
        <v>100</v>
      </c>
    </row>
    <row r="475" spans="2:13" ht="15" customHeight="1" x14ac:dyDescent="0.15">
      <c r="B475" s="186"/>
      <c r="C475" s="81" t="s">
        <v>778</v>
      </c>
      <c r="D475" s="7"/>
      <c r="E475" s="7"/>
      <c r="I475" s="191">
        <f t="shared" si="216"/>
        <v>1423</v>
      </c>
      <c r="J475" s="4">
        <f t="shared" ref="J475:L475" si="232">IF(I475=0,0,J452/$I475*100)</f>
        <v>72.944483485593821</v>
      </c>
      <c r="K475" s="4">
        <f t="shared" si="232"/>
        <v>9.6275474349964867</v>
      </c>
      <c r="L475" s="4">
        <f t="shared" si="232"/>
        <v>17.427969079409696</v>
      </c>
      <c r="M475" s="4">
        <f t="shared" si="215"/>
        <v>100</v>
      </c>
    </row>
    <row r="476" spans="2:13" ht="15" customHeight="1" x14ac:dyDescent="0.15">
      <c r="B476" s="186"/>
      <c r="C476" s="81" t="s">
        <v>779</v>
      </c>
      <c r="D476" s="7"/>
      <c r="E476" s="7"/>
      <c r="I476" s="191">
        <f t="shared" si="216"/>
        <v>1308</v>
      </c>
      <c r="J476" s="4">
        <f t="shared" ref="J476:L476" si="233">IF(I476=0,0,J453/$I476*100)</f>
        <v>70.489296636085626</v>
      </c>
      <c r="K476" s="4">
        <f t="shared" si="233"/>
        <v>11.467889908256881</v>
      </c>
      <c r="L476" s="4">
        <f t="shared" si="233"/>
        <v>18.042813455657491</v>
      </c>
      <c r="M476" s="4">
        <f t="shared" si="215"/>
        <v>100</v>
      </c>
    </row>
    <row r="477" spans="2:13" ht="15" customHeight="1" x14ac:dyDescent="0.15">
      <c r="B477" s="186"/>
      <c r="C477" s="81" t="s">
        <v>780</v>
      </c>
      <c r="D477" s="7"/>
      <c r="E477" s="7"/>
      <c r="I477" s="191">
        <f t="shared" si="216"/>
        <v>1365</v>
      </c>
      <c r="J477" s="4">
        <f t="shared" ref="J477:L477" si="234">IF(I477=0,0,J454/$I477*100)</f>
        <v>71.355311355311358</v>
      </c>
      <c r="K477" s="4">
        <f t="shared" si="234"/>
        <v>11.135531135531137</v>
      </c>
      <c r="L477" s="4">
        <f t="shared" si="234"/>
        <v>17.509157509157507</v>
      </c>
      <c r="M477" s="4">
        <f t="shared" si="215"/>
        <v>100</v>
      </c>
    </row>
    <row r="478" spans="2:13" ht="15" customHeight="1" x14ac:dyDescent="0.15">
      <c r="B478" s="186"/>
      <c r="C478" s="81" t="s">
        <v>781</v>
      </c>
      <c r="D478" s="7"/>
      <c r="E478" s="7"/>
      <c r="I478" s="191">
        <f t="shared" si="216"/>
        <v>907</v>
      </c>
      <c r="J478" s="4">
        <f t="shared" ref="J478:L478" si="235">IF(I478=0,0,J455/$I478*100)</f>
        <v>64.388092613009917</v>
      </c>
      <c r="K478" s="4">
        <f t="shared" si="235"/>
        <v>20.507166482910694</v>
      </c>
      <c r="L478" s="4">
        <f t="shared" si="235"/>
        <v>15.104740904079383</v>
      </c>
      <c r="M478" s="4">
        <f t="shared" si="215"/>
        <v>99.999999999999986</v>
      </c>
    </row>
    <row r="479" spans="2:13" ht="15" customHeight="1" x14ac:dyDescent="0.15">
      <c r="B479" s="186"/>
      <c r="C479" s="81" t="s">
        <v>782</v>
      </c>
      <c r="D479" s="7"/>
      <c r="E479" s="7"/>
      <c r="I479" s="191">
        <f t="shared" si="216"/>
        <v>1498</v>
      </c>
      <c r="J479" s="4">
        <f t="shared" ref="J479:L479" si="236">IF(I479=0,0,J456/$I479*100)</f>
        <v>80.173564753004001</v>
      </c>
      <c r="K479" s="4">
        <f t="shared" si="236"/>
        <v>2.1361815754339117</v>
      </c>
      <c r="L479" s="4">
        <f t="shared" si="236"/>
        <v>17.690253671562083</v>
      </c>
      <c r="M479" s="4">
        <f t="shared" si="215"/>
        <v>100</v>
      </c>
    </row>
    <row r="480" spans="2:13" ht="15" customHeight="1" x14ac:dyDescent="0.15">
      <c r="B480" s="186"/>
      <c r="C480" s="81" t="s">
        <v>783</v>
      </c>
      <c r="D480" s="7"/>
      <c r="E480" s="7"/>
      <c r="I480" s="191">
        <f t="shared" si="216"/>
        <v>1234</v>
      </c>
      <c r="J480" s="4">
        <f t="shared" ref="J480:L480" si="237">IF(I480=0,0,J457/$I480*100)</f>
        <v>55.996758508914098</v>
      </c>
      <c r="K480" s="4">
        <f t="shared" si="237"/>
        <v>25.931928687196109</v>
      </c>
      <c r="L480" s="4">
        <f t="shared" si="237"/>
        <v>18.071312803889789</v>
      </c>
      <c r="M480" s="4">
        <f t="shared" si="215"/>
        <v>100</v>
      </c>
    </row>
    <row r="481" spans="1:13" ht="15" customHeight="1" x14ac:dyDescent="0.15">
      <c r="B481" s="187"/>
      <c r="C481" s="69" t="s">
        <v>784</v>
      </c>
      <c r="D481" s="36"/>
      <c r="E481" s="36"/>
      <c r="F481" s="36"/>
      <c r="G481" s="36"/>
      <c r="H481" s="36"/>
      <c r="I481" s="192">
        <f t="shared" si="216"/>
        <v>1422</v>
      </c>
      <c r="J481" s="5">
        <f t="shared" ref="J481:L481" si="238">IF(I481=0,0,J458/$I481*100)</f>
        <v>63.080168776371302</v>
      </c>
      <c r="K481" s="5">
        <f t="shared" si="238"/>
        <v>19.40928270042194</v>
      </c>
      <c r="L481" s="5">
        <f t="shared" si="238"/>
        <v>17.510548523206751</v>
      </c>
      <c r="M481" s="5">
        <f t="shared" si="215"/>
        <v>100</v>
      </c>
    </row>
    <row r="482" spans="1:13" ht="15" customHeight="1" x14ac:dyDescent="0.15">
      <c r="C482" s="7"/>
      <c r="D482" s="7"/>
      <c r="E482" s="7"/>
      <c r="G482" s="1"/>
      <c r="H482" s="1"/>
      <c r="I482" s="1"/>
      <c r="J482" s="1"/>
      <c r="K482" s="1"/>
    </row>
    <row r="483" spans="1:13" ht="15" customHeight="1" x14ac:dyDescent="0.15">
      <c r="A483" s="77" t="s">
        <v>820</v>
      </c>
      <c r="C483" s="7"/>
      <c r="D483" s="7"/>
      <c r="E483" s="7"/>
      <c r="G483" s="1"/>
      <c r="H483" s="1"/>
      <c r="I483" s="1"/>
      <c r="J483" s="1"/>
      <c r="K483" s="1"/>
    </row>
    <row r="484" spans="1:13" ht="15" customHeight="1" x14ac:dyDescent="0.15">
      <c r="A484" s="1" t="s">
        <v>785</v>
      </c>
      <c r="C484" s="7"/>
      <c r="D484" s="7"/>
      <c r="E484" s="7"/>
      <c r="G484" s="1"/>
      <c r="H484" s="1"/>
      <c r="I484" s="1"/>
      <c r="J484" s="1"/>
      <c r="K484" s="1"/>
    </row>
    <row r="485" spans="1:13" ht="45.35" x14ac:dyDescent="0.15">
      <c r="B485" s="27" t="s">
        <v>679</v>
      </c>
      <c r="C485" s="28"/>
      <c r="D485" s="28"/>
      <c r="E485" s="28"/>
      <c r="F485" s="28"/>
      <c r="G485" s="28"/>
      <c r="H485" s="28"/>
      <c r="I485" s="29"/>
      <c r="J485" s="202" t="s">
        <v>819</v>
      </c>
      <c r="K485" s="202" t="s">
        <v>818</v>
      </c>
      <c r="L485" s="145" t="s">
        <v>675</v>
      </c>
      <c r="M485" s="145" t="s">
        <v>676</v>
      </c>
    </row>
    <row r="486" spans="1:13" ht="15" customHeight="1" x14ac:dyDescent="0.15">
      <c r="B486" s="189" t="s">
        <v>670</v>
      </c>
      <c r="C486" s="68" t="s">
        <v>763</v>
      </c>
      <c r="D486" s="33"/>
      <c r="E486" s="33"/>
      <c r="F486" s="33"/>
      <c r="G486" s="33"/>
      <c r="H486" s="33"/>
      <c r="I486" s="78"/>
      <c r="J486" s="17">
        <v>1597</v>
      </c>
      <c r="K486" s="17">
        <v>148</v>
      </c>
      <c r="L486" s="17">
        <v>678</v>
      </c>
      <c r="M486" s="17">
        <f t="shared" ref="M486:M531" si="239">SUM(J486:L486)</f>
        <v>2423</v>
      </c>
    </row>
    <row r="487" spans="1:13" ht="15" customHeight="1" x14ac:dyDescent="0.15">
      <c r="B487" s="186"/>
      <c r="C487" s="81" t="s">
        <v>764</v>
      </c>
      <c r="D487" s="7"/>
      <c r="E487" s="7"/>
      <c r="I487" s="79"/>
      <c r="J487" s="18">
        <v>1570</v>
      </c>
      <c r="K487" s="18">
        <v>145</v>
      </c>
      <c r="L487" s="18">
        <v>710</v>
      </c>
      <c r="M487" s="18">
        <f t="shared" si="239"/>
        <v>2425</v>
      </c>
    </row>
    <row r="488" spans="1:13" ht="15" customHeight="1" x14ac:dyDescent="0.15">
      <c r="B488" s="186"/>
      <c r="C488" s="81" t="s">
        <v>765</v>
      </c>
      <c r="D488" s="7"/>
      <c r="E488" s="7"/>
      <c r="I488" s="79"/>
      <c r="J488" s="18">
        <v>1485</v>
      </c>
      <c r="K488" s="18">
        <v>242</v>
      </c>
      <c r="L488" s="18">
        <v>710</v>
      </c>
      <c r="M488" s="18">
        <f t="shared" si="239"/>
        <v>2437</v>
      </c>
    </row>
    <row r="489" spans="1:13" ht="15" customHeight="1" x14ac:dyDescent="0.15">
      <c r="B489" s="186"/>
      <c r="C489" s="81" t="s">
        <v>766</v>
      </c>
      <c r="D489" s="7"/>
      <c r="E489" s="7"/>
      <c r="I489" s="79"/>
      <c r="J489" s="18">
        <v>1533</v>
      </c>
      <c r="K489" s="18">
        <v>179</v>
      </c>
      <c r="L489" s="18">
        <v>714</v>
      </c>
      <c r="M489" s="18">
        <f t="shared" si="239"/>
        <v>2426</v>
      </c>
    </row>
    <row r="490" spans="1:13" ht="15" customHeight="1" x14ac:dyDescent="0.15">
      <c r="B490" s="186"/>
      <c r="C490" s="81" t="s">
        <v>767</v>
      </c>
      <c r="D490" s="7"/>
      <c r="E490" s="7"/>
      <c r="I490" s="79"/>
      <c r="J490" s="18">
        <v>1321</v>
      </c>
      <c r="K490" s="18">
        <v>318</v>
      </c>
      <c r="L490" s="18">
        <v>717</v>
      </c>
      <c r="M490" s="18">
        <f t="shared" si="239"/>
        <v>2356</v>
      </c>
    </row>
    <row r="491" spans="1:13" ht="15" customHeight="1" x14ac:dyDescent="0.15">
      <c r="B491" s="186"/>
      <c r="C491" s="81" t="s">
        <v>768</v>
      </c>
      <c r="D491" s="7"/>
      <c r="E491" s="7"/>
      <c r="I491" s="79"/>
      <c r="J491" s="18">
        <v>1385</v>
      </c>
      <c r="K491" s="18">
        <v>279</v>
      </c>
      <c r="L491" s="18">
        <v>732</v>
      </c>
      <c r="M491" s="18">
        <f t="shared" si="239"/>
        <v>2396</v>
      </c>
    </row>
    <row r="492" spans="1:13" ht="15" customHeight="1" x14ac:dyDescent="0.15">
      <c r="B492" s="186"/>
      <c r="C492" s="81" t="s">
        <v>696</v>
      </c>
      <c r="D492" s="7"/>
      <c r="E492" s="7"/>
      <c r="I492" s="79"/>
      <c r="J492" s="18">
        <v>1371</v>
      </c>
      <c r="K492" s="18">
        <v>295</v>
      </c>
      <c r="L492" s="18">
        <v>754</v>
      </c>
      <c r="M492" s="18">
        <f t="shared" si="239"/>
        <v>2420</v>
      </c>
    </row>
    <row r="493" spans="1:13" ht="15" customHeight="1" x14ac:dyDescent="0.15">
      <c r="B493" s="186"/>
      <c r="C493" s="81" t="s">
        <v>769</v>
      </c>
      <c r="D493" s="7"/>
      <c r="E493" s="7"/>
      <c r="I493" s="79"/>
      <c r="J493" s="18">
        <v>1440</v>
      </c>
      <c r="K493" s="18">
        <v>241</v>
      </c>
      <c r="L493" s="18">
        <v>755</v>
      </c>
      <c r="M493" s="18">
        <f t="shared" si="239"/>
        <v>2436</v>
      </c>
    </row>
    <row r="494" spans="1:13" ht="15" customHeight="1" x14ac:dyDescent="0.15">
      <c r="B494" s="186"/>
      <c r="C494" s="81" t="s">
        <v>770</v>
      </c>
      <c r="D494" s="7"/>
      <c r="E494" s="7"/>
      <c r="I494" s="79"/>
      <c r="J494" s="18">
        <v>1341</v>
      </c>
      <c r="K494" s="18">
        <v>281</v>
      </c>
      <c r="L494" s="18">
        <v>748</v>
      </c>
      <c r="M494" s="18">
        <f t="shared" si="239"/>
        <v>2370</v>
      </c>
    </row>
    <row r="495" spans="1:13" ht="15" customHeight="1" x14ac:dyDescent="0.15">
      <c r="B495" s="186"/>
      <c r="C495" s="81" t="s">
        <v>771</v>
      </c>
      <c r="D495" s="7"/>
      <c r="E495" s="7"/>
      <c r="I495" s="79"/>
      <c r="J495" s="18">
        <v>1311</v>
      </c>
      <c r="K495" s="18">
        <v>288</v>
      </c>
      <c r="L495" s="18">
        <v>720</v>
      </c>
      <c r="M495" s="18">
        <f t="shared" si="239"/>
        <v>2319</v>
      </c>
    </row>
    <row r="496" spans="1:13" ht="15" customHeight="1" x14ac:dyDescent="0.15">
      <c r="B496" s="186"/>
      <c r="C496" s="81" t="s">
        <v>772</v>
      </c>
      <c r="D496" s="7"/>
      <c r="E496" s="7"/>
      <c r="I496" s="79"/>
      <c r="J496" s="18">
        <v>1491</v>
      </c>
      <c r="K496" s="18">
        <v>188</v>
      </c>
      <c r="L496" s="18">
        <v>765</v>
      </c>
      <c r="M496" s="18">
        <f t="shared" si="239"/>
        <v>2444</v>
      </c>
    </row>
    <row r="497" spans="2:13" ht="15" customHeight="1" x14ac:dyDescent="0.15">
      <c r="B497" s="186"/>
      <c r="C497" s="81" t="s">
        <v>773</v>
      </c>
      <c r="D497" s="7"/>
      <c r="E497" s="7"/>
      <c r="I497" s="79"/>
      <c r="J497" s="18">
        <v>1346</v>
      </c>
      <c r="K497" s="18">
        <v>284</v>
      </c>
      <c r="L497" s="18">
        <v>744</v>
      </c>
      <c r="M497" s="18">
        <f t="shared" si="239"/>
        <v>2374</v>
      </c>
    </row>
    <row r="498" spans="2:13" ht="15" customHeight="1" x14ac:dyDescent="0.15">
      <c r="B498" s="186"/>
      <c r="C498" s="81" t="s">
        <v>774</v>
      </c>
      <c r="D498" s="7"/>
      <c r="E498" s="7"/>
      <c r="I498" s="79"/>
      <c r="J498" s="18">
        <v>1573</v>
      </c>
      <c r="K498" s="18">
        <v>114</v>
      </c>
      <c r="L498" s="18">
        <v>777</v>
      </c>
      <c r="M498" s="18">
        <f t="shared" si="239"/>
        <v>2464</v>
      </c>
    </row>
    <row r="499" spans="2:13" ht="15" customHeight="1" x14ac:dyDescent="0.15">
      <c r="B499" s="186"/>
      <c r="C499" s="81" t="s">
        <v>775</v>
      </c>
      <c r="D499" s="7"/>
      <c r="E499" s="7"/>
      <c r="I499" s="79"/>
      <c r="J499" s="18">
        <v>1579</v>
      </c>
      <c r="K499" s="18">
        <v>132</v>
      </c>
      <c r="L499" s="18">
        <v>773</v>
      </c>
      <c r="M499" s="18">
        <f t="shared" si="239"/>
        <v>2484</v>
      </c>
    </row>
    <row r="500" spans="2:13" ht="15" customHeight="1" x14ac:dyDescent="0.15">
      <c r="B500" s="186"/>
      <c r="C500" s="81" t="s">
        <v>776</v>
      </c>
      <c r="D500" s="7"/>
      <c r="E500" s="7"/>
      <c r="I500" s="79"/>
      <c r="J500" s="18">
        <v>1528</v>
      </c>
      <c r="K500" s="18">
        <v>156</v>
      </c>
      <c r="L500" s="18">
        <v>769</v>
      </c>
      <c r="M500" s="18">
        <f t="shared" si="239"/>
        <v>2453</v>
      </c>
    </row>
    <row r="501" spans="2:13" ht="15" customHeight="1" x14ac:dyDescent="0.15">
      <c r="B501" s="186"/>
      <c r="C501" s="81" t="s">
        <v>777</v>
      </c>
      <c r="D501" s="7"/>
      <c r="E501" s="7"/>
      <c r="I501" s="79"/>
      <c r="J501" s="18">
        <v>1508</v>
      </c>
      <c r="K501" s="18">
        <v>181</v>
      </c>
      <c r="L501" s="18">
        <v>770</v>
      </c>
      <c r="M501" s="18">
        <f t="shared" si="239"/>
        <v>2459</v>
      </c>
    </row>
    <row r="502" spans="2:13" ht="15" customHeight="1" x14ac:dyDescent="0.15">
      <c r="B502" s="186"/>
      <c r="C502" s="81" t="s">
        <v>778</v>
      </c>
      <c r="D502" s="7"/>
      <c r="E502" s="7"/>
      <c r="I502" s="79"/>
      <c r="J502" s="18">
        <v>1394</v>
      </c>
      <c r="K502" s="18">
        <v>199</v>
      </c>
      <c r="L502" s="18">
        <v>771</v>
      </c>
      <c r="M502" s="18">
        <f t="shared" si="239"/>
        <v>2364</v>
      </c>
    </row>
    <row r="503" spans="2:13" ht="15" customHeight="1" x14ac:dyDescent="0.15">
      <c r="B503" s="186"/>
      <c r="C503" s="81" t="s">
        <v>779</v>
      </c>
      <c r="D503" s="7"/>
      <c r="E503" s="7"/>
      <c r="I503" s="79"/>
      <c r="J503" s="18">
        <v>1228</v>
      </c>
      <c r="K503" s="18">
        <v>263</v>
      </c>
      <c r="L503" s="18">
        <v>703</v>
      </c>
      <c r="M503" s="18">
        <f t="shared" si="239"/>
        <v>2194</v>
      </c>
    </row>
    <row r="504" spans="2:13" ht="15" customHeight="1" x14ac:dyDescent="0.15">
      <c r="B504" s="186"/>
      <c r="C504" s="81" t="s">
        <v>780</v>
      </c>
      <c r="D504" s="7"/>
      <c r="E504" s="7"/>
      <c r="I504" s="79"/>
      <c r="J504" s="18">
        <v>1093</v>
      </c>
      <c r="K504" s="18">
        <v>306</v>
      </c>
      <c r="L504" s="18">
        <v>690</v>
      </c>
      <c r="M504" s="18">
        <f t="shared" si="239"/>
        <v>2089</v>
      </c>
    </row>
    <row r="505" spans="2:13" ht="15" customHeight="1" x14ac:dyDescent="0.15">
      <c r="B505" s="186"/>
      <c r="C505" s="81" t="s">
        <v>781</v>
      </c>
      <c r="D505" s="7"/>
      <c r="E505" s="7"/>
      <c r="I505" s="79"/>
      <c r="J505" s="18">
        <v>818</v>
      </c>
      <c r="K505" s="18">
        <v>348</v>
      </c>
      <c r="L505" s="18">
        <v>607</v>
      </c>
      <c r="M505" s="18">
        <f t="shared" si="239"/>
        <v>1773</v>
      </c>
    </row>
    <row r="506" spans="2:13" ht="15" customHeight="1" x14ac:dyDescent="0.15">
      <c r="B506" s="186"/>
      <c r="C506" s="81" t="s">
        <v>782</v>
      </c>
      <c r="D506" s="7"/>
      <c r="E506" s="7"/>
      <c r="I506" s="79"/>
      <c r="J506" s="18">
        <v>1549</v>
      </c>
      <c r="K506" s="18">
        <v>130</v>
      </c>
      <c r="L506" s="18">
        <v>790</v>
      </c>
      <c r="M506" s="18">
        <f t="shared" si="239"/>
        <v>2469</v>
      </c>
    </row>
    <row r="507" spans="2:13" ht="15" customHeight="1" x14ac:dyDescent="0.15">
      <c r="B507" s="186"/>
      <c r="C507" s="81" t="s">
        <v>783</v>
      </c>
      <c r="D507" s="7"/>
      <c r="E507" s="7"/>
      <c r="I507" s="79"/>
      <c r="J507" s="18">
        <v>1034</v>
      </c>
      <c r="K507" s="18">
        <v>492</v>
      </c>
      <c r="L507" s="18">
        <v>681</v>
      </c>
      <c r="M507" s="18">
        <f t="shared" si="239"/>
        <v>2207</v>
      </c>
    </row>
    <row r="508" spans="2:13" ht="15" customHeight="1" x14ac:dyDescent="0.15">
      <c r="B508" s="187"/>
      <c r="C508" s="69" t="s">
        <v>784</v>
      </c>
      <c r="D508" s="36"/>
      <c r="E508" s="36"/>
      <c r="F508" s="36"/>
      <c r="G508" s="36"/>
      <c r="H508" s="36"/>
      <c r="I508" s="80"/>
      <c r="J508" s="19">
        <v>1275</v>
      </c>
      <c r="K508" s="19">
        <v>363</v>
      </c>
      <c r="L508" s="19">
        <v>732</v>
      </c>
      <c r="M508" s="19">
        <f t="shared" si="239"/>
        <v>2370</v>
      </c>
    </row>
    <row r="509" spans="2:13" ht="15" customHeight="1" x14ac:dyDescent="0.15">
      <c r="B509" s="188" t="s">
        <v>671</v>
      </c>
      <c r="C509" s="68" t="s">
        <v>763</v>
      </c>
      <c r="D509" s="33"/>
      <c r="E509" s="33"/>
      <c r="F509" s="33"/>
      <c r="G509" s="33"/>
      <c r="H509" s="33"/>
      <c r="I509" s="190">
        <f>$I$10-L238</f>
        <v>2423</v>
      </c>
      <c r="J509" s="4">
        <f>IF(I509=0,0,J486/$I509*100)</f>
        <v>65.910028889806028</v>
      </c>
      <c r="K509" s="4">
        <f>IF(J509=0,0,K486/$I509*100)</f>
        <v>6.1081304168386303</v>
      </c>
      <c r="L509" s="4">
        <f>IF(K509=0,0,L486/$I509*100)</f>
        <v>27.981840693355341</v>
      </c>
      <c r="M509" s="4">
        <f t="shared" si="239"/>
        <v>100</v>
      </c>
    </row>
    <row r="510" spans="2:13" ht="15" customHeight="1" x14ac:dyDescent="0.15">
      <c r="B510" s="186"/>
      <c r="C510" s="81" t="s">
        <v>764</v>
      </c>
      <c r="D510" s="7"/>
      <c r="E510" s="7"/>
      <c r="I510" s="191">
        <f t="shared" ref="I510:I531" si="240">$I$10-L239</f>
        <v>2425</v>
      </c>
      <c r="J510" s="4">
        <f t="shared" ref="J510:L510" si="241">IF(I510=0,0,J487/$I510*100)</f>
        <v>64.742268041237111</v>
      </c>
      <c r="K510" s="4">
        <f t="shared" si="241"/>
        <v>5.9793814432989691</v>
      </c>
      <c r="L510" s="4">
        <f t="shared" si="241"/>
        <v>29.27835051546392</v>
      </c>
      <c r="M510" s="4">
        <f t="shared" si="239"/>
        <v>100</v>
      </c>
    </row>
    <row r="511" spans="2:13" ht="15" customHeight="1" x14ac:dyDescent="0.15">
      <c r="B511" s="186"/>
      <c r="C511" s="81" t="s">
        <v>765</v>
      </c>
      <c r="D511" s="7"/>
      <c r="E511" s="7"/>
      <c r="I511" s="191">
        <f t="shared" si="240"/>
        <v>2437</v>
      </c>
      <c r="J511" s="4">
        <f t="shared" ref="J511:L511" si="242">IF(I511=0,0,J488/$I511*100)</f>
        <v>60.935576528518673</v>
      </c>
      <c r="K511" s="4">
        <f t="shared" si="242"/>
        <v>9.9302421009437829</v>
      </c>
      <c r="L511" s="4">
        <f t="shared" si="242"/>
        <v>29.134181370537547</v>
      </c>
      <c r="M511" s="4">
        <f t="shared" si="239"/>
        <v>100</v>
      </c>
    </row>
    <row r="512" spans="2:13" ht="15" customHeight="1" x14ac:dyDescent="0.15">
      <c r="B512" s="186"/>
      <c r="C512" s="81" t="s">
        <v>766</v>
      </c>
      <c r="D512" s="7"/>
      <c r="E512" s="7"/>
      <c r="I512" s="191">
        <f t="shared" si="240"/>
        <v>2426</v>
      </c>
      <c r="J512" s="4">
        <f t="shared" ref="J512:L512" si="243">IF(I512=0,0,J489/$I512*100)</f>
        <v>63.190436933223417</v>
      </c>
      <c r="K512" s="4">
        <f t="shared" si="243"/>
        <v>7.378400659521847</v>
      </c>
      <c r="L512" s="4">
        <f t="shared" si="243"/>
        <v>29.431162407254739</v>
      </c>
      <c r="M512" s="4">
        <f t="shared" si="239"/>
        <v>100</v>
      </c>
    </row>
    <row r="513" spans="2:13" ht="15" customHeight="1" x14ac:dyDescent="0.15">
      <c r="B513" s="186"/>
      <c r="C513" s="81" t="s">
        <v>767</v>
      </c>
      <c r="D513" s="7"/>
      <c r="E513" s="7"/>
      <c r="I513" s="191">
        <f t="shared" si="240"/>
        <v>2356</v>
      </c>
      <c r="J513" s="4">
        <f t="shared" ref="J513:L513" si="244">IF(I513=0,0,J490/$I513*100)</f>
        <v>56.069609507640074</v>
      </c>
      <c r="K513" s="4">
        <f t="shared" si="244"/>
        <v>13.497453310696095</v>
      </c>
      <c r="L513" s="4">
        <f t="shared" si="244"/>
        <v>30.432937181663839</v>
      </c>
      <c r="M513" s="4">
        <f t="shared" si="239"/>
        <v>100</v>
      </c>
    </row>
    <row r="514" spans="2:13" ht="15" customHeight="1" x14ac:dyDescent="0.15">
      <c r="B514" s="186"/>
      <c r="C514" s="81" t="s">
        <v>768</v>
      </c>
      <c r="D514" s="7"/>
      <c r="E514" s="7"/>
      <c r="I514" s="191">
        <f t="shared" si="240"/>
        <v>2396</v>
      </c>
      <c r="J514" s="4">
        <f t="shared" ref="J514:L514" si="245">IF(I514=0,0,J491/$I514*100)</f>
        <v>57.804674457429051</v>
      </c>
      <c r="K514" s="4">
        <f t="shared" si="245"/>
        <v>11.64440734557596</v>
      </c>
      <c r="L514" s="4">
        <f t="shared" si="245"/>
        <v>30.550918196994992</v>
      </c>
      <c r="M514" s="4">
        <f t="shared" si="239"/>
        <v>100</v>
      </c>
    </row>
    <row r="515" spans="2:13" ht="15" customHeight="1" x14ac:dyDescent="0.15">
      <c r="B515" s="186"/>
      <c r="C515" s="81" t="s">
        <v>696</v>
      </c>
      <c r="D515" s="7"/>
      <c r="E515" s="7"/>
      <c r="I515" s="191">
        <f t="shared" si="240"/>
        <v>2420</v>
      </c>
      <c r="J515" s="4">
        <f t="shared" ref="J515:L515" si="246">IF(I515=0,0,J492/$I515*100)</f>
        <v>56.652892561983471</v>
      </c>
      <c r="K515" s="4">
        <f t="shared" si="246"/>
        <v>12.190082644628099</v>
      </c>
      <c r="L515" s="4">
        <f t="shared" si="246"/>
        <v>31.157024793388427</v>
      </c>
      <c r="M515" s="4">
        <f t="shared" si="239"/>
        <v>100</v>
      </c>
    </row>
    <row r="516" spans="2:13" ht="15" customHeight="1" x14ac:dyDescent="0.15">
      <c r="B516" s="186"/>
      <c r="C516" s="81" t="s">
        <v>769</v>
      </c>
      <c r="D516" s="7"/>
      <c r="E516" s="7"/>
      <c r="I516" s="191">
        <f t="shared" si="240"/>
        <v>2436</v>
      </c>
      <c r="J516" s="4">
        <f t="shared" ref="J516:L516" si="247">IF(I516=0,0,J493/$I516*100)</f>
        <v>59.11330049261084</v>
      </c>
      <c r="K516" s="4">
        <f t="shared" si="247"/>
        <v>9.8932676518883422</v>
      </c>
      <c r="L516" s="4">
        <f t="shared" si="247"/>
        <v>30.99343185550082</v>
      </c>
      <c r="M516" s="4">
        <f t="shared" si="239"/>
        <v>100</v>
      </c>
    </row>
    <row r="517" spans="2:13" ht="15" customHeight="1" x14ac:dyDescent="0.15">
      <c r="B517" s="186"/>
      <c r="C517" s="81" t="s">
        <v>770</v>
      </c>
      <c r="D517" s="7"/>
      <c r="E517" s="7"/>
      <c r="I517" s="191">
        <f t="shared" si="240"/>
        <v>2370</v>
      </c>
      <c r="J517" s="4">
        <f t="shared" ref="J517:L517" si="248">IF(I517=0,0,J494/$I517*100)</f>
        <v>56.582278481012658</v>
      </c>
      <c r="K517" s="4">
        <f t="shared" si="248"/>
        <v>11.856540084388186</v>
      </c>
      <c r="L517" s="4">
        <f t="shared" si="248"/>
        <v>31.561181434599156</v>
      </c>
      <c r="M517" s="4">
        <f t="shared" si="239"/>
        <v>100</v>
      </c>
    </row>
    <row r="518" spans="2:13" ht="15" customHeight="1" x14ac:dyDescent="0.15">
      <c r="B518" s="186"/>
      <c r="C518" s="81" t="s">
        <v>771</v>
      </c>
      <c r="D518" s="7"/>
      <c r="E518" s="7"/>
      <c r="I518" s="191">
        <f t="shared" si="240"/>
        <v>2319</v>
      </c>
      <c r="J518" s="4">
        <f t="shared" ref="J518:L518" si="249">IF(I518=0,0,J495/$I518*100)</f>
        <v>56.532988357050449</v>
      </c>
      <c r="K518" s="4">
        <f t="shared" si="249"/>
        <v>12.419146183699871</v>
      </c>
      <c r="L518" s="4">
        <f t="shared" si="249"/>
        <v>31.047865459249675</v>
      </c>
      <c r="M518" s="4">
        <f t="shared" si="239"/>
        <v>100</v>
      </c>
    </row>
    <row r="519" spans="2:13" ht="15" customHeight="1" x14ac:dyDescent="0.15">
      <c r="B519" s="186"/>
      <c r="C519" s="81" t="s">
        <v>772</v>
      </c>
      <c r="D519" s="7"/>
      <c r="E519" s="7"/>
      <c r="I519" s="191">
        <f t="shared" si="240"/>
        <v>2444</v>
      </c>
      <c r="J519" s="4">
        <f t="shared" ref="J519:L519" si="250">IF(I519=0,0,J496/$I519*100)</f>
        <v>61.006546644844519</v>
      </c>
      <c r="K519" s="4">
        <f t="shared" si="250"/>
        <v>7.6923076923076925</v>
      </c>
      <c r="L519" s="4">
        <f t="shared" si="250"/>
        <v>31.301145662847791</v>
      </c>
      <c r="M519" s="4">
        <f t="shared" si="239"/>
        <v>100</v>
      </c>
    </row>
    <row r="520" spans="2:13" ht="15" customHeight="1" x14ac:dyDescent="0.15">
      <c r="B520" s="186"/>
      <c r="C520" s="81" t="s">
        <v>773</v>
      </c>
      <c r="D520" s="7"/>
      <c r="E520" s="7"/>
      <c r="I520" s="191">
        <f t="shared" si="240"/>
        <v>2374</v>
      </c>
      <c r="J520" s="4">
        <f t="shared" ref="J520:L520" si="251">IF(I520=0,0,J497/$I520*100)</f>
        <v>56.697556866048856</v>
      </c>
      <c r="K520" s="4">
        <f t="shared" si="251"/>
        <v>11.962931760741364</v>
      </c>
      <c r="L520" s="4">
        <f t="shared" si="251"/>
        <v>31.339511373209771</v>
      </c>
      <c r="M520" s="4">
        <f t="shared" si="239"/>
        <v>100</v>
      </c>
    </row>
    <row r="521" spans="2:13" ht="15" customHeight="1" x14ac:dyDescent="0.15">
      <c r="B521" s="186"/>
      <c r="C521" s="81" t="s">
        <v>774</v>
      </c>
      <c r="D521" s="7"/>
      <c r="E521" s="7"/>
      <c r="I521" s="191">
        <f t="shared" si="240"/>
        <v>2464</v>
      </c>
      <c r="J521" s="4">
        <f t="shared" ref="J521:L521" si="252">IF(I521=0,0,J498/$I521*100)</f>
        <v>63.839285714285708</v>
      </c>
      <c r="K521" s="4">
        <f t="shared" si="252"/>
        <v>4.6266233766233764</v>
      </c>
      <c r="L521" s="4">
        <f t="shared" si="252"/>
        <v>31.53409090909091</v>
      </c>
      <c r="M521" s="4">
        <f t="shared" si="239"/>
        <v>99.999999999999986</v>
      </c>
    </row>
    <row r="522" spans="2:13" ht="15" customHeight="1" x14ac:dyDescent="0.15">
      <c r="B522" s="186"/>
      <c r="C522" s="81" t="s">
        <v>775</v>
      </c>
      <c r="D522" s="7"/>
      <c r="E522" s="7"/>
      <c r="I522" s="191">
        <f t="shared" si="240"/>
        <v>2484</v>
      </c>
      <c r="J522" s="4">
        <f t="shared" ref="J522:L522" si="253">IF(I522=0,0,J499/$I522*100)</f>
        <v>63.566827697262482</v>
      </c>
      <c r="K522" s="4">
        <f t="shared" si="253"/>
        <v>5.3140096618357484</v>
      </c>
      <c r="L522" s="4">
        <f t="shared" si="253"/>
        <v>31.11916264090177</v>
      </c>
      <c r="M522" s="4">
        <f t="shared" si="239"/>
        <v>100</v>
      </c>
    </row>
    <row r="523" spans="2:13" ht="15" customHeight="1" x14ac:dyDescent="0.15">
      <c r="B523" s="186"/>
      <c r="C523" s="81" t="s">
        <v>776</v>
      </c>
      <c r="D523" s="7"/>
      <c r="E523" s="7"/>
      <c r="I523" s="191">
        <f t="shared" si="240"/>
        <v>2453</v>
      </c>
      <c r="J523" s="4">
        <f t="shared" ref="J523:L523" si="254">IF(I523=0,0,J500/$I523*100)</f>
        <v>62.291072156543002</v>
      </c>
      <c r="K523" s="4">
        <f t="shared" si="254"/>
        <v>6.3595597227884229</v>
      </c>
      <c r="L523" s="4">
        <f t="shared" si="254"/>
        <v>31.349368120668569</v>
      </c>
      <c r="M523" s="4">
        <f t="shared" si="239"/>
        <v>100</v>
      </c>
    </row>
    <row r="524" spans="2:13" ht="15" customHeight="1" x14ac:dyDescent="0.15">
      <c r="B524" s="186"/>
      <c r="C524" s="81" t="s">
        <v>777</v>
      </c>
      <c r="D524" s="7"/>
      <c r="E524" s="7"/>
      <c r="I524" s="191">
        <f t="shared" si="240"/>
        <v>2459</v>
      </c>
      <c r="J524" s="4">
        <f t="shared" ref="J524:L524" si="255">IF(I524=0,0,J501/$I524*100)</f>
        <v>61.325742171614472</v>
      </c>
      <c r="K524" s="4">
        <f t="shared" si="255"/>
        <v>7.3607157381049211</v>
      </c>
      <c r="L524" s="4">
        <f t="shared" si="255"/>
        <v>31.313542090280599</v>
      </c>
      <c r="M524" s="4">
        <f t="shared" si="239"/>
        <v>100</v>
      </c>
    </row>
    <row r="525" spans="2:13" ht="15" customHeight="1" x14ac:dyDescent="0.15">
      <c r="B525" s="186"/>
      <c r="C525" s="81" t="s">
        <v>778</v>
      </c>
      <c r="D525" s="7"/>
      <c r="E525" s="7"/>
      <c r="I525" s="191">
        <f t="shared" si="240"/>
        <v>2364</v>
      </c>
      <c r="J525" s="4">
        <f t="shared" ref="J525:L525" si="256">IF(I525=0,0,J502/$I525*100)</f>
        <v>58.967851099830796</v>
      </c>
      <c r="K525" s="4">
        <f t="shared" si="256"/>
        <v>8.4179357021996601</v>
      </c>
      <c r="L525" s="4">
        <f t="shared" si="256"/>
        <v>32.614213197969541</v>
      </c>
      <c r="M525" s="4">
        <f t="shared" si="239"/>
        <v>100</v>
      </c>
    </row>
    <row r="526" spans="2:13" ht="15" customHeight="1" x14ac:dyDescent="0.15">
      <c r="B526" s="186"/>
      <c r="C526" s="81" t="s">
        <v>779</v>
      </c>
      <c r="D526" s="7"/>
      <c r="E526" s="7"/>
      <c r="I526" s="191">
        <f t="shared" si="240"/>
        <v>2194</v>
      </c>
      <c r="J526" s="4">
        <f t="shared" ref="J526:L526" si="257">IF(I526=0,0,J503/$I526*100)</f>
        <v>55.97082953509571</v>
      </c>
      <c r="K526" s="4">
        <f t="shared" si="257"/>
        <v>11.987237921604375</v>
      </c>
      <c r="L526" s="4">
        <f t="shared" si="257"/>
        <v>32.041932543299914</v>
      </c>
      <c r="M526" s="4">
        <f t="shared" si="239"/>
        <v>100</v>
      </c>
    </row>
    <row r="527" spans="2:13" ht="15" customHeight="1" x14ac:dyDescent="0.15">
      <c r="B527" s="186"/>
      <c r="C527" s="81" t="s">
        <v>780</v>
      </c>
      <c r="D527" s="7"/>
      <c r="E527" s="7"/>
      <c r="I527" s="191">
        <f t="shared" si="240"/>
        <v>2089</v>
      </c>
      <c r="J527" s="4">
        <f t="shared" ref="J527:L527" si="258">IF(I527=0,0,J504/$I527*100)</f>
        <v>52.321685016754429</v>
      </c>
      <c r="K527" s="4">
        <f t="shared" si="258"/>
        <v>14.648157012924845</v>
      </c>
      <c r="L527" s="4">
        <f t="shared" si="258"/>
        <v>33.03015797032073</v>
      </c>
      <c r="M527" s="4">
        <f t="shared" si="239"/>
        <v>100</v>
      </c>
    </row>
    <row r="528" spans="2:13" ht="15" customHeight="1" x14ac:dyDescent="0.15">
      <c r="B528" s="186"/>
      <c r="C528" s="81" t="s">
        <v>781</v>
      </c>
      <c r="D528" s="7"/>
      <c r="E528" s="7"/>
      <c r="I528" s="191">
        <f t="shared" si="240"/>
        <v>1773</v>
      </c>
      <c r="J528" s="4">
        <f t="shared" ref="J528:L528" si="259">IF(I528=0,0,J505/$I528*100)</f>
        <v>46.13649182177101</v>
      </c>
      <c r="K528" s="4">
        <f t="shared" si="259"/>
        <v>19.627749576988155</v>
      </c>
      <c r="L528" s="4">
        <f t="shared" si="259"/>
        <v>34.235758601240832</v>
      </c>
      <c r="M528" s="4">
        <f t="shared" si="239"/>
        <v>100</v>
      </c>
    </row>
    <row r="529" spans="1:13" ht="15" customHeight="1" x14ac:dyDescent="0.15">
      <c r="B529" s="186"/>
      <c r="C529" s="81" t="s">
        <v>782</v>
      </c>
      <c r="D529" s="7"/>
      <c r="E529" s="7"/>
      <c r="I529" s="191">
        <f t="shared" si="240"/>
        <v>2469</v>
      </c>
      <c r="J529" s="4">
        <f t="shared" ref="J529:L529" si="260">IF(I529=0,0,J506/$I529*100)</f>
        <v>62.737950587282299</v>
      </c>
      <c r="K529" s="4">
        <f t="shared" si="260"/>
        <v>5.2652895909275008</v>
      </c>
      <c r="L529" s="4">
        <f t="shared" si="260"/>
        <v>31.996759821790199</v>
      </c>
      <c r="M529" s="4">
        <f t="shared" si="239"/>
        <v>100</v>
      </c>
    </row>
    <row r="530" spans="1:13" ht="15" customHeight="1" x14ac:dyDescent="0.15">
      <c r="B530" s="186"/>
      <c r="C530" s="81" t="s">
        <v>783</v>
      </c>
      <c r="D530" s="7"/>
      <c r="E530" s="7"/>
      <c r="I530" s="191">
        <f t="shared" si="240"/>
        <v>2207</v>
      </c>
      <c r="J530" s="4">
        <f t="shared" ref="J530:L530" si="261">IF(I530=0,0,J507/$I530*100)</f>
        <v>46.850928862709566</v>
      </c>
      <c r="K530" s="4">
        <f t="shared" si="261"/>
        <v>22.292705029451746</v>
      </c>
      <c r="L530" s="4">
        <f t="shared" si="261"/>
        <v>30.856366107838696</v>
      </c>
      <c r="M530" s="4">
        <f t="shared" si="239"/>
        <v>100.00000000000001</v>
      </c>
    </row>
    <row r="531" spans="1:13" ht="15" customHeight="1" x14ac:dyDescent="0.15">
      <c r="B531" s="187"/>
      <c r="C531" s="69" t="s">
        <v>784</v>
      </c>
      <c r="D531" s="36"/>
      <c r="E531" s="36"/>
      <c r="F531" s="36"/>
      <c r="G531" s="36"/>
      <c r="H531" s="36"/>
      <c r="I531" s="192">
        <f t="shared" si="240"/>
        <v>2370</v>
      </c>
      <c r="J531" s="5">
        <f t="shared" ref="J531:L531" si="262">IF(I531=0,0,J508/$I531*100)</f>
        <v>53.797468354430379</v>
      </c>
      <c r="K531" s="5">
        <f t="shared" si="262"/>
        <v>15.316455696202533</v>
      </c>
      <c r="L531" s="5">
        <f t="shared" si="262"/>
        <v>30.886075949367086</v>
      </c>
      <c r="M531" s="5">
        <f t="shared" si="239"/>
        <v>100</v>
      </c>
    </row>
    <row r="532" spans="1:13" ht="15" customHeight="1" x14ac:dyDescent="0.15">
      <c r="C532" s="7"/>
      <c r="D532" s="7"/>
      <c r="E532" s="7"/>
      <c r="G532" s="1"/>
      <c r="H532" s="1"/>
      <c r="I532" s="1"/>
      <c r="J532" s="1"/>
      <c r="K532" s="1"/>
    </row>
    <row r="533" spans="1:13" ht="15" customHeight="1" x14ac:dyDescent="0.15">
      <c r="A533" s="77" t="s">
        <v>820</v>
      </c>
      <c r="C533" s="7"/>
      <c r="D533" s="7"/>
      <c r="E533" s="7"/>
      <c r="G533" s="1"/>
      <c r="H533" s="1"/>
      <c r="I533" s="1"/>
      <c r="J533" s="1"/>
      <c r="K533" s="1"/>
    </row>
    <row r="534" spans="1:13" ht="15" customHeight="1" x14ac:dyDescent="0.15">
      <c r="A534" s="1" t="s">
        <v>785</v>
      </c>
      <c r="C534" s="7"/>
      <c r="D534" s="7"/>
      <c r="E534" s="7"/>
      <c r="G534" s="1"/>
      <c r="H534" s="1"/>
      <c r="I534" s="1"/>
      <c r="J534" s="1"/>
      <c r="K534" s="1"/>
    </row>
    <row r="535" spans="1:13" ht="45.35" x14ac:dyDescent="0.15">
      <c r="B535" s="27" t="s">
        <v>680</v>
      </c>
      <c r="C535" s="28"/>
      <c r="D535" s="28"/>
      <c r="E535" s="28"/>
      <c r="F535" s="28"/>
      <c r="G535" s="28"/>
      <c r="H535" s="28"/>
      <c r="I535" s="29"/>
      <c r="J535" s="202" t="s">
        <v>819</v>
      </c>
      <c r="K535" s="202" t="s">
        <v>818</v>
      </c>
      <c r="L535" s="145" t="s">
        <v>675</v>
      </c>
      <c r="M535" s="145" t="s">
        <v>676</v>
      </c>
    </row>
    <row r="536" spans="1:13" ht="15" customHeight="1" x14ac:dyDescent="0.15">
      <c r="B536" s="189" t="s">
        <v>670</v>
      </c>
      <c r="C536" s="68" t="s">
        <v>763</v>
      </c>
      <c r="D536" s="33"/>
      <c r="E536" s="33"/>
      <c r="F536" s="33"/>
      <c r="G536" s="33"/>
      <c r="H536" s="33"/>
      <c r="I536" s="78"/>
      <c r="J536" s="17">
        <v>94</v>
      </c>
      <c r="K536" s="17">
        <v>9</v>
      </c>
      <c r="L536" s="17">
        <v>25</v>
      </c>
      <c r="M536" s="17">
        <f t="shared" ref="M536:M581" si="263">SUM(J536:L536)</f>
        <v>128</v>
      </c>
    </row>
    <row r="537" spans="1:13" ht="15" customHeight="1" x14ac:dyDescent="0.15">
      <c r="B537" s="186"/>
      <c r="C537" s="81" t="s">
        <v>764</v>
      </c>
      <c r="D537" s="7"/>
      <c r="E537" s="7"/>
      <c r="I537" s="79"/>
      <c r="J537" s="18">
        <v>90</v>
      </c>
      <c r="K537" s="18">
        <v>9</v>
      </c>
      <c r="L537" s="18">
        <v>29</v>
      </c>
      <c r="M537" s="18">
        <f t="shared" si="263"/>
        <v>128</v>
      </c>
    </row>
    <row r="538" spans="1:13" ht="15" customHeight="1" x14ac:dyDescent="0.15">
      <c r="B538" s="186"/>
      <c r="C538" s="81" t="s">
        <v>765</v>
      </c>
      <c r="D538" s="7"/>
      <c r="E538" s="7"/>
      <c r="I538" s="79"/>
      <c r="J538" s="18">
        <v>92</v>
      </c>
      <c r="K538" s="18">
        <v>8</v>
      </c>
      <c r="L538" s="18">
        <v>28</v>
      </c>
      <c r="M538" s="18">
        <f t="shared" si="263"/>
        <v>128</v>
      </c>
    </row>
    <row r="539" spans="1:13" ht="15" customHeight="1" x14ac:dyDescent="0.15">
      <c r="B539" s="186"/>
      <c r="C539" s="81" t="s">
        <v>766</v>
      </c>
      <c r="D539" s="7"/>
      <c r="E539" s="7"/>
      <c r="I539" s="79"/>
      <c r="J539" s="18">
        <v>94</v>
      </c>
      <c r="K539" s="18">
        <v>7</v>
      </c>
      <c r="L539" s="18">
        <v>27</v>
      </c>
      <c r="M539" s="18">
        <f t="shared" si="263"/>
        <v>128</v>
      </c>
    </row>
    <row r="540" spans="1:13" ht="15" customHeight="1" x14ac:dyDescent="0.15">
      <c r="B540" s="186"/>
      <c r="C540" s="81" t="s">
        <v>767</v>
      </c>
      <c r="D540" s="7"/>
      <c r="E540" s="7"/>
      <c r="I540" s="79"/>
      <c r="J540" s="18">
        <v>75</v>
      </c>
      <c r="K540" s="18">
        <v>14</v>
      </c>
      <c r="L540" s="18">
        <v>30</v>
      </c>
      <c r="M540" s="18">
        <f t="shared" si="263"/>
        <v>119</v>
      </c>
    </row>
    <row r="541" spans="1:13" ht="15" customHeight="1" x14ac:dyDescent="0.15">
      <c r="B541" s="186"/>
      <c r="C541" s="81" t="s">
        <v>768</v>
      </c>
      <c r="D541" s="7"/>
      <c r="E541" s="7"/>
      <c r="I541" s="79"/>
      <c r="J541" s="18">
        <v>73</v>
      </c>
      <c r="K541" s="18">
        <v>20</v>
      </c>
      <c r="L541" s="18">
        <v>31</v>
      </c>
      <c r="M541" s="18">
        <f t="shared" si="263"/>
        <v>124</v>
      </c>
    </row>
    <row r="542" spans="1:13" ht="15" customHeight="1" x14ac:dyDescent="0.15">
      <c r="B542" s="186"/>
      <c r="C542" s="81" t="s">
        <v>696</v>
      </c>
      <c r="D542" s="7"/>
      <c r="E542" s="7"/>
      <c r="I542" s="79"/>
      <c r="J542" s="18">
        <v>74</v>
      </c>
      <c r="K542" s="18">
        <v>19</v>
      </c>
      <c r="L542" s="18">
        <v>30</v>
      </c>
      <c r="M542" s="18">
        <f t="shared" si="263"/>
        <v>123</v>
      </c>
    </row>
    <row r="543" spans="1:13" ht="15" customHeight="1" x14ac:dyDescent="0.15">
      <c r="B543" s="186"/>
      <c r="C543" s="81" t="s">
        <v>769</v>
      </c>
      <c r="D543" s="7"/>
      <c r="E543" s="7"/>
      <c r="I543" s="79"/>
      <c r="J543" s="18">
        <v>80</v>
      </c>
      <c r="K543" s="18">
        <v>16</v>
      </c>
      <c r="L543" s="18">
        <v>29</v>
      </c>
      <c r="M543" s="18">
        <f t="shared" si="263"/>
        <v>125</v>
      </c>
    </row>
    <row r="544" spans="1:13" ht="15" customHeight="1" x14ac:dyDescent="0.15">
      <c r="B544" s="186"/>
      <c r="C544" s="81" t="s">
        <v>770</v>
      </c>
      <c r="D544" s="7"/>
      <c r="E544" s="7"/>
      <c r="I544" s="79"/>
      <c r="J544" s="18">
        <v>71</v>
      </c>
      <c r="K544" s="18">
        <v>20</v>
      </c>
      <c r="L544" s="18">
        <v>30</v>
      </c>
      <c r="M544" s="18">
        <f t="shared" si="263"/>
        <v>121</v>
      </c>
    </row>
    <row r="545" spans="2:13" ht="15" customHeight="1" x14ac:dyDescent="0.15">
      <c r="B545" s="186"/>
      <c r="C545" s="81" t="s">
        <v>771</v>
      </c>
      <c r="D545" s="7"/>
      <c r="E545" s="7"/>
      <c r="I545" s="79"/>
      <c r="J545" s="18">
        <v>64</v>
      </c>
      <c r="K545" s="18">
        <v>23</v>
      </c>
      <c r="L545" s="18">
        <v>30</v>
      </c>
      <c r="M545" s="18">
        <f t="shared" si="263"/>
        <v>117</v>
      </c>
    </row>
    <row r="546" spans="2:13" ht="15" customHeight="1" x14ac:dyDescent="0.15">
      <c r="B546" s="186"/>
      <c r="C546" s="81" t="s">
        <v>772</v>
      </c>
      <c r="D546" s="7"/>
      <c r="E546" s="7"/>
      <c r="I546" s="79"/>
      <c r="J546" s="18">
        <v>82</v>
      </c>
      <c r="K546" s="18">
        <v>15</v>
      </c>
      <c r="L546" s="18">
        <v>31</v>
      </c>
      <c r="M546" s="18">
        <f t="shared" si="263"/>
        <v>128</v>
      </c>
    </row>
    <row r="547" spans="2:13" ht="15" customHeight="1" x14ac:dyDescent="0.15">
      <c r="B547" s="186"/>
      <c r="C547" s="81" t="s">
        <v>773</v>
      </c>
      <c r="D547" s="7"/>
      <c r="E547" s="7"/>
      <c r="I547" s="79"/>
      <c r="J547" s="18">
        <v>74</v>
      </c>
      <c r="K547" s="18">
        <v>18</v>
      </c>
      <c r="L547" s="18">
        <v>32</v>
      </c>
      <c r="M547" s="18">
        <f t="shared" si="263"/>
        <v>124</v>
      </c>
    </row>
    <row r="548" spans="2:13" ht="15" customHeight="1" x14ac:dyDescent="0.15">
      <c r="B548" s="186"/>
      <c r="C548" s="81" t="s">
        <v>774</v>
      </c>
      <c r="D548" s="7"/>
      <c r="E548" s="7"/>
      <c r="I548" s="79"/>
      <c r="J548" s="18">
        <v>93</v>
      </c>
      <c r="K548" s="18">
        <v>4</v>
      </c>
      <c r="L548" s="18">
        <v>32</v>
      </c>
      <c r="M548" s="18">
        <f t="shared" si="263"/>
        <v>129</v>
      </c>
    </row>
    <row r="549" spans="2:13" ht="15" customHeight="1" x14ac:dyDescent="0.15">
      <c r="B549" s="186"/>
      <c r="C549" s="81" t="s">
        <v>775</v>
      </c>
      <c r="D549" s="7"/>
      <c r="E549" s="7"/>
      <c r="I549" s="79"/>
      <c r="J549" s="18">
        <v>95</v>
      </c>
      <c r="K549" s="18">
        <v>4</v>
      </c>
      <c r="L549" s="18">
        <v>31</v>
      </c>
      <c r="M549" s="18">
        <f t="shared" si="263"/>
        <v>130</v>
      </c>
    </row>
    <row r="550" spans="2:13" ht="15" customHeight="1" x14ac:dyDescent="0.15">
      <c r="B550" s="186"/>
      <c r="C550" s="81" t="s">
        <v>776</v>
      </c>
      <c r="D550" s="7"/>
      <c r="E550" s="7"/>
      <c r="I550" s="79"/>
      <c r="J550" s="18">
        <v>90</v>
      </c>
      <c r="K550" s="18">
        <v>7</v>
      </c>
      <c r="L550" s="18">
        <v>31</v>
      </c>
      <c r="M550" s="18">
        <f t="shared" si="263"/>
        <v>128</v>
      </c>
    </row>
    <row r="551" spans="2:13" ht="15" customHeight="1" x14ac:dyDescent="0.15">
      <c r="B551" s="186"/>
      <c r="C551" s="81" t="s">
        <v>777</v>
      </c>
      <c r="D551" s="7"/>
      <c r="E551" s="7"/>
      <c r="I551" s="79"/>
      <c r="J551" s="18">
        <v>84</v>
      </c>
      <c r="K551" s="18">
        <v>13</v>
      </c>
      <c r="L551" s="18">
        <v>31</v>
      </c>
      <c r="M551" s="18">
        <f t="shared" si="263"/>
        <v>128</v>
      </c>
    </row>
    <row r="552" spans="2:13" ht="15" customHeight="1" x14ac:dyDescent="0.15">
      <c r="B552" s="186"/>
      <c r="C552" s="81" t="s">
        <v>778</v>
      </c>
      <c r="D552" s="7"/>
      <c r="E552" s="7"/>
      <c r="I552" s="79"/>
      <c r="J552" s="18">
        <v>80</v>
      </c>
      <c r="K552" s="18">
        <v>8</v>
      </c>
      <c r="L552" s="18">
        <v>29</v>
      </c>
      <c r="M552" s="18">
        <f t="shared" si="263"/>
        <v>117</v>
      </c>
    </row>
    <row r="553" spans="2:13" ht="15" customHeight="1" x14ac:dyDescent="0.15">
      <c r="B553" s="186"/>
      <c r="C553" s="81" t="s">
        <v>779</v>
      </c>
      <c r="D553" s="7"/>
      <c r="E553" s="7"/>
      <c r="I553" s="79"/>
      <c r="J553" s="18">
        <v>77</v>
      </c>
      <c r="K553" s="18">
        <v>13</v>
      </c>
      <c r="L553" s="18">
        <v>32</v>
      </c>
      <c r="M553" s="18">
        <f t="shared" si="263"/>
        <v>122</v>
      </c>
    </row>
    <row r="554" spans="2:13" ht="15" customHeight="1" x14ac:dyDescent="0.15">
      <c r="B554" s="186"/>
      <c r="C554" s="81" t="s">
        <v>780</v>
      </c>
      <c r="D554" s="7"/>
      <c r="E554" s="7"/>
      <c r="I554" s="79"/>
      <c r="J554" s="18">
        <v>74</v>
      </c>
      <c r="K554" s="18">
        <v>16</v>
      </c>
      <c r="L554" s="18">
        <v>33</v>
      </c>
      <c r="M554" s="18">
        <f t="shared" si="263"/>
        <v>123</v>
      </c>
    </row>
    <row r="555" spans="2:13" ht="15" customHeight="1" x14ac:dyDescent="0.15">
      <c r="B555" s="186"/>
      <c r="C555" s="81" t="s">
        <v>781</v>
      </c>
      <c r="D555" s="7"/>
      <c r="E555" s="7"/>
      <c r="I555" s="79"/>
      <c r="J555" s="18">
        <v>50</v>
      </c>
      <c r="K555" s="18">
        <v>23</v>
      </c>
      <c r="L555" s="18">
        <v>27</v>
      </c>
      <c r="M555" s="18">
        <f t="shared" si="263"/>
        <v>100</v>
      </c>
    </row>
    <row r="556" spans="2:13" ht="15" customHeight="1" x14ac:dyDescent="0.15">
      <c r="B556" s="186"/>
      <c r="C556" s="81" t="s">
        <v>782</v>
      </c>
      <c r="D556" s="7"/>
      <c r="E556" s="7"/>
      <c r="I556" s="79"/>
      <c r="J556" s="18">
        <v>93</v>
      </c>
      <c r="K556" s="18">
        <v>1</v>
      </c>
      <c r="L556" s="18">
        <v>34</v>
      </c>
      <c r="M556" s="18">
        <f t="shared" si="263"/>
        <v>128</v>
      </c>
    </row>
    <row r="557" spans="2:13" ht="15" customHeight="1" x14ac:dyDescent="0.15">
      <c r="B557" s="186"/>
      <c r="C557" s="81" t="s">
        <v>783</v>
      </c>
      <c r="D557" s="7"/>
      <c r="E557" s="7"/>
      <c r="I557" s="79"/>
      <c r="J557" s="18">
        <v>58</v>
      </c>
      <c r="K557" s="18">
        <v>22</v>
      </c>
      <c r="L557" s="18">
        <v>30</v>
      </c>
      <c r="M557" s="18">
        <f t="shared" si="263"/>
        <v>110</v>
      </c>
    </row>
    <row r="558" spans="2:13" ht="15" customHeight="1" x14ac:dyDescent="0.15">
      <c r="B558" s="187"/>
      <c r="C558" s="69" t="s">
        <v>784</v>
      </c>
      <c r="D558" s="36"/>
      <c r="E558" s="36"/>
      <c r="F558" s="36"/>
      <c r="G558" s="36"/>
      <c r="H558" s="36"/>
      <c r="I558" s="80"/>
      <c r="J558" s="19">
        <v>72</v>
      </c>
      <c r="K558" s="19">
        <v>22</v>
      </c>
      <c r="L558" s="19">
        <v>30</v>
      </c>
      <c r="M558" s="19">
        <f t="shared" si="263"/>
        <v>124</v>
      </c>
    </row>
    <row r="559" spans="2:13" ht="15" customHeight="1" x14ac:dyDescent="0.15">
      <c r="B559" s="188" t="s">
        <v>671</v>
      </c>
      <c r="C559" s="68" t="s">
        <v>763</v>
      </c>
      <c r="D559" s="33"/>
      <c r="E559" s="33"/>
      <c r="F559" s="33"/>
      <c r="G559" s="33"/>
      <c r="H559" s="33"/>
      <c r="I559" s="190">
        <f>$J$10-L287</f>
        <v>128</v>
      </c>
      <c r="J559" s="4">
        <f>IF(I559=0,0,J536/$I559*100)</f>
        <v>73.4375</v>
      </c>
      <c r="K559" s="4">
        <f>IF(J559=0,0,K536/$I559*100)</f>
        <v>7.03125</v>
      </c>
      <c r="L559" s="4">
        <f>IF(K559=0,0,L536/$I559*100)</f>
        <v>19.53125</v>
      </c>
      <c r="M559" s="4">
        <f t="shared" si="263"/>
        <v>100</v>
      </c>
    </row>
    <row r="560" spans="2:13" ht="15" customHeight="1" x14ac:dyDescent="0.15">
      <c r="B560" s="186"/>
      <c r="C560" s="81" t="s">
        <v>764</v>
      </c>
      <c r="D560" s="7"/>
      <c r="E560" s="7"/>
      <c r="I560" s="191">
        <f t="shared" ref="I560:I581" si="264">$J$10-L288</f>
        <v>128</v>
      </c>
      <c r="J560" s="4">
        <f t="shared" ref="J560:L560" si="265">IF(I560=0,0,J537/$I560*100)</f>
        <v>70.3125</v>
      </c>
      <c r="K560" s="4">
        <f t="shared" si="265"/>
        <v>7.03125</v>
      </c>
      <c r="L560" s="4">
        <f t="shared" si="265"/>
        <v>22.65625</v>
      </c>
      <c r="M560" s="4">
        <f t="shared" si="263"/>
        <v>100</v>
      </c>
    </row>
    <row r="561" spans="2:13" ht="15" customHeight="1" x14ac:dyDescent="0.15">
      <c r="B561" s="186"/>
      <c r="C561" s="81" t="s">
        <v>765</v>
      </c>
      <c r="D561" s="7"/>
      <c r="E561" s="7"/>
      <c r="I561" s="191">
        <f t="shared" si="264"/>
        <v>128</v>
      </c>
      <c r="J561" s="4">
        <f t="shared" ref="J561:L561" si="266">IF(I561=0,0,J538/$I561*100)</f>
        <v>71.875</v>
      </c>
      <c r="K561" s="4">
        <f t="shared" si="266"/>
        <v>6.25</v>
      </c>
      <c r="L561" s="4">
        <f t="shared" si="266"/>
        <v>21.875</v>
      </c>
      <c r="M561" s="4">
        <f t="shared" si="263"/>
        <v>100</v>
      </c>
    </row>
    <row r="562" spans="2:13" ht="15" customHeight="1" x14ac:dyDescent="0.15">
      <c r="B562" s="186"/>
      <c r="C562" s="81" t="s">
        <v>766</v>
      </c>
      <c r="D562" s="7"/>
      <c r="E562" s="7"/>
      <c r="I562" s="191">
        <f t="shared" si="264"/>
        <v>128</v>
      </c>
      <c r="J562" s="4">
        <f t="shared" ref="J562:L562" si="267">IF(I562=0,0,J539/$I562*100)</f>
        <v>73.4375</v>
      </c>
      <c r="K562" s="4">
        <f t="shared" si="267"/>
        <v>5.46875</v>
      </c>
      <c r="L562" s="4">
        <f t="shared" si="267"/>
        <v>21.09375</v>
      </c>
      <c r="M562" s="4">
        <f t="shared" si="263"/>
        <v>100</v>
      </c>
    </row>
    <row r="563" spans="2:13" ht="15" customHeight="1" x14ac:dyDescent="0.15">
      <c r="B563" s="186"/>
      <c r="C563" s="81" t="s">
        <v>767</v>
      </c>
      <c r="D563" s="7"/>
      <c r="E563" s="7"/>
      <c r="I563" s="191">
        <f t="shared" si="264"/>
        <v>119</v>
      </c>
      <c r="J563" s="4">
        <f t="shared" ref="J563:L563" si="268">IF(I563=0,0,J540/$I563*100)</f>
        <v>63.02521008403361</v>
      </c>
      <c r="K563" s="4">
        <f t="shared" si="268"/>
        <v>11.76470588235294</v>
      </c>
      <c r="L563" s="4">
        <f t="shared" si="268"/>
        <v>25.210084033613445</v>
      </c>
      <c r="M563" s="4">
        <f t="shared" si="263"/>
        <v>99.999999999999986</v>
      </c>
    </row>
    <row r="564" spans="2:13" ht="15" customHeight="1" x14ac:dyDescent="0.15">
      <c r="B564" s="186"/>
      <c r="C564" s="81" t="s">
        <v>768</v>
      </c>
      <c r="D564" s="7"/>
      <c r="E564" s="7"/>
      <c r="I564" s="191">
        <f t="shared" si="264"/>
        <v>124</v>
      </c>
      <c r="J564" s="4">
        <f t="shared" ref="J564:L564" si="269">IF(I564=0,0,J541/$I564*100)</f>
        <v>58.870967741935488</v>
      </c>
      <c r="K564" s="4">
        <f t="shared" si="269"/>
        <v>16.129032258064516</v>
      </c>
      <c r="L564" s="4">
        <f t="shared" si="269"/>
        <v>25</v>
      </c>
      <c r="M564" s="4">
        <f t="shared" si="263"/>
        <v>100</v>
      </c>
    </row>
    <row r="565" spans="2:13" ht="15" customHeight="1" x14ac:dyDescent="0.15">
      <c r="B565" s="186"/>
      <c r="C565" s="81" t="s">
        <v>696</v>
      </c>
      <c r="D565" s="7"/>
      <c r="E565" s="7"/>
      <c r="I565" s="191">
        <f t="shared" si="264"/>
        <v>123</v>
      </c>
      <c r="J565" s="4">
        <f t="shared" ref="J565:L565" si="270">IF(I565=0,0,J542/$I565*100)</f>
        <v>60.162601626016269</v>
      </c>
      <c r="K565" s="4">
        <f t="shared" si="270"/>
        <v>15.447154471544716</v>
      </c>
      <c r="L565" s="4">
        <f t="shared" si="270"/>
        <v>24.390243902439025</v>
      </c>
      <c r="M565" s="4">
        <f t="shared" si="263"/>
        <v>100.00000000000001</v>
      </c>
    </row>
    <row r="566" spans="2:13" ht="15" customHeight="1" x14ac:dyDescent="0.15">
      <c r="B566" s="186"/>
      <c r="C566" s="81" t="s">
        <v>769</v>
      </c>
      <c r="D566" s="7"/>
      <c r="E566" s="7"/>
      <c r="I566" s="191">
        <f t="shared" si="264"/>
        <v>125</v>
      </c>
      <c r="J566" s="4">
        <f t="shared" ref="J566:L566" si="271">IF(I566=0,0,J543/$I566*100)</f>
        <v>64</v>
      </c>
      <c r="K566" s="4">
        <f t="shared" si="271"/>
        <v>12.8</v>
      </c>
      <c r="L566" s="4">
        <f t="shared" si="271"/>
        <v>23.200000000000003</v>
      </c>
      <c r="M566" s="4">
        <f t="shared" si="263"/>
        <v>100</v>
      </c>
    </row>
    <row r="567" spans="2:13" ht="15" customHeight="1" x14ac:dyDescent="0.15">
      <c r="B567" s="186"/>
      <c r="C567" s="81" t="s">
        <v>770</v>
      </c>
      <c r="D567" s="7"/>
      <c r="E567" s="7"/>
      <c r="I567" s="191">
        <f t="shared" si="264"/>
        <v>121</v>
      </c>
      <c r="J567" s="4">
        <f t="shared" ref="J567:L567" si="272">IF(I567=0,0,J544/$I567*100)</f>
        <v>58.677685950413228</v>
      </c>
      <c r="K567" s="4">
        <f t="shared" si="272"/>
        <v>16.528925619834713</v>
      </c>
      <c r="L567" s="4">
        <f t="shared" si="272"/>
        <v>24.793388429752067</v>
      </c>
      <c r="M567" s="4">
        <f t="shared" si="263"/>
        <v>100.00000000000001</v>
      </c>
    </row>
    <row r="568" spans="2:13" ht="15" customHeight="1" x14ac:dyDescent="0.15">
      <c r="B568" s="186"/>
      <c r="C568" s="81" t="s">
        <v>771</v>
      </c>
      <c r="D568" s="7"/>
      <c r="E568" s="7"/>
      <c r="I568" s="191">
        <f t="shared" si="264"/>
        <v>117</v>
      </c>
      <c r="J568" s="4">
        <f t="shared" ref="J568:L568" si="273">IF(I568=0,0,J545/$I568*100)</f>
        <v>54.700854700854705</v>
      </c>
      <c r="K568" s="4">
        <f t="shared" si="273"/>
        <v>19.658119658119659</v>
      </c>
      <c r="L568" s="4">
        <f t="shared" si="273"/>
        <v>25.641025641025639</v>
      </c>
      <c r="M568" s="4">
        <f t="shared" si="263"/>
        <v>100</v>
      </c>
    </row>
    <row r="569" spans="2:13" ht="15" customHeight="1" x14ac:dyDescent="0.15">
      <c r="B569" s="186"/>
      <c r="C569" s="81" t="s">
        <v>772</v>
      </c>
      <c r="D569" s="7"/>
      <c r="E569" s="7"/>
      <c r="I569" s="191">
        <f t="shared" si="264"/>
        <v>128</v>
      </c>
      <c r="J569" s="4">
        <f t="shared" ref="J569:L569" si="274">IF(I569=0,0,J546/$I569*100)</f>
        <v>64.0625</v>
      </c>
      <c r="K569" s="4">
        <f t="shared" si="274"/>
        <v>11.71875</v>
      </c>
      <c r="L569" s="4">
        <f t="shared" si="274"/>
        <v>24.21875</v>
      </c>
      <c r="M569" s="4">
        <f t="shared" si="263"/>
        <v>100</v>
      </c>
    </row>
    <row r="570" spans="2:13" ht="15" customHeight="1" x14ac:dyDescent="0.15">
      <c r="B570" s="186"/>
      <c r="C570" s="81" t="s">
        <v>773</v>
      </c>
      <c r="D570" s="7"/>
      <c r="E570" s="7"/>
      <c r="I570" s="191">
        <f t="shared" si="264"/>
        <v>124</v>
      </c>
      <c r="J570" s="4">
        <f t="shared" ref="J570:L570" si="275">IF(I570=0,0,J547/$I570*100)</f>
        <v>59.677419354838712</v>
      </c>
      <c r="K570" s="4">
        <f t="shared" si="275"/>
        <v>14.516129032258066</v>
      </c>
      <c r="L570" s="4">
        <f t="shared" si="275"/>
        <v>25.806451612903224</v>
      </c>
      <c r="M570" s="4">
        <f t="shared" si="263"/>
        <v>100</v>
      </c>
    </row>
    <row r="571" spans="2:13" ht="15" customHeight="1" x14ac:dyDescent="0.15">
      <c r="B571" s="186"/>
      <c r="C571" s="81" t="s">
        <v>774</v>
      </c>
      <c r="D571" s="7"/>
      <c r="E571" s="7"/>
      <c r="I571" s="191">
        <f t="shared" si="264"/>
        <v>129</v>
      </c>
      <c r="J571" s="4">
        <f t="shared" ref="J571:L571" si="276">IF(I571=0,0,J548/$I571*100)</f>
        <v>72.093023255813947</v>
      </c>
      <c r="K571" s="4">
        <f t="shared" si="276"/>
        <v>3.1007751937984498</v>
      </c>
      <c r="L571" s="4">
        <f t="shared" si="276"/>
        <v>24.806201550387598</v>
      </c>
      <c r="M571" s="4">
        <f t="shared" si="263"/>
        <v>100</v>
      </c>
    </row>
    <row r="572" spans="2:13" ht="15" customHeight="1" x14ac:dyDescent="0.15">
      <c r="B572" s="186"/>
      <c r="C572" s="81" t="s">
        <v>775</v>
      </c>
      <c r="D572" s="7"/>
      <c r="E572" s="7"/>
      <c r="I572" s="191">
        <f t="shared" si="264"/>
        <v>130</v>
      </c>
      <c r="J572" s="4">
        <f t="shared" ref="J572:L572" si="277">IF(I572=0,0,J549/$I572*100)</f>
        <v>73.076923076923066</v>
      </c>
      <c r="K572" s="4">
        <f t="shared" si="277"/>
        <v>3.0769230769230771</v>
      </c>
      <c r="L572" s="4">
        <f t="shared" si="277"/>
        <v>23.846153846153847</v>
      </c>
      <c r="M572" s="4">
        <f t="shared" si="263"/>
        <v>100</v>
      </c>
    </row>
    <row r="573" spans="2:13" ht="15" customHeight="1" x14ac:dyDescent="0.15">
      <c r="B573" s="186"/>
      <c r="C573" s="81" t="s">
        <v>776</v>
      </c>
      <c r="D573" s="7"/>
      <c r="E573" s="7"/>
      <c r="I573" s="191">
        <f t="shared" si="264"/>
        <v>128</v>
      </c>
      <c r="J573" s="4">
        <f t="shared" ref="J573:L573" si="278">IF(I573=0,0,J550/$I573*100)</f>
        <v>70.3125</v>
      </c>
      <c r="K573" s="4">
        <f t="shared" si="278"/>
        <v>5.46875</v>
      </c>
      <c r="L573" s="4">
        <f t="shared" si="278"/>
        <v>24.21875</v>
      </c>
      <c r="M573" s="4">
        <f t="shared" si="263"/>
        <v>100</v>
      </c>
    </row>
    <row r="574" spans="2:13" ht="15" customHeight="1" x14ac:dyDescent="0.15">
      <c r="B574" s="186"/>
      <c r="C574" s="81" t="s">
        <v>777</v>
      </c>
      <c r="D574" s="7"/>
      <c r="E574" s="7"/>
      <c r="I574" s="191">
        <f t="shared" si="264"/>
        <v>128</v>
      </c>
      <c r="J574" s="4">
        <f t="shared" ref="J574:L574" si="279">IF(I574=0,0,J551/$I574*100)</f>
        <v>65.625</v>
      </c>
      <c r="K574" s="4">
        <f t="shared" si="279"/>
        <v>10.15625</v>
      </c>
      <c r="L574" s="4">
        <f t="shared" si="279"/>
        <v>24.21875</v>
      </c>
      <c r="M574" s="4">
        <f t="shared" si="263"/>
        <v>100</v>
      </c>
    </row>
    <row r="575" spans="2:13" ht="15" customHeight="1" x14ac:dyDescent="0.15">
      <c r="B575" s="186"/>
      <c r="C575" s="81" t="s">
        <v>778</v>
      </c>
      <c r="D575" s="7"/>
      <c r="E575" s="7"/>
      <c r="I575" s="191">
        <f t="shared" si="264"/>
        <v>117</v>
      </c>
      <c r="J575" s="4">
        <f t="shared" ref="J575:L575" si="280">IF(I575=0,0,J552/$I575*100)</f>
        <v>68.376068376068375</v>
      </c>
      <c r="K575" s="4">
        <f t="shared" si="280"/>
        <v>6.8376068376068382</v>
      </c>
      <c r="L575" s="4">
        <f t="shared" si="280"/>
        <v>24.786324786324787</v>
      </c>
      <c r="M575" s="4">
        <f t="shared" si="263"/>
        <v>100</v>
      </c>
    </row>
    <row r="576" spans="2:13" ht="15" customHeight="1" x14ac:dyDescent="0.15">
      <c r="B576" s="186"/>
      <c r="C576" s="81" t="s">
        <v>779</v>
      </c>
      <c r="D576" s="7"/>
      <c r="E576" s="7"/>
      <c r="I576" s="191">
        <f t="shared" si="264"/>
        <v>122</v>
      </c>
      <c r="J576" s="4">
        <f t="shared" ref="J576:L576" si="281">IF(I576=0,0,J553/$I576*100)</f>
        <v>63.114754098360656</v>
      </c>
      <c r="K576" s="4">
        <f t="shared" si="281"/>
        <v>10.655737704918032</v>
      </c>
      <c r="L576" s="4">
        <f t="shared" si="281"/>
        <v>26.229508196721312</v>
      </c>
      <c r="M576" s="4">
        <f t="shared" si="263"/>
        <v>100</v>
      </c>
    </row>
    <row r="577" spans="1:13" ht="15" customHeight="1" x14ac:dyDescent="0.15">
      <c r="B577" s="186"/>
      <c r="C577" s="81" t="s">
        <v>780</v>
      </c>
      <c r="D577" s="7"/>
      <c r="E577" s="7"/>
      <c r="I577" s="191">
        <f t="shared" si="264"/>
        <v>123</v>
      </c>
      <c r="J577" s="4">
        <f t="shared" ref="J577:L577" si="282">IF(I577=0,0,J554/$I577*100)</f>
        <v>60.162601626016269</v>
      </c>
      <c r="K577" s="4">
        <f t="shared" si="282"/>
        <v>13.008130081300814</v>
      </c>
      <c r="L577" s="4">
        <f t="shared" si="282"/>
        <v>26.829268292682929</v>
      </c>
      <c r="M577" s="4">
        <f t="shared" si="263"/>
        <v>100.00000000000001</v>
      </c>
    </row>
    <row r="578" spans="1:13" ht="15" customHeight="1" x14ac:dyDescent="0.15">
      <c r="B578" s="186"/>
      <c r="C578" s="81" t="s">
        <v>781</v>
      </c>
      <c r="D578" s="7"/>
      <c r="E578" s="7"/>
      <c r="I578" s="191">
        <f t="shared" si="264"/>
        <v>100</v>
      </c>
      <c r="J578" s="4">
        <f t="shared" ref="J578:L578" si="283">IF(I578=0,0,J555/$I578*100)</f>
        <v>50</v>
      </c>
      <c r="K578" s="4">
        <f t="shared" si="283"/>
        <v>23</v>
      </c>
      <c r="L578" s="4">
        <f t="shared" si="283"/>
        <v>27</v>
      </c>
      <c r="M578" s="4">
        <f t="shared" si="263"/>
        <v>100</v>
      </c>
    </row>
    <row r="579" spans="1:13" ht="15" customHeight="1" x14ac:dyDescent="0.15">
      <c r="B579" s="186"/>
      <c r="C579" s="81" t="s">
        <v>782</v>
      </c>
      <c r="D579" s="7"/>
      <c r="E579" s="7"/>
      <c r="I579" s="191">
        <f t="shared" si="264"/>
        <v>128</v>
      </c>
      <c r="J579" s="4">
        <f t="shared" ref="J579:L579" si="284">IF(I579=0,0,J556/$I579*100)</f>
        <v>72.65625</v>
      </c>
      <c r="K579" s="4">
        <f t="shared" si="284"/>
        <v>0.78125</v>
      </c>
      <c r="L579" s="4">
        <f t="shared" si="284"/>
        <v>26.5625</v>
      </c>
      <c r="M579" s="4">
        <f t="shared" si="263"/>
        <v>100</v>
      </c>
    </row>
    <row r="580" spans="1:13" ht="15" customHeight="1" x14ac:dyDescent="0.15">
      <c r="B580" s="186"/>
      <c r="C580" s="81" t="s">
        <v>783</v>
      </c>
      <c r="D580" s="7"/>
      <c r="E580" s="7"/>
      <c r="I580" s="191">
        <f t="shared" si="264"/>
        <v>110</v>
      </c>
      <c r="J580" s="4">
        <f t="shared" ref="J580:L580" si="285">IF(I580=0,0,J557/$I580*100)</f>
        <v>52.72727272727272</v>
      </c>
      <c r="K580" s="4">
        <f t="shared" si="285"/>
        <v>20</v>
      </c>
      <c r="L580" s="4">
        <f t="shared" si="285"/>
        <v>27.27272727272727</v>
      </c>
      <c r="M580" s="4">
        <f t="shared" si="263"/>
        <v>99.999999999999986</v>
      </c>
    </row>
    <row r="581" spans="1:13" ht="15" customHeight="1" x14ac:dyDescent="0.15">
      <c r="B581" s="187"/>
      <c r="C581" s="69" t="s">
        <v>784</v>
      </c>
      <c r="D581" s="36"/>
      <c r="E581" s="36"/>
      <c r="F581" s="36"/>
      <c r="G581" s="36"/>
      <c r="H581" s="36"/>
      <c r="I581" s="192">
        <f t="shared" si="264"/>
        <v>124</v>
      </c>
      <c r="J581" s="5">
        <f t="shared" ref="J581:L581" si="286">IF(I581=0,0,J558/$I581*100)</f>
        <v>58.064516129032263</v>
      </c>
      <c r="K581" s="5">
        <f t="shared" si="286"/>
        <v>17.741935483870968</v>
      </c>
      <c r="L581" s="5">
        <f t="shared" si="286"/>
        <v>24.193548387096776</v>
      </c>
      <c r="M581" s="5">
        <f t="shared" si="263"/>
        <v>100</v>
      </c>
    </row>
    <row r="582" spans="1:13" ht="15" customHeight="1" x14ac:dyDescent="0.15">
      <c r="C582" s="7"/>
      <c r="D582" s="7"/>
      <c r="E582" s="7"/>
      <c r="G582" s="1"/>
      <c r="H582" s="1"/>
      <c r="I582" s="1"/>
      <c r="J582" s="1"/>
      <c r="K582" s="1"/>
    </row>
    <row r="583" spans="1:13" ht="15" customHeight="1" x14ac:dyDescent="0.15">
      <c r="A583" s="77" t="s">
        <v>820</v>
      </c>
      <c r="C583" s="7"/>
      <c r="D583" s="7"/>
      <c r="E583" s="7"/>
      <c r="G583" s="1"/>
      <c r="H583" s="1"/>
      <c r="I583" s="1"/>
      <c r="J583" s="1"/>
      <c r="K583" s="1"/>
    </row>
    <row r="584" spans="1:13" ht="15" customHeight="1" x14ac:dyDescent="0.15">
      <c r="A584" s="1" t="s">
        <v>785</v>
      </c>
      <c r="C584" s="7"/>
      <c r="D584" s="7"/>
      <c r="E584" s="7"/>
      <c r="G584" s="1"/>
      <c r="H584" s="1"/>
      <c r="I584" s="1"/>
      <c r="J584" s="1"/>
      <c r="K584" s="1"/>
    </row>
    <row r="585" spans="1:13" ht="45.35" x14ac:dyDescent="0.15">
      <c r="B585" s="27" t="s">
        <v>681</v>
      </c>
      <c r="C585" s="28"/>
      <c r="D585" s="28"/>
      <c r="E585" s="28"/>
      <c r="F585" s="28"/>
      <c r="G585" s="28"/>
      <c r="H585" s="28"/>
      <c r="I585" s="29"/>
      <c r="J585" s="202" t="s">
        <v>819</v>
      </c>
      <c r="K585" s="202" t="s">
        <v>818</v>
      </c>
      <c r="L585" s="145" t="s">
        <v>675</v>
      </c>
      <c r="M585" s="145" t="s">
        <v>676</v>
      </c>
    </row>
    <row r="586" spans="1:13" ht="15" customHeight="1" x14ac:dyDescent="0.15">
      <c r="B586" s="189" t="s">
        <v>670</v>
      </c>
      <c r="C586" s="68" t="s">
        <v>763</v>
      </c>
      <c r="D586" s="33"/>
      <c r="E586" s="33"/>
      <c r="F586" s="33"/>
      <c r="G586" s="33"/>
      <c r="H586" s="33"/>
      <c r="I586" s="78"/>
      <c r="J586" s="17">
        <v>1192</v>
      </c>
      <c r="K586" s="17">
        <v>110</v>
      </c>
      <c r="L586" s="17">
        <v>394</v>
      </c>
      <c r="M586" s="17">
        <f t="shared" ref="M586:M631" si="287">SUM(J586:L586)</f>
        <v>1696</v>
      </c>
    </row>
    <row r="587" spans="1:13" ht="15" customHeight="1" x14ac:dyDescent="0.15">
      <c r="B587" s="186"/>
      <c r="C587" s="81" t="s">
        <v>764</v>
      </c>
      <c r="D587" s="7"/>
      <c r="E587" s="7"/>
      <c r="I587" s="79"/>
      <c r="J587" s="18">
        <v>1192</v>
      </c>
      <c r="K587" s="18">
        <v>104</v>
      </c>
      <c r="L587" s="18">
        <v>425</v>
      </c>
      <c r="M587" s="18">
        <f t="shared" si="287"/>
        <v>1721</v>
      </c>
    </row>
    <row r="588" spans="1:13" ht="15" customHeight="1" x14ac:dyDescent="0.15">
      <c r="B588" s="186"/>
      <c r="C588" s="81" t="s">
        <v>765</v>
      </c>
      <c r="D588" s="7"/>
      <c r="E588" s="7"/>
      <c r="I588" s="79"/>
      <c r="J588" s="18">
        <v>1181</v>
      </c>
      <c r="K588" s="18">
        <v>127</v>
      </c>
      <c r="L588" s="18">
        <v>425</v>
      </c>
      <c r="M588" s="18">
        <f t="shared" si="287"/>
        <v>1733</v>
      </c>
    </row>
    <row r="589" spans="1:13" ht="15" customHeight="1" x14ac:dyDescent="0.15">
      <c r="B589" s="186"/>
      <c r="C589" s="81" t="s">
        <v>766</v>
      </c>
      <c r="D589" s="7"/>
      <c r="E589" s="7"/>
      <c r="I589" s="79"/>
      <c r="J589" s="18">
        <v>1128</v>
      </c>
      <c r="K589" s="18">
        <v>146</v>
      </c>
      <c r="L589" s="18">
        <v>439</v>
      </c>
      <c r="M589" s="18">
        <f t="shared" si="287"/>
        <v>1713</v>
      </c>
    </row>
    <row r="590" spans="1:13" ht="15" customHeight="1" x14ac:dyDescent="0.15">
      <c r="B590" s="186"/>
      <c r="C590" s="81" t="s">
        <v>767</v>
      </c>
      <c r="D590" s="7"/>
      <c r="E590" s="7"/>
      <c r="I590" s="79"/>
      <c r="J590" s="18">
        <v>969</v>
      </c>
      <c r="K590" s="18">
        <v>195</v>
      </c>
      <c r="L590" s="18">
        <v>429</v>
      </c>
      <c r="M590" s="18">
        <f t="shared" si="287"/>
        <v>1593</v>
      </c>
    </row>
    <row r="591" spans="1:13" ht="15" customHeight="1" x14ac:dyDescent="0.15">
      <c r="B591" s="186"/>
      <c r="C591" s="81" t="s">
        <v>768</v>
      </c>
      <c r="D591" s="7"/>
      <c r="E591" s="7"/>
      <c r="I591" s="79"/>
      <c r="J591" s="18">
        <v>991</v>
      </c>
      <c r="K591" s="18">
        <v>218</v>
      </c>
      <c r="L591" s="18">
        <v>426</v>
      </c>
      <c r="M591" s="18">
        <f t="shared" si="287"/>
        <v>1635</v>
      </c>
    </row>
    <row r="592" spans="1:13" ht="15" customHeight="1" x14ac:dyDescent="0.15">
      <c r="B592" s="186"/>
      <c r="C592" s="81" t="s">
        <v>696</v>
      </c>
      <c r="D592" s="7"/>
      <c r="E592" s="7"/>
      <c r="I592" s="79"/>
      <c r="J592" s="18">
        <v>1012</v>
      </c>
      <c r="K592" s="18">
        <v>220</v>
      </c>
      <c r="L592" s="18">
        <v>446</v>
      </c>
      <c r="M592" s="18">
        <f t="shared" si="287"/>
        <v>1678</v>
      </c>
    </row>
    <row r="593" spans="2:13" ht="15" customHeight="1" x14ac:dyDescent="0.15">
      <c r="B593" s="186"/>
      <c r="C593" s="81" t="s">
        <v>769</v>
      </c>
      <c r="D593" s="7"/>
      <c r="E593" s="7"/>
      <c r="I593" s="79"/>
      <c r="J593" s="18">
        <v>1008</v>
      </c>
      <c r="K593" s="18">
        <v>220</v>
      </c>
      <c r="L593" s="18">
        <v>464</v>
      </c>
      <c r="M593" s="18">
        <f t="shared" si="287"/>
        <v>1692</v>
      </c>
    </row>
    <row r="594" spans="2:13" ht="15" customHeight="1" x14ac:dyDescent="0.15">
      <c r="B594" s="186"/>
      <c r="C594" s="81" t="s">
        <v>770</v>
      </c>
      <c r="D594" s="7"/>
      <c r="E594" s="7"/>
      <c r="I594" s="79"/>
      <c r="J594" s="18">
        <v>909</v>
      </c>
      <c r="K594" s="18">
        <v>221</v>
      </c>
      <c r="L594" s="18">
        <v>443</v>
      </c>
      <c r="M594" s="18">
        <f t="shared" si="287"/>
        <v>1573</v>
      </c>
    </row>
    <row r="595" spans="2:13" ht="15" customHeight="1" x14ac:dyDescent="0.15">
      <c r="B595" s="186"/>
      <c r="C595" s="81" t="s">
        <v>771</v>
      </c>
      <c r="D595" s="7"/>
      <c r="E595" s="7"/>
      <c r="I595" s="79"/>
      <c r="J595" s="18">
        <v>901</v>
      </c>
      <c r="K595" s="18">
        <v>281</v>
      </c>
      <c r="L595" s="18">
        <v>429</v>
      </c>
      <c r="M595" s="18">
        <f t="shared" si="287"/>
        <v>1611</v>
      </c>
    </row>
    <row r="596" spans="2:13" ht="15" customHeight="1" x14ac:dyDescent="0.15">
      <c r="B596" s="186"/>
      <c r="C596" s="81" t="s">
        <v>772</v>
      </c>
      <c r="D596" s="7"/>
      <c r="E596" s="7"/>
      <c r="I596" s="79"/>
      <c r="J596" s="18">
        <v>1087</v>
      </c>
      <c r="K596" s="18">
        <v>177</v>
      </c>
      <c r="L596" s="18">
        <v>460</v>
      </c>
      <c r="M596" s="18">
        <f t="shared" si="287"/>
        <v>1724</v>
      </c>
    </row>
    <row r="597" spans="2:13" ht="15" customHeight="1" x14ac:dyDescent="0.15">
      <c r="B597" s="186"/>
      <c r="C597" s="81" t="s">
        <v>773</v>
      </c>
      <c r="D597" s="7"/>
      <c r="E597" s="7"/>
      <c r="I597" s="79"/>
      <c r="J597" s="18">
        <v>1007</v>
      </c>
      <c r="K597" s="18">
        <v>215</v>
      </c>
      <c r="L597" s="18">
        <v>453</v>
      </c>
      <c r="M597" s="18">
        <f t="shared" si="287"/>
        <v>1675</v>
      </c>
    </row>
    <row r="598" spans="2:13" ht="15" customHeight="1" x14ac:dyDescent="0.15">
      <c r="B598" s="186"/>
      <c r="C598" s="81" t="s">
        <v>774</v>
      </c>
      <c r="D598" s="7"/>
      <c r="E598" s="7"/>
      <c r="I598" s="79"/>
      <c r="J598" s="18">
        <v>1186</v>
      </c>
      <c r="K598" s="18">
        <v>95</v>
      </c>
      <c r="L598" s="18">
        <v>472</v>
      </c>
      <c r="M598" s="18">
        <f t="shared" si="287"/>
        <v>1753</v>
      </c>
    </row>
    <row r="599" spans="2:13" ht="15" customHeight="1" x14ac:dyDescent="0.15">
      <c r="B599" s="186"/>
      <c r="C599" s="81" t="s">
        <v>775</v>
      </c>
      <c r="D599" s="7"/>
      <c r="E599" s="7"/>
      <c r="I599" s="79"/>
      <c r="J599" s="18">
        <v>1195</v>
      </c>
      <c r="K599" s="18">
        <v>92</v>
      </c>
      <c r="L599" s="18">
        <v>468</v>
      </c>
      <c r="M599" s="18">
        <f t="shared" si="287"/>
        <v>1755</v>
      </c>
    </row>
    <row r="600" spans="2:13" ht="15" customHeight="1" x14ac:dyDescent="0.15">
      <c r="B600" s="186"/>
      <c r="C600" s="81" t="s">
        <v>776</v>
      </c>
      <c r="D600" s="7"/>
      <c r="E600" s="7"/>
      <c r="I600" s="79"/>
      <c r="J600" s="18">
        <v>1177</v>
      </c>
      <c r="K600" s="18">
        <v>107</v>
      </c>
      <c r="L600" s="18">
        <v>465</v>
      </c>
      <c r="M600" s="18">
        <f t="shared" si="287"/>
        <v>1749</v>
      </c>
    </row>
    <row r="601" spans="2:13" ht="15" customHeight="1" x14ac:dyDescent="0.15">
      <c r="B601" s="186"/>
      <c r="C601" s="81" t="s">
        <v>777</v>
      </c>
      <c r="D601" s="7"/>
      <c r="E601" s="7"/>
      <c r="I601" s="79"/>
      <c r="J601" s="18">
        <v>1145</v>
      </c>
      <c r="K601" s="18">
        <v>135</v>
      </c>
      <c r="L601" s="18">
        <v>468</v>
      </c>
      <c r="M601" s="18">
        <f t="shared" si="287"/>
        <v>1748</v>
      </c>
    </row>
    <row r="602" spans="2:13" ht="15" customHeight="1" x14ac:dyDescent="0.15">
      <c r="B602" s="186"/>
      <c r="C602" s="81" t="s">
        <v>778</v>
      </c>
      <c r="D602" s="7"/>
      <c r="E602" s="7"/>
      <c r="I602" s="79"/>
      <c r="J602" s="18">
        <v>1108</v>
      </c>
      <c r="K602" s="18">
        <v>138</v>
      </c>
      <c r="L602" s="18">
        <v>468</v>
      </c>
      <c r="M602" s="18">
        <f t="shared" si="287"/>
        <v>1714</v>
      </c>
    </row>
    <row r="603" spans="2:13" ht="15" customHeight="1" x14ac:dyDescent="0.15">
      <c r="B603" s="186"/>
      <c r="C603" s="81" t="s">
        <v>779</v>
      </c>
      <c r="D603" s="7"/>
      <c r="E603" s="7"/>
      <c r="I603" s="79"/>
      <c r="J603" s="18">
        <v>1015</v>
      </c>
      <c r="K603" s="18">
        <v>168</v>
      </c>
      <c r="L603" s="18">
        <v>453</v>
      </c>
      <c r="M603" s="18">
        <f t="shared" si="287"/>
        <v>1636</v>
      </c>
    </row>
    <row r="604" spans="2:13" ht="15" customHeight="1" x14ac:dyDescent="0.15">
      <c r="B604" s="186"/>
      <c r="C604" s="81" t="s">
        <v>780</v>
      </c>
      <c r="D604" s="7"/>
      <c r="E604" s="7"/>
      <c r="I604" s="79"/>
      <c r="J604" s="18">
        <v>957</v>
      </c>
      <c r="K604" s="18">
        <v>195</v>
      </c>
      <c r="L604" s="18">
        <v>439</v>
      </c>
      <c r="M604" s="18">
        <f t="shared" si="287"/>
        <v>1591</v>
      </c>
    </row>
    <row r="605" spans="2:13" ht="15" customHeight="1" x14ac:dyDescent="0.15">
      <c r="B605" s="186"/>
      <c r="C605" s="81" t="s">
        <v>781</v>
      </c>
      <c r="D605" s="7"/>
      <c r="E605" s="7"/>
      <c r="I605" s="79"/>
      <c r="J605" s="18">
        <v>782</v>
      </c>
      <c r="K605" s="18">
        <v>217</v>
      </c>
      <c r="L605" s="18">
        <v>376</v>
      </c>
      <c r="M605" s="18">
        <f t="shared" si="287"/>
        <v>1375</v>
      </c>
    </row>
    <row r="606" spans="2:13" ht="15" customHeight="1" x14ac:dyDescent="0.15">
      <c r="B606" s="186"/>
      <c r="C606" s="81" t="s">
        <v>782</v>
      </c>
      <c r="D606" s="7"/>
      <c r="E606" s="7"/>
      <c r="I606" s="79"/>
      <c r="J606" s="18">
        <v>1180</v>
      </c>
      <c r="K606" s="18">
        <v>93</v>
      </c>
      <c r="L606" s="18">
        <v>476</v>
      </c>
      <c r="M606" s="18">
        <f t="shared" si="287"/>
        <v>1749</v>
      </c>
    </row>
    <row r="607" spans="2:13" ht="15" customHeight="1" x14ac:dyDescent="0.15">
      <c r="B607" s="186"/>
      <c r="C607" s="81" t="s">
        <v>783</v>
      </c>
      <c r="D607" s="7"/>
      <c r="E607" s="7"/>
      <c r="I607" s="79"/>
      <c r="J607" s="18">
        <v>746</v>
      </c>
      <c r="K607" s="18">
        <v>374</v>
      </c>
      <c r="L607" s="18">
        <v>423</v>
      </c>
      <c r="M607" s="18">
        <f t="shared" si="287"/>
        <v>1543</v>
      </c>
    </row>
    <row r="608" spans="2:13" ht="15" customHeight="1" x14ac:dyDescent="0.15">
      <c r="B608" s="187"/>
      <c r="C608" s="69" t="s">
        <v>784</v>
      </c>
      <c r="D608" s="36"/>
      <c r="E608" s="36"/>
      <c r="F608" s="36"/>
      <c r="G608" s="36"/>
      <c r="H608" s="36"/>
      <c r="I608" s="80"/>
      <c r="J608" s="19">
        <v>906</v>
      </c>
      <c r="K608" s="19">
        <v>305</v>
      </c>
      <c r="L608" s="19">
        <v>441</v>
      </c>
      <c r="M608" s="19">
        <f t="shared" si="287"/>
        <v>1652</v>
      </c>
    </row>
    <row r="609" spans="2:13" ht="15" customHeight="1" x14ac:dyDescent="0.15">
      <c r="B609" s="188" t="s">
        <v>671</v>
      </c>
      <c r="C609" s="68" t="s">
        <v>763</v>
      </c>
      <c r="D609" s="33"/>
      <c r="E609" s="33"/>
      <c r="F609" s="33"/>
      <c r="G609" s="33"/>
      <c r="H609" s="33"/>
      <c r="I609" s="190">
        <f>$K$10-L336</f>
        <v>1696</v>
      </c>
      <c r="J609" s="4">
        <f>IF(I609=0,0,J586/$I609*100)</f>
        <v>70.283018867924525</v>
      </c>
      <c r="K609" s="4">
        <f>IF(J609=0,0,K586/$I609*100)</f>
        <v>6.4858490566037732</v>
      </c>
      <c r="L609" s="4">
        <f>IF(K609=0,0,L586/$I609*100)</f>
        <v>23.231132075471699</v>
      </c>
      <c r="M609" s="4">
        <f t="shared" si="287"/>
        <v>100</v>
      </c>
    </row>
    <row r="610" spans="2:13" ht="15" customHeight="1" x14ac:dyDescent="0.15">
      <c r="B610" s="186"/>
      <c r="C610" s="81" t="s">
        <v>764</v>
      </c>
      <c r="D610" s="7"/>
      <c r="E610" s="7"/>
      <c r="I610" s="191">
        <f t="shared" ref="I610:I631" si="288">$K$10-L337</f>
        <v>1721</v>
      </c>
      <c r="J610" s="4">
        <f t="shared" ref="J610:L610" si="289">IF(I610=0,0,J587/$I610*100)</f>
        <v>69.262056943637418</v>
      </c>
      <c r="K610" s="4">
        <f t="shared" si="289"/>
        <v>6.0429982568274259</v>
      </c>
      <c r="L610" s="4">
        <f t="shared" si="289"/>
        <v>24.694944799535154</v>
      </c>
      <c r="M610" s="4">
        <f t="shared" si="287"/>
        <v>100</v>
      </c>
    </row>
    <row r="611" spans="2:13" ht="15" customHeight="1" x14ac:dyDescent="0.15">
      <c r="B611" s="186"/>
      <c r="C611" s="81" t="s">
        <v>765</v>
      </c>
      <c r="D611" s="7"/>
      <c r="E611" s="7"/>
      <c r="I611" s="191">
        <f t="shared" si="288"/>
        <v>1733</v>
      </c>
      <c r="J611" s="4">
        <f t="shared" ref="J611:L611" si="290">IF(I611=0,0,J588/$I611*100)</f>
        <v>68.147720715522226</v>
      </c>
      <c r="K611" s="4">
        <f t="shared" si="290"/>
        <v>7.3283323716099247</v>
      </c>
      <c r="L611" s="4">
        <f t="shared" si="290"/>
        <v>24.52394691286786</v>
      </c>
      <c r="M611" s="4">
        <f t="shared" si="287"/>
        <v>100.00000000000001</v>
      </c>
    </row>
    <row r="612" spans="2:13" ht="15" customHeight="1" x14ac:dyDescent="0.15">
      <c r="B612" s="186"/>
      <c r="C612" s="81" t="s">
        <v>766</v>
      </c>
      <c r="D612" s="7"/>
      <c r="E612" s="7"/>
      <c r="I612" s="191">
        <f t="shared" si="288"/>
        <v>1713</v>
      </c>
      <c r="J612" s="4">
        <f t="shared" ref="J612:L612" si="291">IF(I612=0,0,J589/$I612*100)</f>
        <v>65.849387040280206</v>
      </c>
      <c r="K612" s="4">
        <f t="shared" si="291"/>
        <v>8.5230589608873331</v>
      </c>
      <c r="L612" s="4">
        <f t="shared" si="291"/>
        <v>25.627553998832457</v>
      </c>
      <c r="M612" s="4">
        <f t="shared" si="287"/>
        <v>99.999999999999986</v>
      </c>
    </row>
    <row r="613" spans="2:13" ht="15" customHeight="1" x14ac:dyDescent="0.15">
      <c r="B613" s="186"/>
      <c r="C613" s="81" t="s">
        <v>767</v>
      </c>
      <c r="D613" s="7"/>
      <c r="E613" s="7"/>
      <c r="I613" s="191">
        <f t="shared" si="288"/>
        <v>1593</v>
      </c>
      <c r="J613" s="4">
        <f t="shared" ref="J613:L613" si="292">IF(I613=0,0,J590/$I613*100)</f>
        <v>60.8286252354049</v>
      </c>
      <c r="K613" s="4">
        <f t="shared" si="292"/>
        <v>12.241054613935971</v>
      </c>
      <c r="L613" s="4">
        <f t="shared" si="292"/>
        <v>26.930320150659131</v>
      </c>
      <c r="M613" s="4">
        <f t="shared" si="287"/>
        <v>100</v>
      </c>
    </row>
    <row r="614" spans="2:13" ht="15" customHeight="1" x14ac:dyDescent="0.15">
      <c r="B614" s="186"/>
      <c r="C614" s="81" t="s">
        <v>768</v>
      </c>
      <c r="D614" s="7"/>
      <c r="E614" s="7"/>
      <c r="I614" s="191">
        <f t="shared" si="288"/>
        <v>1635</v>
      </c>
      <c r="J614" s="4">
        <f t="shared" ref="J614:L614" si="293">IF(I614=0,0,J591/$I614*100)</f>
        <v>60.611620795107036</v>
      </c>
      <c r="K614" s="4">
        <f t="shared" si="293"/>
        <v>13.333333333333334</v>
      </c>
      <c r="L614" s="4">
        <f t="shared" si="293"/>
        <v>26.055045871559635</v>
      </c>
      <c r="M614" s="4">
        <f t="shared" si="287"/>
        <v>100</v>
      </c>
    </row>
    <row r="615" spans="2:13" ht="15" customHeight="1" x14ac:dyDescent="0.15">
      <c r="B615" s="186"/>
      <c r="C615" s="81" t="s">
        <v>696</v>
      </c>
      <c r="D615" s="7"/>
      <c r="E615" s="7"/>
      <c r="I615" s="191">
        <f t="shared" si="288"/>
        <v>1678</v>
      </c>
      <c r="J615" s="4">
        <f t="shared" ref="J615:L615" si="294">IF(I615=0,0,J592/$I615*100)</f>
        <v>60.30989272943981</v>
      </c>
      <c r="K615" s="4">
        <f t="shared" si="294"/>
        <v>13.110846245530395</v>
      </c>
      <c r="L615" s="4">
        <f t="shared" si="294"/>
        <v>26.579261025029798</v>
      </c>
      <c r="M615" s="4">
        <f t="shared" si="287"/>
        <v>100</v>
      </c>
    </row>
    <row r="616" spans="2:13" ht="15" customHeight="1" x14ac:dyDescent="0.15">
      <c r="B616" s="186"/>
      <c r="C616" s="81" t="s">
        <v>769</v>
      </c>
      <c r="D616" s="7"/>
      <c r="E616" s="7"/>
      <c r="I616" s="191">
        <f t="shared" si="288"/>
        <v>1692</v>
      </c>
      <c r="J616" s="4">
        <f t="shared" ref="J616:L616" si="295">IF(I616=0,0,J593/$I616*100)</f>
        <v>59.574468085106382</v>
      </c>
      <c r="K616" s="4">
        <f t="shared" si="295"/>
        <v>13.002364066193852</v>
      </c>
      <c r="L616" s="4">
        <f t="shared" si="295"/>
        <v>27.423167848699766</v>
      </c>
      <c r="M616" s="4">
        <f t="shared" si="287"/>
        <v>100</v>
      </c>
    </row>
    <row r="617" spans="2:13" ht="15" customHeight="1" x14ac:dyDescent="0.15">
      <c r="B617" s="186"/>
      <c r="C617" s="81" t="s">
        <v>770</v>
      </c>
      <c r="D617" s="7"/>
      <c r="E617" s="7"/>
      <c r="I617" s="191">
        <f t="shared" si="288"/>
        <v>1573</v>
      </c>
      <c r="J617" s="4">
        <f t="shared" ref="J617:L617" si="296">IF(I617=0,0,J594/$I617*100)</f>
        <v>57.787666878575969</v>
      </c>
      <c r="K617" s="4">
        <f t="shared" si="296"/>
        <v>14.049586776859504</v>
      </c>
      <c r="L617" s="4">
        <f t="shared" si="296"/>
        <v>28.162746344564525</v>
      </c>
      <c r="M617" s="4">
        <f t="shared" si="287"/>
        <v>100</v>
      </c>
    </row>
    <row r="618" spans="2:13" ht="15" customHeight="1" x14ac:dyDescent="0.15">
      <c r="B618" s="186"/>
      <c r="C618" s="81" t="s">
        <v>771</v>
      </c>
      <c r="D618" s="7"/>
      <c r="E618" s="7"/>
      <c r="I618" s="191">
        <f t="shared" si="288"/>
        <v>1611</v>
      </c>
      <c r="J618" s="4">
        <f t="shared" ref="J618:L618" si="297">IF(I618=0,0,J595/$I618*100)</f>
        <v>55.927995034140288</v>
      </c>
      <c r="K618" s="4">
        <f t="shared" si="297"/>
        <v>17.442582247051522</v>
      </c>
      <c r="L618" s="4">
        <f t="shared" si="297"/>
        <v>26.629422718808193</v>
      </c>
      <c r="M618" s="4">
        <f t="shared" si="287"/>
        <v>100</v>
      </c>
    </row>
    <row r="619" spans="2:13" ht="15" customHeight="1" x14ac:dyDescent="0.15">
      <c r="B619" s="186"/>
      <c r="C619" s="81" t="s">
        <v>772</v>
      </c>
      <c r="D619" s="7"/>
      <c r="E619" s="7"/>
      <c r="I619" s="191">
        <f t="shared" si="288"/>
        <v>1724</v>
      </c>
      <c r="J619" s="4">
        <f t="shared" ref="J619:L619" si="298">IF(I619=0,0,J596/$I619*100)</f>
        <v>63.051044083526683</v>
      </c>
      <c r="K619" s="4">
        <f t="shared" si="298"/>
        <v>10.266821345707656</v>
      </c>
      <c r="L619" s="4">
        <f t="shared" si="298"/>
        <v>26.682134570765658</v>
      </c>
      <c r="M619" s="4">
        <f t="shared" si="287"/>
        <v>100</v>
      </c>
    </row>
    <row r="620" spans="2:13" ht="15" customHeight="1" x14ac:dyDescent="0.15">
      <c r="B620" s="186"/>
      <c r="C620" s="81" t="s">
        <v>773</v>
      </c>
      <c r="D620" s="7"/>
      <c r="E620" s="7"/>
      <c r="I620" s="191">
        <f t="shared" si="288"/>
        <v>1675</v>
      </c>
      <c r="J620" s="4">
        <f t="shared" ref="J620:L620" si="299">IF(I620=0,0,J597/$I620*100)</f>
        <v>60.119402985074622</v>
      </c>
      <c r="K620" s="4">
        <f t="shared" si="299"/>
        <v>12.835820895522387</v>
      </c>
      <c r="L620" s="4">
        <f t="shared" si="299"/>
        <v>27.044776119402986</v>
      </c>
      <c r="M620" s="4">
        <f t="shared" si="287"/>
        <v>99.999999999999986</v>
      </c>
    </row>
    <row r="621" spans="2:13" ht="15" customHeight="1" x14ac:dyDescent="0.15">
      <c r="B621" s="186"/>
      <c r="C621" s="81" t="s">
        <v>774</v>
      </c>
      <c r="D621" s="7"/>
      <c r="E621" s="7"/>
      <c r="I621" s="191">
        <f t="shared" si="288"/>
        <v>1753</v>
      </c>
      <c r="J621" s="4">
        <f t="shared" ref="J621:L621" si="300">IF(I621=0,0,J598/$I621*100)</f>
        <v>67.655447803764986</v>
      </c>
      <c r="K621" s="4">
        <f t="shared" si="300"/>
        <v>5.4192812321734163</v>
      </c>
      <c r="L621" s="4">
        <f t="shared" si="300"/>
        <v>26.92527096406161</v>
      </c>
      <c r="M621" s="4">
        <f t="shared" si="287"/>
        <v>100.00000000000001</v>
      </c>
    </row>
    <row r="622" spans="2:13" ht="15" customHeight="1" x14ac:dyDescent="0.15">
      <c r="B622" s="186"/>
      <c r="C622" s="81" t="s">
        <v>775</v>
      </c>
      <c r="D622" s="7"/>
      <c r="E622" s="7"/>
      <c r="I622" s="191">
        <f t="shared" si="288"/>
        <v>1755</v>
      </c>
      <c r="J622" s="4">
        <f t="shared" ref="J622:L622" si="301">IF(I622=0,0,J599/$I622*100)</f>
        <v>68.091168091168086</v>
      </c>
      <c r="K622" s="4">
        <f t="shared" si="301"/>
        <v>5.2421652421652425</v>
      </c>
      <c r="L622" s="4">
        <f t="shared" si="301"/>
        <v>26.666666666666668</v>
      </c>
      <c r="M622" s="4">
        <f t="shared" si="287"/>
        <v>100</v>
      </c>
    </row>
    <row r="623" spans="2:13" ht="15" customHeight="1" x14ac:dyDescent="0.15">
      <c r="B623" s="186"/>
      <c r="C623" s="81" t="s">
        <v>776</v>
      </c>
      <c r="D623" s="7"/>
      <c r="E623" s="7"/>
      <c r="I623" s="191">
        <f t="shared" si="288"/>
        <v>1749</v>
      </c>
      <c r="J623" s="4">
        <f t="shared" ref="J623:L623" si="302">IF(I623=0,0,J600/$I623*100)</f>
        <v>67.295597484276726</v>
      </c>
      <c r="K623" s="4">
        <f t="shared" si="302"/>
        <v>6.1177815894797023</v>
      </c>
      <c r="L623" s="4">
        <f t="shared" si="302"/>
        <v>26.586620926243569</v>
      </c>
      <c r="M623" s="4">
        <f t="shared" si="287"/>
        <v>100</v>
      </c>
    </row>
    <row r="624" spans="2:13" ht="15" customHeight="1" x14ac:dyDescent="0.15">
      <c r="B624" s="186"/>
      <c r="C624" s="81" t="s">
        <v>777</v>
      </c>
      <c r="D624" s="7"/>
      <c r="E624" s="7"/>
      <c r="I624" s="191">
        <f t="shared" si="288"/>
        <v>1748</v>
      </c>
      <c r="J624" s="4">
        <f t="shared" ref="J624:L624" si="303">IF(I624=0,0,J601/$I624*100)</f>
        <v>65.503432494279181</v>
      </c>
      <c r="K624" s="4">
        <f t="shared" si="303"/>
        <v>7.723112128146453</v>
      </c>
      <c r="L624" s="4">
        <f t="shared" si="303"/>
        <v>26.773455377574372</v>
      </c>
      <c r="M624" s="4">
        <f t="shared" si="287"/>
        <v>100</v>
      </c>
    </row>
    <row r="625" spans="2:13" ht="15" customHeight="1" x14ac:dyDescent="0.15">
      <c r="B625" s="186"/>
      <c r="C625" s="81" t="s">
        <v>778</v>
      </c>
      <c r="D625" s="7"/>
      <c r="E625" s="7"/>
      <c r="I625" s="191">
        <f t="shared" si="288"/>
        <v>1714</v>
      </c>
      <c r="J625" s="4">
        <f t="shared" ref="J625:L625" si="304">IF(I625=0,0,J602/$I625*100)</f>
        <v>64.644107351225202</v>
      </c>
      <c r="K625" s="4">
        <f t="shared" si="304"/>
        <v>8.0513418903150527</v>
      </c>
      <c r="L625" s="4">
        <f t="shared" si="304"/>
        <v>27.304550758459744</v>
      </c>
      <c r="M625" s="4">
        <f t="shared" si="287"/>
        <v>100</v>
      </c>
    </row>
    <row r="626" spans="2:13" ht="15" customHeight="1" x14ac:dyDescent="0.15">
      <c r="B626" s="186"/>
      <c r="C626" s="81" t="s">
        <v>779</v>
      </c>
      <c r="D626" s="7"/>
      <c r="E626" s="7"/>
      <c r="I626" s="191">
        <f t="shared" si="288"/>
        <v>1636</v>
      </c>
      <c r="J626" s="4">
        <f t="shared" ref="J626:L626" si="305">IF(I626=0,0,J603/$I626*100)</f>
        <v>62.04156479217604</v>
      </c>
      <c r="K626" s="4">
        <f t="shared" si="305"/>
        <v>10.268948655256724</v>
      </c>
      <c r="L626" s="4">
        <f t="shared" si="305"/>
        <v>27.689486552567239</v>
      </c>
      <c r="M626" s="4">
        <f t="shared" si="287"/>
        <v>100</v>
      </c>
    </row>
    <row r="627" spans="2:13" ht="15" customHeight="1" x14ac:dyDescent="0.15">
      <c r="B627" s="186"/>
      <c r="C627" s="81" t="s">
        <v>780</v>
      </c>
      <c r="D627" s="7"/>
      <c r="E627" s="7"/>
      <c r="I627" s="191">
        <f t="shared" si="288"/>
        <v>1591</v>
      </c>
      <c r="J627" s="4">
        <f t="shared" ref="J627:L627" si="306">IF(I627=0,0,J604/$I627*100)</f>
        <v>60.150848522941544</v>
      </c>
      <c r="K627" s="4">
        <f t="shared" si="306"/>
        <v>12.256442489000628</v>
      </c>
      <c r="L627" s="4">
        <f t="shared" si="306"/>
        <v>27.592708988057822</v>
      </c>
      <c r="M627" s="4">
        <f t="shared" si="287"/>
        <v>100</v>
      </c>
    </row>
    <row r="628" spans="2:13" ht="15" customHeight="1" x14ac:dyDescent="0.15">
      <c r="B628" s="186"/>
      <c r="C628" s="81" t="s">
        <v>781</v>
      </c>
      <c r="D628" s="7"/>
      <c r="E628" s="7"/>
      <c r="I628" s="191">
        <f t="shared" si="288"/>
        <v>1375</v>
      </c>
      <c r="J628" s="4">
        <f t="shared" ref="J628:L628" si="307">IF(I628=0,0,J605/$I628*100)</f>
        <v>56.872727272727275</v>
      </c>
      <c r="K628" s="4">
        <f t="shared" si="307"/>
        <v>15.781818181818183</v>
      </c>
      <c r="L628" s="4">
        <f t="shared" si="307"/>
        <v>27.345454545454544</v>
      </c>
      <c r="M628" s="4">
        <f t="shared" si="287"/>
        <v>100</v>
      </c>
    </row>
    <row r="629" spans="2:13" ht="15" customHeight="1" x14ac:dyDescent="0.15">
      <c r="B629" s="186"/>
      <c r="C629" s="81" t="s">
        <v>782</v>
      </c>
      <c r="D629" s="7"/>
      <c r="E629" s="7"/>
      <c r="I629" s="191">
        <f t="shared" si="288"/>
        <v>1749</v>
      </c>
      <c r="J629" s="4">
        <f t="shared" ref="J629:L629" si="308">IF(I629=0,0,J606/$I629*100)</f>
        <v>67.467124070897654</v>
      </c>
      <c r="K629" s="4">
        <f t="shared" si="308"/>
        <v>5.3173241852487134</v>
      </c>
      <c r="L629" s="4">
        <f t="shared" si="308"/>
        <v>27.215551743853634</v>
      </c>
      <c r="M629" s="4">
        <f t="shared" si="287"/>
        <v>100</v>
      </c>
    </row>
    <row r="630" spans="2:13" ht="15" customHeight="1" x14ac:dyDescent="0.15">
      <c r="B630" s="186"/>
      <c r="C630" s="81" t="s">
        <v>783</v>
      </c>
      <c r="D630" s="7"/>
      <c r="E630" s="7"/>
      <c r="I630" s="191">
        <f t="shared" si="288"/>
        <v>1543</v>
      </c>
      <c r="J630" s="4">
        <f t="shared" ref="J630:L630" si="309">IF(I630=0,0,J607/$I630*100)</f>
        <v>48.347375243033056</v>
      </c>
      <c r="K630" s="4">
        <f t="shared" si="309"/>
        <v>24.238496435515231</v>
      </c>
      <c r="L630" s="4">
        <f t="shared" si="309"/>
        <v>27.41412832145172</v>
      </c>
      <c r="M630" s="4">
        <f t="shared" si="287"/>
        <v>100</v>
      </c>
    </row>
    <row r="631" spans="2:13" ht="15" customHeight="1" x14ac:dyDescent="0.15">
      <c r="B631" s="187"/>
      <c r="C631" s="69" t="s">
        <v>784</v>
      </c>
      <c r="D631" s="36"/>
      <c r="E631" s="36"/>
      <c r="F631" s="36"/>
      <c r="G631" s="36"/>
      <c r="H631" s="36"/>
      <c r="I631" s="192">
        <f t="shared" si="288"/>
        <v>1652</v>
      </c>
      <c r="J631" s="5">
        <f t="shared" ref="J631:L631" si="310">IF(I631=0,0,J608/$I631*100)</f>
        <v>54.842615012106535</v>
      </c>
      <c r="K631" s="5">
        <f t="shared" si="310"/>
        <v>18.462469733656174</v>
      </c>
      <c r="L631" s="5">
        <f t="shared" si="310"/>
        <v>26.694915254237291</v>
      </c>
      <c r="M631" s="5">
        <f t="shared" si="287"/>
        <v>100</v>
      </c>
    </row>
  </sheetData>
  <phoneticPr fontId="1"/>
  <pageMargins left="0.27559055118110237" right="0.27559055118110237" top="0.59055118110236227" bottom="0.27559055118110237" header="0.23622047244094491" footer="0.23622047244094491"/>
  <pageSetup paperSize="9" scale="69" orientation="portrait" r:id="rId1"/>
  <headerFooter scaleWithDoc="0" alignWithMargins="0">
    <oddHeader>&amp;C【平成29年度　厚生労働省　老人保健事業推進費等補助金事業】
高齢者向け住まいに関するアンケート調査&amp;R&amp;A</oddHeader>
    <oddFooter>&amp;R&amp;P/&amp;N</oddFooter>
  </headerFooter>
  <rowBreaks count="11" manualBreakCount="11">
    <brk id="73" max="16383" man="1"/>
    <brk id="137" max="16383" man="1"/>
    <brk id="186" max="16383" man="1"/>
    <brk id="235" max="16383" man="1"/>
    <brk id="284" max="16383" man="1"/>
    <brk id="333" max="16383" man="1"/>
    <brk id="382" max="16383" man="1"/>
    <brk id="432" max="16383" man="1"/>
    <brk id="482" max="16383" man="1"/>
    <brk id="532" max="16383" man="1"/>
    <brk id="5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回収状況</vt:lpstr>
      <vt:lpstr>問1～問4</vt:lpstr>
      <vt:lpstr>問5</vt:lpstr>
      <vt:lpstr>問6～問9</vt:lpstr>
      <vt:lpstr>問10～問12</vt:lpstr>
      <vt:lpstr>問13(1)～(3)</vt:lpstr>
      <vt:lpstr>#問13(4)</vt:lpstr>
      <vt:lpstr>問14～問16</vt:lpstr>
      <vt:lpstr>問17～問19</vt:lpstr>
      <vt:lpstr>問20～問22</vt:lpstr>
      <vt:lpstr>'#問13(4)'!Print_Area</vt:lpstr>
      <vt:lpstr>回収状況!Print_Area</vt:lpstr>
      <vt:lpstr>'問1～問4'!Print_Area</vt:lpstr>
      <vt:lpstr>'問10～問12'!Print_Area</vt:lpstr>
      <vt:lpstr>'問13(1)～(3)'!Print_Area</vt:lpstr>
      <vt:lpstr>'問14～問16'!Print_Area</vt:lpstr>
      <vt:lpstr>'問17～問19'!Print_Area</vt:lpstr>
      <vt:lpstr>'問20～問22'!Print_Area</vt:lpstr>
      <vt:lpstr>問5!Print_Area</vt:lpstr>
      <vt:lpstr>'問6～問9'!Print_Area</vt:lpstr>
    </vt:vector>
  </TitlesOfParts>
  <Company>YOKOHAMA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NRI</cp:lastModifiedBy>
  <cp:lastPrinted>2018-04-05T10:32:42Z</cp:lastPrinted>
  <dcterms:created xsi:type="dcterms:W3CDTF">2004-09-03T05:42:09Z</dcterms:created>
  <dcterms:modified xsi:type="dcterms:W3CDTF">2018-04-05T10:35:16Z</dcterms:modified>
</cp:coreProperties>
</file>