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co\2017\6939481厚生労働省\40.報告書(Reports)〔57〕\最終報告書★☆\"/>
    </mc:Choice>
  </mc:AlternateContent>
  <bookViews>
    <workbookView xWindow="5013" yWindow="933" windowWidth="17173" windowHeight="11880"/>
  </bookViews>
  <sheets>
    <sheet name="回収状況" sheetId="8" r:id="rId1"/>
    <sheet name="Ⅰ" sheetId="1" r:id="rId2"/>
    <sheet name="Ⅱ" sheetId="5" r:id="rId3"/>
    <sheet name="Ⅲ" sheetId="6" r:id="rId4"/>
    <sheet name="グラフ分平均等" sheetId="7" state="hidden" r:id="rId5"/>
  </sheets>
  <definedNames>
    <definedName name="_xlnm._FilterDatabase" localSheetId="1" hidden="1">Ⅰ!#REF!</definedName>
    <definedName name="_xlnm._FilterDatabase" localSheetId="2" hidden="1">Ⅱ!#REF!</definedName>
    <definedName name="_xlnm._FilterDatabase" localSheetId="3" hidden="1">Ⅲ!#REF!</definedName>
    <definedName name="_xlnm._FilterDatabase" localSheetId="0" hidden="1">回収状況!$J$3:$O$3</definedName>
    <definedName name="_xlnm.Print_Area" localSheetId="2">Ⅱ!$A$1:$O$516</definedName>
    <definedName name="_xlnm.Print_Area" localSheetId="4">グラフ分平均等!$A$1:$T$162</definedName>
  </definedNames>
  <calcPr calcId="152511"/>
</workbook>
</file>

<file path=xl/calcChain.xml><?xml version="1.0" encoding="utf-8"?>
<calcChain xmlns="http://schemas.openxmlformats.org/spreadsheetml/2006/main">
  <c r="M449" i="6" l="1"/>
  <c r="L449" i="6"/>
  <c r="M448" i="6"/>
  <c r="L448" i="6"/>
  <c r="M433" i="6"/>
  <c r="M432" i="6"/>
  <c r="L433" i="6"/>
  <c r="L432" i="6"/>
  <c r="L227" i="6" l="1"/>
  <c r="N219" i="6" s="1"/>
  <c r="N226" i="6" l="1"/>
  <c r="N224" i="6"/>
  <c r="N222" i="6"/>
  <c r="N220" i="6"/>
  <c r="N225" i="6"/>
  <c r="N223" i="6"/>
  <c r="N221" i="6"/>
  <c r="N227" i="6" l="1"/>
  <c r="M229" i="5"/>
  <c r="L229" i="5"/>
  <c r="M106" i="5"/>
  <c r="L106" i="5"/>
  <c r="M92" i="5"/>
  <c r="M93" i="5"/>
  <c r="D4" i="8" l="1"/>
  <c r="H4" i="8"/>
  <c r="D5" i="8"/>
  <c r="H5" i="8"/>
  <c r="D6" i="8"/>
  <c r="H6" i="8"/>
  <c r="D7" i="8"/>
  <c r="H7" i="8"/>
  <c r="D8" i="8"/>
  <c r="H8" i="8"/>
  <c r="D9" i="8"/>
  <c r="H9" i="8"/>
  <c r="D10" i="8"/>
  <c r="H10" i="8"/>
  <c r="D11" i="8"/>
  <c r="H11" i="8"/>
  <c r="D12" i="8"/>
  <c r="H12" i="8"/>
  <c r="D13" i="8"/>
  <c r="H13" i="8"/>
  <c r="D14" i="8"/>
  <c r="H14" i="8"/>
  <c r="D15" i="8"/>
  <c r="H15" i="8"/>
  <c r="D16" i="8"/>
  <c r="H16" i="8"/>
  <c r="D17" i="8"/>
  <c r="H17" i="8"/>
  <c r="D18" i="8"/>
  <c r="H18" i="8"/>
  <c r="D19" i="8"/>
  <c r="H19" i="8"/>
  <c r="D20" i="8"/>
  <c r="H20" i="8"/>
  <c r="D21" i="8"/>
  <c r="H21" i="8"/>
  <c r="D22" i="8"/>
  <c r="H22" i="8"/>
  <c r="D23" i="8"/>
  <c r="H23" i="8"/>
  <c r="D24" i="8"/>
  <c r="H24" i="8"/>
  <c r="D25" i="8"/>
  <c r="H25" i="8"/>
  <c r="D26" i="8"/>
  <c r="H26" i="8"/>
  <c r="D27" i="8"/>
  <c r="H27" i="8"/>
  <c r="D28" i="8"/>
  <c r="H28" i="8"/>
  <c r="D29" i="8"/>
  <c r="D30" i="8"/>
  <c r="H30" i="8"/>
  <c r="D31" i="8"/>
  <c r="H31" i="8"/>
  <c r="D32" i="8"/>
  <c r="H32" i="8"/>
  <c r="D33" i="8"/>
  <c r="H33" i="8"/>
  <c r="D34" i="8"/>
  <c r="H34" i="8"/>
  <c r="D35" i="8"/>
  <c r="H35" i="8"/>
  <c r="D36" i="8"/>
  <c r="H36" i="8"/>
  <c r="D37" i="8"/>
  <c r="H37" i="8"/>
  <c r="D38" i="8"/>
  <c r="H38" i="8"/>
  <c r="D39" i="8"/>
  <c r="H39" i="8"/>
  <c r="B41" i="8"/>
  <c r="C41" i="8"/>
  <c r="E41" i="8"/>
  <c r="F41" i="8"/>
  <c r="G41" i="8"/>
  <c r="I41" i="8"/>
  <c r="H41" i="8" l="1"/>
  <c r="D41" i="8"/>
  <c r="M112" i="6"/>
  <c r="L112" i="6"/>
  <c r="M136" i="1" l="1"/>
  <c r="L179" i="1" l="1"/>
  <c r="C34" i="7" l="1"/>
  <c r="C35" i="7"/>
  <c r="C36" i="7"/>
  <c r="C37" i="7"/>
  <c r="C38" i="7"/>
  <c r="C48" i="7" l="1"/>
  <c r="C47" i="7"/>
  <c r="C46" i="7"/>
  <c r="C45" i="7"/>
  <c r="C44" i="7"/>
  <c r="C43" i="7"/>
  <c r="C42" i="7"/>
  <c r="C41" i="7"/>
  <c r="C40" i="7"/>
  <c r="C39" i="7"/>
  <c r="C13" i="7"/>
  <c r="C6" i="7"/>
  <c r="L540" i="6" l="1"/>
  <c r="L524" i="6"/>
  <c r="L514" i="6"/>
  <c r="L494" i="6"/>
  <c r="L478" i="6"/>
  <c r="L462" i="6"/>
  <c r="L447" i="6"/>
  <c r="L431" i="6"/>
  <c r="N530" i="6"/>
  <c r="N539" i="6" s="1"/>
  <c r="P400" i="6"/>
  <c r="P399" i="6"/>
  <c r="P398" i="6"/>
  <c r="P397" i="6"/>
  <c r="P396" i="6"/>
  <c r="O375" i="6"/>
  <c r="O374" i="6"/>
  <c r="O373" i="6"/>
  <c r="O372" i="6"/>
  <c r="O371" i="6"/>
  <c r="O350" i="6"/>
  <c r="O349" i="6"/>
  <c r="O348" i="6"/>
  <c r="O347" i="6"/>
  <c r="O346" i="6"/>
  <c r="L340" i="6"/>
  <c r="F299" i="6"/>
  <c r="I299" i="6" s="1"/>
  <c r="F298" i="6"/>
  <c r="K298" i="6" s="1"/>
  <c r="F297" i="6"/>
  <c r="I297" i="6" s="1"/>
  <c r="F296" i="6"/>
  <c r="L296" i="6" s="1"/>
  <c r="F295" i="6"/>
  <c r="I295" i="6" s="1"/>
  <c r="F294" i="6"/>
  <c r="I294" i="6" s="1"/>
  <c r="F293" i="6"/>
  <c r="I293" i="6" s="1"/>
  <c r="F292" i="6"/>
  <c r="L292" i="6" s="1"/>
  <c r="F291" i="6"/>
  <c r="I291" i="6" s="1"/>
  <c r="O290" i="6"/>
  <c r="O289" i="6"/>
  <c r="O288" i="6"/>
  <c r="O287" i="6"/>
  <c r="O286" i="6"/>
  <c r="O285" i="6"/>
  <c r="O284" i="6"/>
  <c r="O283" i="6"/>
  <c r="O282" i="6"/>
  <c r="I163" i="6"/>
  <c r="J163" i="6" s="1"/>
  <c r="I162" i="6"/>
  <c r="L162" i="6" s="1"/>
  <c r="I161" i="6"/>
  <c r="J161" i="6" s="1"/>
  <c r="I160" i="6"/>
  <c r="L160" i="6" s="1"/>
  <c r="I159" i="6"/>
  <c r="J159" i="6" s="1"/>
  <c r="I158" i="6"/>
  <c r="L158" i="6" s="1"/>
  <c r="I157" i="6"/>
  <c r="J157" i="6" s="1"/>
  <c r="I156" i="6"/>
  <c r="L156" i="6" s="1"/>
  <c r="I155" i="6"/>
  <c r="J155" i="6" s="1"/>
  <c r="I154" i="6"/>
  <c r="L154" i="6" s="1"/>
  <c r="I153" i="6"/>
  <c r="J153" i="6" s="1"/>
  <c r="I152" i="6"/>
  <c r="L152" i="6" s="1"/>
  <c r="I151" i="6"/>
  <c r="J151" i="6" s="1"/>
  <c r="I150" i="6"/>
  <c r="L150" i="6" s="1"/>
  <c r="I149" i="6"/>
  <c r="J149" i="6" s="1"/>
  <c r="I148" i="6"/>
  <c r="L148" i="6" s="1"/>
  <c r="I147" i="6"/>
  <c r="J147" i="6" s="1"/>
  <c r="I146" i="6"/>
  <c r="L146" i="6" s="1"/>
  <c r="I145" i="6"/>
  <c r="J145" i="6" s="1"/>
  <c r="I144" i="6"/>
  <c r="L144" i="6" s="1"/>
  <c r="I143" i="6"/>
  <c r="J143" i="6" s="1"/>
  <c r="I142" i="6"/>
  <c r="L142" i="6" s="1"/>
  <c r="I141" i="6"/>
  <c r="J141" i="6" s="1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L98" i="6"/>
  <c r="L85" i="6"/>
  <c r="L516" i="5"/>
  <c r="L506" i="5"/>
  <c r="L497" i="5"/>
  <c r="L487" i="5"/>
  <c r="L478" i="5"/>
  <c r="N493" i="5"/>
  <c r="N494" i="5" s="1"/>
  <c r="O493" i="5"/>
  <c r="O494" i="5" s="1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L308" i="5"/>
  <c r="L294" i="5"/>
  <c r="L276" i="5"/>
  <c r="L265" i="5"/>
  <c r="L255" i="5"/>
  <c r="L228" i="5"/>
  <c r="L215" i="5"/>
  <c r="L203" i="5"/>
  <c r="L178" i="5"/>
  <c r="L168" i="5"/>
  <c r="L158" i="5"/>
  <c r="L139" i="5"/>
  <c r="L123" i="5"/>
  <c r="L105" i="5"/>
  <c r="L28" i="5"/>
  <c r="L11" i="5"/>
  <c r="N7" i="5" s="1"/>
  <c r="L237" i="1"/>
  <c r="L224" i="1"/>
  <c r="L203" i="1"/>
  <c r="N469" i="5" l="1"/>
  <c r="N476" i="5" s="1"/>
  <c r="N60" i="6"/>
  <c r="N64" i="6" s="1"/>
  <c r="N104" i="6"/>
  <c r="O495" i="5"/>
  <c r="N511" i="5"/>
  <c r="N513" i="5" s="1"/>
  <c r="O496" i="5"/>
  <c r="N483" i="5"/>
  <c r="N502" i="5"/>
  <c r="N438" i="6"/>
  <c r="N500" i="6"/>
  <c r="L515" i="6" s="1"/>
  <c r="I402" i="6"/>
  <c r="L402" i="6" s="1"/>
  <c r="N454" i="6"/>
  <c r="N520" i="6"/>
  <c r="N468" i="6"/>
  <c r="N422" i="6"/>
  <c r="N484" i="6"/>
  <c r="I298" i="6"/>
  <c r="N531" i="6"/>
  <c r="N535" i="6"/>
  <c r="N532" i="6"/>
  <c r="N536" i="6"/>
  <c r="N533" i="6"/>
  <c r="N537" i="6"/>
  <c r="N534" i="6"/>
  <c r="N538" i="6"/>
  <c r="I403" i="6"/>
  <c r="I404" i="6"/>
  <c r="M297" i="6"/>
  <c r="L294" i="6"/>
  <c r="I376" i="6"/>
  <c r="L376" i="6" s="1"/>
  <c r="N297" i="6"/>
  <c r="I380" i="6"/>
  <c r="L380" i="6" s="1"/>
  <c r="I401" i="6"/>
  <c r="I405" i="6"/>
  <c r="G294" i="6"/>
  <c r="I377" i="6"/>
  <c r="L377" i="6" s="1"/>
  <c r="I378" i="6"/>
  <c r="L378" i="6" s="1"/>
  <c r="H296" i="6"/>
  <c r="I379" i="6"/>
  <c r="M291" i="6"/>
  <c r="K292" i="6"/>
  <c r="M295" i="6"/>
  <c r="M292" i="6"/>
  <c r="N292" i="6"/>
  <c r="I296" i="6"/>
  <c r="I292" i="6"/>
  <c r="K296" i="6"/>
  <c r="K299" i="6"/>
  <c r="H292" i="6"/>
  <c r="N294" i="6"/>
  <c r="N296" i="6"/>
  <c r="M296" i="6"/>
  <c r="M298" i="6"/>
  <c r="I352" i="6"/>
  <c r="L352" i="6" s="1"/>
  <c r="I353" i="6"/>
  <c r="M353" i="6" s="1"/>
  <c r="I354" i="6"/>
  <c r="M354" i="6" s="1"/>
  <c r="I351" i="6"/>
  <c r="J351" i="6" s="1"/>
  <c r="I355" i="6"/>
  <c r="M355" i="6" s="1"/>
  <c r="N353" i="6"/>
  <c r="G292" i="6"/>
  <c r="K294" i="6"/>
  <c r="G296" i="6"/>
  <c r="H298" i="6"/>
  <c r="N324" i="6"/>
  <c r="N326" i="6" s="1"/>
  <c r="K293" i="6"/>
  <c r="H294" i="6"/>
  <c r="M294" i="6"/>
  <c r="N298" i="6"/>
  <c r="M293" i="6"/>
  <c r="G295" i="6"/>
  <c r="G298" i="6"/>
  <c r="L298" i="6"/>
  <c r="N291" i="6"/>
  <c r="G291" i="6"/>
  <c r="K291" i="6"/>
  <c r="G293" i="6"/>
  <c r="K295" i="6"/>
  <c r="G297" i="6"/>
  <c r="K297" i="6"/>
  <c r="G299" i="6"/>
  <c r="H291" i="6"/>
  <c r="L291" i="6"/>
  <c r="J292" i="6"/>
  <c r="H293" i="6"/>
  <c r="L293" i="6"/>
  <c r="J294" i="6"/>
  <c r="H295" i="6"/>
  <c r="L295" i="6"/>
  <c r="J296" i="6"/>
  <c r="H297" i="6"/>
  <c r="L297" i="6"/>
  <c r="J298" i="6"/>
  <c r="H299" i="6"/>
  <c r="L299" i="6"/>
  <c r="M299" i="6"/>
  <c r="J291" i="6"/>
  <c r="J293" i="6"/>
  <c r="N293" i="6"/>
  <c r="J295" i="6"/>
  <c r="N295" i="6"/>
  <c r="J297" i="6"/>
  <c r="J299" i="6"/>
  <c r="N299" i="6"/>
  <c r="J146" i="6"/>
  <c r="L151" i="6"/>
  <c r="L155" i="6"/>
  <c r="L153" i="6"/>
  <c r="L141" i="6"/>
  <c r="K144" i="6"/>
  <c r="K146" i="6"/>
  <c r="L149" i="6"/>
  <c r="L143" i="6"/>
  <c r="L145" i="6"/>
  <c r="K148" i="6"/>
  <c r="J150" i="6"/>
  <c r="J154" i="6"/>
  <c r="J156" i="6"/>
  <c r="J148" i="6"/>
  <c r="J142" i="6"/>
  <c r="J152" i="6"/>
  <c r="K142" i="6"/>
  <c r="J144" i="6"/>
  <c r="L147" i="6"/>
  <c r="K141" i="6"/>
  <c r="M142" i="6"/>
  <c r="K143" i="6"/>
  <c r="M144" i="6"/>
  <c r="K145" i="6"/>
  <c r="M146" i="6"/>
  <c r="K147" i="6"/>
  <c r="M148" i="6"/>
  <c r="K149" i="6"/>
  <c r="M150" i="6"/>
  <c r="K151" i="6"/>
  <c r="M152" i="6"/>
  <c r="K153" i="6"/>
  <c r="M154" i="6"/>
  <c r="K155" i="6"/>
  <c r="M156" i="6"/>
  <c r="K157" i="6"/>
  <c r="M158" i="6"/>
  <c r="K159" i="6"/>
  <c r="M160" i="6"/>
  <c r="K161" i="6"/>
  <c r="M162" i="6"/>
  <c r="K163" i="6"/>
  <c r="L157" i="6"/>
  <c r="J158" i="6"/>
  <c r="L159" i="6"/>
  <c r="J160" i="6"/>
  <c r="L161" i="6"/>
  <c r="J162" i="6"/>
  <c r="L163" i="6"/>
  <c r="M141" i="6"/>
  <c r="M143" i="6"/>
  <c r="M145" i="6"/>
  <c r="M147" i="6"/>
  <c r="M149" i="6"/>
  <c r="K150" i="6"/>
  <c r="M151" i="6"/>
  <c r="K152" i="6"/>
  <c r="M153" i="6"/>
  <c r="K154" i="6"/>
  <c r="M155" i="6"/>
  <c r="K156" i="6"/>
  <c r="M157" i="6"/>
  <c r="K158" i="6"/>
  <c r="M159" i="6"/>
  <c r="K160" i="6"/>
  <c r="M161" i="6"/>
  <c r="K162" i="6"/>
  <c r="M163" i="6"/>
  <c r="N90" i="6"/>
  <c r="N69" i="6"/>
  <c r="N78" i="6"/>
  <c r="N495" i="5"/>
  <c r="N496" i="5"/>
  <c r="N470" i="5"/>
  <c r="N474" i="5"/>
  <c r="N472" i="5"/>
  <c r="I408" i="5"/>
  <c r="L408" i="5" s="1"/>
  <c r="I413" i="5"/>
  <c r="K413" i="5" s="1"/>
  <c r="I419" i="5"/>
  <c r="M419" i="5" s="1"/>
  <c r="I409" i="5"/>
  <c r="M409" i="5" s="1"/>
  <c r="I415" i="5"/>
  <c r="J415" i="5" s="1"/>
  <c r="I420" i="5"/>
  <c r="M420" i="5" s="1"/>
  <c r="I425" i="5"/>
  <c r="K425" i="5" s="1"/>
  <c r="I411" i="5"/>
  <c r="L411" i="5" s="1"/>
  <c r="I416" i="5"/>
  <c r="L416" i="5" s="1"/>
  <c r="I421" i="5"/>
  <c r="K421" i="5" s="1"/>
  <c r="I412" i="5"/>
  <c r="M412" i="5" s="1"/>
  <c r="I417" i="5"/>
  <c r="M417" i="5" s="1"/>
  <c r="I423" i="5"/>
  <c r="K423" i="5" s="1"/>
  <c r="I424" i="5"/>
  <c r="L424" i="5" s="1"/>
  <c r="K419" i="5"/>
  <c r="K411" i="5"/>
  <c r="M415" i="5"/>
  <c r="I410" i="5"/>
  <c r="I414" i="5"/>
  <c r="I418" i="5"/>
  <c r="I422" i="5"/>
  <c r="N164" i="5"/>
  <c r="N165" i="5" s="1"/>
  <c r="N183" i="5"/>
  <c r="N187" i="5" s="1"/>
  <c r="N261" i="5"/>
  <c r="N263" i="5" s="1"/>
  <c r="N220" i="5"/>
  <c r="N224" i="5" s="1"/>
  <c r="N281" i="5"/>
  <c r="N291" i="5" s="1"/>
  <c r="N98" i="5"/>
  <c r="N99" i="5" s="1"/>
  <c r="N234" i="5"/>
  <c r="N254" i="5" s="1"/>
  <c r="N270" i="5"/>
  <c r="N273" i="5" s="1"/>
  <c r="I332" i="5"/>
  <c r="I336" i="5"/>
  <c r="I340" i="5"/>
  <c r="I344" i="5"/>
  <c r="I348" i="5"/>
  <c r="N128" i="5"/>
  <c r="N135" i="5" s="1"/>
  <c r="N209" i="5"/>
  <c r="N212" i="5" s="1"/>
  <c r="N300" i="5"/>
  <c r="L309" i="5" s="1"/>
  <c r="I333" i="5"/>
  <c r="I337" i="5"/>
  <c r="I341" i="5"/>
  <c r="I345" i="5"/>
  <c r="I334" i="5"/>
  <c r="I338" i="5"/>
  <c r="I342" i="5"/>
  <c r="I346" i="5"/>
  <c r="I331" i="5"/>
  <c r="I335" i="5"/>
  <c r="I339" i="5"/>
  <c r="I343" i="5"/>
  <c r="I347" i="5"/>
  <c r="N111" i="5"/>
  <c r="N121" i="5" s="1"/>
  <c r="N173" i="5"/>
  <c r="N177" i="5" s="1"/>
  <c r="N144" i="5"/>
  <c r="N155" i="5" s="1"/>
  <c r="N285" i="5"/>
  <c r="N250" i="5"/>
  <c r="N16" i="5"/>
  <c r="N25" i="5" s="1"/>
  <c r="N8" i="5"/>
  <c r="N10" i="5"/>
  <c r="N9" i="5"/>
  <c r="L295" i="5" l="1"/>
  <c r="N287" i="5"/>
  <c r="N71" i="6"/>
  <c r="N76" i="6"/>
  <c r="N62" i="6"/>
  <c r="J409" i="5"/>
  <c r="J417" i="5"/>
  <c r="M402" i="6"/>
  <c r="N91" i="6"/>
  <c r="N110" i="6"/>
  <c r="N108" i="6"/>
  <c r="N106" i="6"/>
  <c r="N111" i="6"/>
  <c r="N109" i="6"/>
  <c r="N107" i="6"/>
  <c r="N105" i="6"/>
  <c r="N150" i="5"/>
  <c r="N275" i="5"/>
  <c r="N67" i="6"/>
  <c r="N74" i="6"/>
  <c r="N81" i="6"/>
  <c r="N65" i="6"/>
  <c r="N72" i="6"/>
  <c r="N61" i="6"/>
  <c r="L341" i="6"/>
  <c r="N146" i="5"/>
  <c r="L409" i="5"/>
  <c r="N475" i="5"/>
  <c r="N477" i="5"/>
  <c r="N79" i="6"/>
  <c r="N63" i="6"/>
  <c r="N70" i="6"/>
  <c r="N77" i="6"/>
  <c r="N84" i="6"/>
  <c r="N68" i="6"/>
  <c r="N83" i="6"/>
  <c r="L204" i="5"/>
  <c r="N152" i="5"/>
  <c r="K417" i="5"/>
  <c r="N471" i="5"/>
  <c r="N473" i="5"/>
  <c r="N75" i="6"/>
  <c r="N82" i="6"/>
  <c r="N66" i="6"/>
  <c r="N73" i="6"/>
  <c r="N80" i="6"/>
  <c r="N376" i="6"/>
  <c r="L417" i="5"/>
  <c r="N417" i="5" s="1"/>
  <c r="K409" i="5"/>
  <c r="J411" i="5"/>
  <c r="M411" i="5"/>
  <c r="L425" i="5"/>
  <c r="K420" i="5"/>
  <c r="N512" i="5"/>
  <c r="N514" i="5"/>
  <c r="J416" i="5"/>
  <c r="N515" i="5"/>
  <c r="L159" i="5"/>
  <c r="N195" i="5"/>
  <c r="L423" i="5"/>
  <c r="K424" i="5"/>
  <c r="K416" i="5"/>
  <c r="M408" i="5"/>
  <c r="N503" i="5"/>
  <c r="N505" i="5"/>
  <c r="N504" i="5"/>
  <c r="N191" i="5"/>
  <c r="M423" i="5"/>
  <c r="M416" i="5"/>
  <c r="N484" i="5"/>
  <c r="N486" i="5"/>
  <c r="N485" i="5"/>
  <c r="N193" i="5"/>
  <c r="N241" i="5"/>
  <c r="N190" i="5"/>
  <c r="K408" i="5"/>
  <c r="J380" i="6"/>
  <c r="J353" i="6"/>
  <c r="K380" i="6"/>
  <c r="M380" i="6"/>
  <c r="J376" i="6"/>
  <c r="K402" i="6"/>
  <c r="K353" i="6"/>
  <c r="N475" i="6"/>
  <c r="N471" i="6"/>
  <c r="N474" i="6"/>
  <c r="N470" i="6"/>
  <c r="N477" i="6"/>
  <c r="N473" i="6"/>
  <c r="N469" i="6"/>
  <c r="N476" i="6"/>
  <c r="N472" i="6"/>
  <c r="N461" i="6"/>
  <c r="N457" i="6"/>
  <c r="N460" i="6"/>
  <c r="N456" i="6"/>
  <c r="N459" i="6"/>
  <c r="N455" i="6"/>
  <c r="N458" i="6"/>
  <c r="K378" i="6"/>
  <c r="N402" i="6"/>
  <c r="J402" i="6"/>
  <c r="O402" i="6"/>
  <c r="M376" i="6"/>
  <c r="N493" i="6"/>
  <c r="N489" i="6"/>
  <c r="N485" i="6"/>
  <c r="N492" i="6"/>
  <c r="N488" i="6"/>
  <c r="N491" i="6"/>
  <c r="N487" i="6"/>
  <c r="N490" i="6"/>
  <c r="N486" i="6"/>
  <c r="N511" i="6"/>
  <c r="N507" i="6"/>
  <c r="N503" i="6"/>
  <c r="N510" i="6"/>
  <c r="N506" i="6"/>
  <c r="N502" i="6"/>
  <c r="N513" i="6"/>
  <c r="N509" i="6"/>
  <c r="N505" i="6"/>
  <c r="N501" i="6"/>
  <c r="N512" i="6"/>
  <c r="N508" i="6"/>
  <c r="N504" i="6"/>
  <c r="N430" i="6"/>
  <c r="N426" i="6"/>
  <c r="N429" i="6"/>
  <c r="N425" i="6"/>
  <c r="N428" i="6"/>
  <c r="N424" i="6"/>
  <c r="N433" i="6" s="1"/>
  <c r="N427" i="6"/>
  <c r="N423" i="6"/>
  <c r="N432" i="6" s="1"/>
  <c r="N521" i="6"/>
  <c r="N523" i="6"/>
  <c r="N522" i="6"/>
  <c r="N446" i="6"/>
  <c r="N442" i="6"/>
  <c r="N445" i="6"/>
  <c r="N441" i="6"/>
  <c r="N444" i="6"/>
  <c r="N440" i="6"/>
  <c r="N443" i="6"/>
  <c r="N439" i="6"/>
  <c r="O292" i="6"/>
  <c r="N540" i="6"/>
  <c r="K376" i="6"/>
  <c r="L353" i="6"/>
  <c r="K377" i="6"/>
  <c r="N377" i="6"/>
  <c r="N380" i="6"/>
  <c r="K405" i="6"/>
  <c r="O405" i="6"/>
  <c r="J405" i="6"/>
  <c r="N405" i="6"/>
  <c r="M405" i="6"/>
  <c r="L405" i="6"/>
  <c r="K401" i="6"/>
  <c r="O401" i="6"/>
  <c r="J401" i="6"/>
  <c r="N401" i="6"/>
  <c r="M401" i="6"/>
  <c r="L401" i="6"/>
  <c r="N404" i="6"/>
  <c r="M404" i="6"/>
  <c r="L404" i="6"/>
  <c r="K404" i="6"/>
  <c r="O404" i="6"/>
  <c r="J404" i="6"/>
  <c r="K403" i="6"/>
  <c r="J403" i="6"/>
  <c r="O403" i="6"/>
  <c r="N403" i="6"/>
  <c r="M403" i="6"/>
  <c r="L403" i="6"/>
  <c r="N352" i="6"/>
  <c r="N379" i="6"/>
  <c r="M379" i="6"/>
  <c r="L379" i="6"/>
  <c r="K379" i="6"/>
  <c r="J379" i="6"/>
  <c r="M377" i="6"/>
  <c r="J377" i="6"/>
  <c r="N378" i="6"/>
  <c r="J378" i="6"/>
  <c r="M378" i="6"/>
  <c r="J352" i="6"/>
  <c r="O296" i="6"/>
  <c r="N329" i="6"/>
  <c r="J355" i="6"/>
  <c r="M352" i="6"/>
  <c r="N338" i="6"/>
  <c r="K351" i="6"/>
  <c r="N351" i="6"/>
  <c r="N328" i="6"/>
  <c r="N333" i="6"/>
  <c r="K352" i="6"/>
  <c r="M351" i="6"/>
  <c r="L354" i="6"/>
  <c r="K354" i="6"/>
  <c r="J354" i="6"/>
  <c r="N354" i="6"/>
  <c r="N334" i="6"/>
  <c r="L351" i="6"/>
  <c r="L355" i="6"/>
  <c r="K355" i="6"/>
  <c r="N355" i="6"/>
  <c r="N339" i="6"/>
  <c r="N330" i="6"/>
  <c r="N325" i="6"/>
  <c r="N335" i="6"/>
  <c r="O294" i="6"/>
  <c r="N332" i="6"/>
  <c r="N336" i="6"/>
  <c r="N337" i="6"/>
  <c r="N142" i="6"/>
  <c r="N331" i="6"/>
  <c r="O298" i="6"/>
  <c r="N327" i="6"/>
  <c r="N146" i="6"/>
  <c r="O295" i="6"/>
  <c r="O297" i="6"/>
  <c r="O291" i="6"/>
  <c r="O299" i="6"/>
  <c r="O293" i="6"/>
  <c r="N149" i="6"/>
  <c r="N163" i="6"/>
  <c r="N159" i="6"/>
  <c r="N155" i="6"/>
  <c r="N151" i="6"/>
  <c r="N147" i="6"/>
  <c r="N145" i="6"/>
  <c r="N157" i="6"/>
  <c r="N160" i="6"/>
  <c r="N143" i="6"/>
  <c r="N154" i="6"/>
  <c r="N156" i="6"/>
  <c r="N152" i="6"/>
  <c r="N150" i="6"/>
  <c r="N144" i="6"/>
  <c r="N161" i="6"/>
  <c r="N153" i="6"/>
  <c r="N141" i="6"/>
  <c r="N148" i="6"/>
  <c r="N162" i="6"/>
  <c r="N158" i="6"/>
  <c r="N96" i="6"/>
  <c r="N93" i="6"/>
  <c r="N92" i="6"/>
  <c r="N97" i="6"/>
  <c r="N95" i="6"/>
  <c r="N94" i="6"/>
  <c r="N497" i="5"/>
  <c r="O497" i="5"/>
  <c r="N242" i="5"/>
  <c r="N244" i="5"/>
  <c r="N112" i="5"/>
  <c r="N149" i="5"/>
  <c r="N196" i="5"/>
  <c r="N211" i="5"/>
  <c r="N253" i="5"/>
  <c r="N251" i="5"/>
  <c r="N130" i="5"/>
  <c r="M413" i="5"/>
  <c r="N154" i="5"/>
  <c r="N145" i="5"/>
  <c r="N192" i="5"/>
  <c r="N214" i="5"/>
  <c r="N245" i="5"/>
  <c r="N247" i="5"/>
  <c r="N134" i="5"/>
  <c r="J425" i="5"/>
  <c r="L421" i="5"/>
  <c r="J408" i="5"/>
  <c r="N117" i="5"/>
  <c r="N129" i="5"/>
  <c r="N120" i="5"/>
  <c r="N189" i="5"/>
  <c r="N188" i="5"/>
  <c r="N290" i="5"/>
  <c r="N133" i="5"/>
  <c r="N167" i="5"/>
  <c r="N202" i="5"/>
  <c r="N103" i="5"/>
  <c r="J424" i="5"/>
  <c r="M421" i="5"/>
  <c r="J413" i="5"/>
  <c r="J419" i="5"/>
  <c r="L413" i="5"/>
  <c r="K415" i="5"/>
  <c r="L415" i="5"/>
  <c r="N116" i="5"/>
  <c r="N185" i="5"/>
  <c r="N199" i="5"/>
  <c r="N289" i="5"/>
  <c r="N292" i="5"/>
  <c r="N186" i="5"/>
  <c r="M425" i="5"/>
  <c r="J421" i="5"/>
  <c r="J423" i="5"/>
  <c r="K412" i="5"/>
  <c r="L419" i="5"/>
  <c r="M424" i="5"/>
  <c r="L412" i="5"/>
  <c r="J412" i="5"/>
  <c r="N122" i="5"/>
  <c r="J420" i="5"/>
  <c r="L420" i="5"/>
  <c r="N115" i="5"/>
  <c r="N114" i="5"/>
  <c r="N132" i="5"/>
  <c r="N271" i="5"/>
  <c r="N286" i="5"/>
  <c r="N23" i="5"/>
  <c r="N151" i="5"/>
  <c r="N153" i="5"/>
  <c r="N148" i="5"/>
  <c r="N221" i="5"/>
  <c r="N238" i="5"/>
  <c r="N248" i="5"/>
  <c r="N235" i="5"/>
  <c r="N274" i="5"/>
  <c r="N282" i="5"/>
  <c r="N284" i="5"/>
  <c r="N222" i="5"/>
  <c r="M422" i="5"/>
  <c r="L422" i="5"/>
  <c r="K422" i="5"/>
  <c r="J422" i="5"/>
  <c r="N272" i="5"/>
  <c r="L418" i="5"/>
  <c r="K418" i="5"/>
  <c r="J418" i="5"/>
  <c r="M418" i="5"/>
  <c r="L414" i="5"/>
  <c r="K414" i="5"/>
  <c r="J414" i="5"/>
  <c r="M414" i="5"/>
  <c r="K410" i="5"/>
  <c r="J410" i="5"/>
  <c r="M410" i="5"/>
  <c r="L410" i="5"/>
  <c r="N24" i="5"/>
  <c r="N176" i="5"/>
  <c r="N210" i="5"/>
  <c r="N237" i="5"/>
  <c r="N240" i="5"/>
  <c r="N243" i="5"/>
  <c r="N104" i="5"/>
  <c r="N198" i="5"/>
  <c r="N100" i="5"/>
  <c r="N175" i="5"/>
  <c r="N118" i="5"/>
  <c r="N22" i="5"/>
  <c r="N113" i="5"/>
  <c r="N119" i="5"/>
  <c r="N147" i="5"/>
  <c r="N157" i="5"/>
  <c r="N156" i="5"/>
  <c r="N197" i="5"/>
  <c r="N200" i="5"/>
  <c r="N184" i="5"/>
  <c r="N213" i="5"/>
  <c r="N246" i="5"/>
  <c r="N249" i="5"/>
  <c r="N252" i="5"/>
  <c r="N236" i="5"/>
  <c r="N239" i="5"/>
  <c r="N283" i="5"/>
  <c r="N293" i="5"/>
  <c r="N138" i="5"/>
  <c r="N174" i="5"/>
  <c r="N178" i="5" s="1"/>
  <c r="N288" i="5"/>
  <c r="N166" i="5"/>
  <c r="N225" i="5"/>
  <c r="N227" i="5"/>
  <c r="N226" i="5"/>
  <c r="N223" i="5"/>
  <c r="N262" i="5"/>
  <c r="N264" i="5"/>
  <c r="N136" i="5"/>
  <c r="N131" i="5"/>
  <c r="N137" i="5"/>
  <c r="N102" i="5"/>
  <c r="N101" i="5"/>
  <c r="N201" i="5"/>
  <c r="N194" i="5"/>
  <c r="N21" i="5"/>
  <c r="N26" i="5"/>
  <c r="N18" i="5"/>
  <c r="N17" i="5"/>
  <c r="N27" i="5"/>
  <c r="N20" i="5"/>
  <c r="N19" i="5"/>
  <c r="N11" i="5"/>
  <c r="N449" i="6" l="1"/>
  <c r="N448" i="6"/>
  <c r="N478" i="5"/>
  <c r="N85" i="6"/>
  <c r="N112" i="6"/>
  <c r="N409" i="5"/>
  <c r="N411" i="5"/>
  <c r="N276" i="5"/>
  <c r="N419" i="5"/>
  <c r="N425" i="5"/>
  <c r="N415" i="5"/>
  <c r="N416" i="5"/>
  <c r="N168" i="5"/>
  <c r="N215" i="5"/>
  <c r="N516" i="5"/>
  <c r="N412" i="5"/>
  <c r="N424" i="5"/>
  <c r="N421" i="5"/>
  <c r="N408" i="5"/>
  <c r="N506" i="5"/>
  <c r="N487" i="5"/>
  <c r="N423" i="5"/>
  <c r="O380" i="6"/>
  <c r="O353" i="6"/>
  <c r="O376" i="6"/>
  <c r="N462" i="6"/>
  <c r="O352" i="6"/>
  <c r="O377" i="6"/>
  <c r="N514" i="6"/>
  <c r="N494" i="6"/>
  <c r="P402" i="6"/>
  <c r="O379" i="6"/>
  <c r="P404" i="6"/>
  <c r="N431" i="6"/>
  <c r="N447" i="6"/>
  <c r="N524" i="6"/>
  <c r="N478" i="6"/>
  <c r="O351" i="6"/>
  <c r="P401" i="6"/>
  <c r="P403" i="6"/>
  <c r="O378" i="6"/>
  <c r="P405" i="6"/>
  <c r="O355" i="6"/>
  <c r="O354" i="6"/>
  <c r="N340" i="6"/>
  <c r="N98" i="6"/>
  <c r="N294" i="5"/>
  <c r="N139" i="5"/>
  <c r="N420" i="5"/>
  <c r="N413" i="5"/>
  <c r="N228" i="5"/>
  <c r="N255" i="5"/>
  <c r="N123" i="5"/>
  <c r="N414" i="5"/>
  <c r="N418" i="5"/>
  <c r="N422" i="5"/>
  <c r="N203" i="5"/>
  <c r="N158" i="5"/>
  <c r="N105" i="5"/>
  <c r="N106" i="5" s="1"/>
  <c r="N410" i="5"/>
  <c r="N265" i="5"/>
  <c r="N28" i="5"/>
  <c r="L193" i="1" l="1"/>
  <c r="O49" i="1"/>
  <c r="O48" i="1"/>
  <c r="O47" i="1"/>
  <c r="O46" i="1"/>
  <c r="O39" i="1"/>
  <c r="O38" i="1"/>
  <c r="O37" i="1"/>
  <c r="L31" i="1"/>
  <c r="L16" i="1"/>
  <c r="N217" i="1" l="1"/>
  <c r="N230" i="1"/>
  <c r="N7" i="1"/>
  <c r="N11" i="1" s="1"/>
  <c r="N199" i="1"/>
  <c r="N167" i="1"/>
  <c r="N185" i="1"/>
  <c r="N189" i="1" s="1"/>
  <c r="G40" i="1"/>
  <c r="G51" i="1"/>
  <c r="K51" i="1" s="1"/>
  <c r="G41" i="1"/>
  <c r="K41" i="1" s="1"/>
  <c r="G50" i="1"/>
  <c r="N21" i="1"/>
  <c r="F319" i="6"/>
  <c r="F318" i="6"/>
  <c r="F317" i="6"/>
  <c r="F316" i="6"/>
  <c r="F315" i="6"/>
  <c r="F314" i="6"/>
  <c r="F313" i="6"/>
  <c r="F312" i="6"/>
  <c r="F311" i="6"/>
  <c r="M52" i="5"/>
  <c r="O119" i="1"/>
  <c r="O118" i="1"/>
  <c r="N69" i="1"/>
  <c r="N14" i="1" l="1"/>
  <c r="N8" i="1"/>
  <c r="N10" i="1"/>
  <c r="N177" i="1"/>
  <c r="L180" i="1"/>
  <c r="N173" i="1"/>
  <c r="N178" i="1"/>
  <c r="N221" i="1"/>
  <c r="N222" i="1"/>
  <c r="N220" i="1"/>
  <c r="N219" i="1"/>
  <c r="N223" i="1"/>
  <c r="N218" i="1"/>
  <c r="N236" i="1"/>
  <c r="N232" i="1"/>
  <c r="N235" i="1"/>
  <c r="N231" i="1"/>
  <c r="N234" i="1"/>
  <c r="N233" i="1"/>
  <c r="N172" i="1"/>
  <c r="N169" i="1"/>
  <c r="N174" i="1"/>
  <c r="N168" i="1"/>
  <c r="N175" i="1"/>
  <c r="N170" i="1"/>
  <c r="N12" i="1"/>
  <c r="N171" i="1"/>
  <c r="N176" i="1"/>
  <c r="N190" i="1"/>
  <c r="N188" i="1"/>
  <c r="N187" i="1"/>
  <c r="N192" i="1"/>
  <c r="N191" i="1"/>
  <c r="N15" i="1"/>
  <c r="N13" i="1"/>
  <c r="N9" i="1"/>
  <c r="N186" i="1"/>
  <c r="N202" i="1"/>
  <c r="N201" i="1"/>
  <c r="N200" i="1"/>
  <c r="N51" i="1"/>
  <c r="I51" i="1"/>
  <c r="M51" i="1"/>
  <c r="J51" i="1"/>
  <c r="H51" i="1"/>
  <c r="L51" i="1"/>
  <c r="M41" i="1"/>
  <c r="I41" i="1"/>
  <c r="H41" i="1"/>
  <c r="N41" i="1"/>
  <c r="L41" i="1"/>
  <c r="J41" i="1"/>
  <c r="K50" i="1"/>
  <c r="L50" i="1"/>
  <c r="J50" i="1"/>
  <c r="N50" i="1"/>
  <c r="I50" i="1"/>
  <c r="M50" i="1"/>
  <c r="H50" i="1"/>
  <c r="N30" i="1"/>
  <c r="N26" i="1"/>
  <c r="N22" i="1"/>
  <c r="N29" i="1"/>
  <c r="N25" i="1"/>
  <c r="N28" i="1"/>
  <c r="N24" i="1"/>
  <c r="N27" i="1"/>
  <c r="N23" i="1"/>
  <c r="M237" i="1"/>
  <c r="N224" i="1" l="1"/>
  <c r="N237" i="1"/>
  <c r="N179" i="1"/>
  <c r="N16" i="1"/>
  <c r="N203" i="1"/>
  <c r="N193" i="1"/>
  <c r="O51" i="1"/>
  <c r="O50" i="1"/>
  <c r="N31" i="1"/>
  <c r="O530" i="6"/>
  <c r="P412" i="6"/>
  <c r="P411" i="6"/>
  <c r="P410" i="6"/>
  <c r="P409" i="6"/>
  <c r="P408" i="6"/>
  <c r="O387" i="6"/>
  <c r="O386" i="6"/>
  <c r="O385" i="6"/>
  <c r="O384" i="6"/>
  <c r="O383" i="6"/>
  <c r="O362" i="6"/>
  <c r="O361" i="6"/>
  <c r="O360" i="6"/>
  <c r="O359" i="6"/>
  <c r="O358" i="6"/>
  <c r="O310" i="6"/>
  <c r="O309" i="6"/>
  <c r="O308" i="6"/>
  <c r="O307" i="6"/>
  <c r="O306" i="6"/>
  <c r="O305" i="6"/>
  <c r="O304" i="6"/>
  <c r="O303" i="6"/>
  <c r="O302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M98" i="6"/>
  <c r="M85" i="6"/>
  <c r="O536" i="6" l="1"/>
  <c r="O532" i="6"/>
  <c r="O539" i="6"/>
  <c r="O535" i="6"/>
  <c r="O531" i="6"/>
  <c r="O538" i="6"/>
  <c r="O534" i="6"/>
  <c r="O537" i="6"/>
  <c r="O533" i="6"/>
  <c r="K261" i="6"/>
  <c r="J261" i="6"/>
  <c r="M261" i="6"/>
  <c r="L261" i="6"/>
  <c r="K265" i="6"/>
  <c r="J265" i="6"/>
  <c r="M265" i="6"/>
  <c r="L265" i="6"/>
  <c r="K269" i="6"/>
  <c r="J269" i="6"/>
  <c r="M269" i="6"/>
  <c r="L269" i="6"/>
  <c r="K273" i="6"/>
  <c r="J273" i="6"/>
  <c r="M273" i="6"/>
  <c r="L273" i="6"/>
  <c r="K277" i="6"/>
  <c r="J277" i="6"/>
  <c r="M277" i="6"/>
  <c r="L277" i="6"/>
  <c r="J194" i="6"/>
  <c r="L194" i="6"/>
  <c r="K194" i="6"/>
  <c r="J198" i="6"/>
  <c r="L198" i="6"/>
  <c r="K198" i="6"/>
  <c r="J206" i="6"/>
  <c r="L206" i="6"/>
  <c r="K206" i="6"/>
  <c r="J210" i="6"/>
  <c r="L210" i="6"/>
  <c r="K210" i="6"/>
  <c r="L258" i="6"/>
  <c r="K258" i="6"/>
  <c r="J258" i="6"/>
  <c r="M258" i="6"/>
  <c r="L262" i="6"/>
  <c r="K262" i="6"/>
  <c r="J262" i="6"/>
  <c r="M262" i="6"/>
  <c r="L266" i="6"/>
  <c r="K266" i="6"/>
  <c r="J266" i="6"/>
  <c r="M266" i="6"/>
  <c r="L270" i="6"/>
  <c r="K270" i="6"/>
  <c r="J270" i="6"/>
  <c r="M270" i="6"/>
  <c r="L274" i="6"/>
  <c r="K274" i="6"/>
  <c r="J274" i="6"/>
  <c r="M274" i="6"/>
  <c r="L278" i="6"/>
  <c r="K278" i="6"/>
  <c r="J278" i="6"/>
  <c r="M278" i="6"/>
  <c r="K191" i="6"/>
  <c r="J191" i="6"/>
  <c r="L191" i="6"/>
  <c r="K195" i="6"/>
  <c r="J195" i="6"/>
  <c r="L195" i="6"/>
  <c r="K199" i="6"/>
  <c r="J199" i="6"/>
  <c r="L199" i="6"/>
  <c r="K203" i="6"/>
  <c r="J203" i="6"/>
  <c r="L203" i="6"/>
  <c r="K207" i="6"/>
  <c r="J207" i="6"/>
  <c r="L207" i="6"/>
  <c r="K211" i="6"/>
  <c r="J211" i="6"/>
  <c r="L211" i="6"/>
  <c r="M259" i="6"/>
  <c r="L259" i="6"/>
  <c r="K259" i="6"/>
  <c r="J259" i="6"/>
  <c r="M263" i="6"/>
  <c r="L263" i="6"/>
  <c r="K263" i="6"/>
  <c r="J263" i="6"/>
  <c r="M267" i="6"/>
  <c r="L267" i="6"/>
  <c r="K267" i="6"/>
  <c r="J267" i="6"/>
  <c r="M271" i="6"/>
  <c r="L271" i="6"/>
  <c r="K271" i="6"/>
  <c r="J271" i="6"/>
  <c r="M275" i="6"/>
  <c r="L275" i="6"/>
  <c r="K275" i="6"/>
  <c r="J275" i="6"/>
  <c r="L192" i="6"/>
  <c r="K192" i="6"/>
  <c r="J192" i="6"/>
  <c r="L196" i="6"/>
  <c r="K196" i="6"/>
  <c r="J196" i="6"/>
  <c r="L200" i="6"/>
  <c r="K200" i="6"/>
  <c r="J200" i="6"/>
  <c r="L204" i="6"/>
  <c r="K204" i="6"/>
  <c r="J204" i="6"/>
  <c r="L208" i="6"/>
  <c r="K208" i="6"/>
  <c r="J208" i="6"/>
  <c r="L212" i="6"/>
  <c r="K212" i="6"/>
  <c r="J212" i="6"/>
  <c r="J256" i="6"/>
  <c r="M256" i="6"/>
  <c r="L256" i="6"/>
  <c r="K256" i="6"/>
  <c r="J260" i="6"/>
  <c r="M260" i="6"/>
  <c r="L260" i="6"/>
  <c r="K260" i="6"/>
  <c r="J264" i="6"/>
  <c r="M264" i="6"/>
  <c r="L264" i="6"/>
  <c r="K264" i="6"/>
  <c r="J268" i="6"/>
  <c r="M268" i="6"/>
  <c r="L268" i="6"/>
  <c r="K268" i="6"/>
  <c r="J272" i="6"/>
  <c r="M272" i="6"/>
  <c r="L272" i="6"/>
  <c r="K272" i="6"/>
  <c r="J276" i="6"/>
  <c r="M276" i="6"/>
  <c r="L276" i="6"/>
  <c r="K276" i="6"/>
  <c r="L193" i="6"/>
  <c r="K193" i="6"/>
  <c r="J193" i="6"/>
  <c r="L197" i="6"/>
  <c r="K197" i="6"/>
  <c r="J197" i="6"/>
  <c r="L201" i="6"/>
  <c r="K201" i="6"/>
  <c r="J201" i="6"/>
  <c r="L205" i="6"/>
  <c r="K205" i="6"/>
  <c r="J205" i="6"/>
  <c r="L209" i="6"/>
  <c r="K209" i="6"/>
  <c r="J209" i="6"/>
  <c r="L213" i="6"/>
  <c r="K213" i="6"/>
  <c r="J213" i="6"/>
  <c r="K257" i="6"/>
  <c r="J257" i="6"/>
  <c r="M257" i="6"/>
  <c r="L257" i="6"/>
  <c r="J202" i="6"/>
  <c r="L202" i="6"/>
  <c r="K202" i="6"/>
  <c r="M54" i="6"/>
  <c r="M42" i="6"/>
  <c r="M540" i="6"/>
  <c r="M524" i="6"/>
  <c r="M514" i="6"/>
  <c r="M494" i="6"/>
  <c r="M478" i="6"/>
  <c r="M462" i="6"/>
  <c r="M447" i="6"/>
  <c r="M431" i="6"/>
  <c r="M340" i="6"/>
  <c r="M30" i="6"/>
  <c r="M16" i="6"/>
  <c r="O104" i="6" s="1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O440" i="5"/>
  <c r="O439" i="5"/>
  <c r="O438" i="5"/>
  <c r="M516" i="5"/>
  <c r="O445" i="5"/>
  <c r="O444" i="5"/>
  <c r="O443" i="5"/>
  <c r="O442" i="5"/>
  <c r="O441" i="5"/>
  <c r="O437" i="5"/>
  <c r="O436" i="5"/>
  <c r="O435" i="5"/>
  <c r="O434" i="5"/>
  <c r="O433" i="5"/>
  <c r="O432" i="5"/>
  <c r="O431" i="5"/>
  <c r="O430" i="5"/>
  <c r="O429" i="5"/>
  <c r="O428" i="5"/>
  <c r="M506" i="5"/>
  <c r="M497" i="5"/>
  <c r="M487" i="5"/>
  <c r="M478" i="5"/>
  <c r="M308" i="5"/>
  <c r="M294" i="5"/>
  <c r="M276" i="5"/>
  <c r="M265" i="5"/>
  <c r="M255" i="5"/>
  <c r="M228" i="5"/>
  <c r="M215" i="5"/>
  <c r="M203" i="5"/>
  <c r="M178" i="5"/>
  <c r="M168" i="5"/>
  <c r="M158" i="5"/>
  <c r="M139" i="5"/>
  <c r="M123" i="5"/>
  <c r="M105" i="5"/>
  <c r="M76" i="5"/>
  <c r="M66" i="5"/>
  <c r="M38" i="5"/>
  <c r="M28" i="5"/>
  <c r="M11" i="5"/>
  <c r="O36" i="1"/>
  <c r="O483" i="5" l="1"/>
  <c r="O502" i="5"/>
  <c r="O469" i="5"/>
  <c r="O511" i="5"/>
  <c r="M195" i="6"/>
  <c r="M206" i="6"/>
  <c r="O324" i="6"/>
  <c r="O337" i="6" s="1"/>
  <c r="O454" i="6"/>
  <c r="O422" i="6"/>
  <c r="O520" i="6"/>
  <c r="O484" i="6"/>
  <c r="O500" i="6"/>
  <c r="M515" i="6" s="1"/>
  <c r="O468" i="6"/>
  <c r="O438" i="6"/>
  <c r="N273" i="6"/>
  <c r="M207" i="6"/>
  <c r="N272" i="6"/>
  <c r="N271" i="6"/>
  <c r="M193" i="6"/>
  <c r="M205" i="6"/>
  <c r="O60" i="6"/>
  <c r="O61" i="6" s="1"/>
  <c r="O90" i="6"/>
  <c r="M197" i="6"/>
  <c r="I383" i="5"/>
  <c r="I386" i="5"/>
  <c r="I385" i="5"/>
  <c r="I382" i="5"/>
  <c r="I381" i="5"/>
  <c r="I378" i="5"/>
  <c r="I377" i="5"/>
  <c r="I374" i="5"/>
  <c r="I373" i="5"/>
  <c r="I370" i="5"/>
  <c r="I369" i="5"/>
  <c r="I384" i="5"/>
  <c r="I380" i="5"/>
  <c r="I379" i="5"/>
  <c r="I376" i="5"/>
  <c r="I375" i="5"/>
  <c r="I372" i="5"/>
  <c r="I371" i="5"/>
  <c r="O261" i="5"/>
  <c r="O234" i="5"/>
  <c r="O209" i="5"/>
  <c r="O183" i="5"/>
  <c r="M204" i="5" s="1"/>
  <c r="O111" i="5"/>
  <c r="N81" i="5"/>
  <c r="O164" i="5"/>
  <c r="O128" i="5"/>
  <c r="N58" i="5"/>
  <c r="O270" i="5"/>
  <c r="O220" i="5"/>
  <c r="O173" i="5"/>
  <c r="O144" i="5"/>
  <c r="M159" i="5" s="1"/>
  <c r="O98" i="5"/>
  <c r="N71" i="5"/>
  <c r="N43" i="5"/>
  <c r="N34" i="5"/>
  <c r="O281" i="5"/>
  <c r="M295" i="5" s="1"/>
  <c r="O300" i="5"/>
  <c r="M309" i="5" s="1"/>
  <c r="O16" i="5"/>
  <c r="O7" i="5"/>
  <c r="N257" i="6"/>
  <c r="M196" i="6"/>
  <c r="M211" i="6"/>
  <c r="M203" i="6"/>
  <c r="M212" i="6"/>
  <c r="M204" i="6"/>
  <c r="N259" i="6"/>
  <c r="N276" i="6"/>
  <c r="N268" i="6"/>
  <c r="N260" i="6"/>
  <c r="M191" i="6"/>
  <c r="M201" i="6"/>
  <c r="N267" i="6"/>
  <c r="N274" i="6"/>
  <c r="N258" i="6"/>
  <c r="M194" i="6"/>
  <c r="N275" i="6"/>
  <c r="N263" i="6"/>
  <c r="N266" i="6"/>
  <c r="N269" i="6"/>
  <c r="M209" i="6"/>
  <c r="M199" i="6"/>
  <c r="M198" i="6"/>
  <c r="M200" i="6"/>
  <c r="M192" i="6"/>
  <c r="N265" i="6"/>
  <c r="N264" i="6"/>
  <c r="N256" i="6"/>
  <c r="M210" i="6"/>
  <c r="N277" i="6"/>
  <c r="N261" i="6"/>
  <c r="N278" i="6"/>
  <c r="N270" i="6"/>
  <c r="N262" i="6"/>
  <c r="M213" i="6"/>
  <c r="M208" i="6"/>
  <c r="M202" i="6"/>
  <c r="I416" i="6"/>
  <c r="I414" i="6"/>
  <c r="I390" i="6"/>
  <c r="I415" i="6"/>
  <c r="I389" i="6"/>
  <c r="I417" i="6"/>
  <c r="I413" i="6"/>
  <c r="I391" i="6"/>
  <c r="I388" i="6"/>
  <c r="I392" i="6"/>
  <c r="I366" i="6"/>
  <c r="L366" i="6" s="1"/>
  <c r="I364" i="6"/>
  <c r="L364" i="6" s="1"/>
  <c r="I363" i="6"/>
  <c r="L363" i="6" s="1"/>
  <c r="I367" i="6"/>
  <c r="L367" i="6" s="1"/>
  <c r="I365" i="6"/>
  <c r="L365" i="6" s="1"/>
  <c r="N48" i="6"/>
  <c r="N22" i="6"/>
  <c r="N36" i="6"/>
  <c r="N7" i="6"/>
  <c r="K341" i="5"/>
  <c r="M345" i="5"/>
  <c r="K348" i="5"/>
  <c r="L332" i="5"/>
  <c r="M336" i="5"/>
  <c r="M343" i="5"/>
  <c r="M337" i="5"/>
  <c r="M344" i="5"/>
  <c r="M331" i="5"/>
  <c r="J339" i="5"/>
  <c r="L342" i="5"/>
  <c r="L346" i="5"/>
  <c r="L333" i="5"/>
  <c r="I456" i="5"/>
  <c r="M456" i="5" s="1"/>
  <c r="I457" i="5"/>
  <c r="J457" i="5" s="1"/>
  <c r="I458" i="5"/>
  <c r="I463" i="5"/>
  <c r="I452" i="5"/>
  <c r="I460" i="5"/>
  <c r="I449" i="5"/>
  <c r="I455" i="5"/>
  <c r="I447" i="5"/>
  <c r="I451" i="5"/>
  <c r="I461" i="5"/>
  <c r="I448" i="5"/>
  <c r="I462" i="5"/>
  <c r="I459" i="5"/>
  <c r="I453" i="5"/>
  <c r="I454" i="5"/>
  <c r="I446" i="5"/>
  <c r="I450" i="5"/>
  <c r="M16" i="1"/>
  <c r="M224" i="1"/>
  <c r="M193" i="1"/>
  <c r="M203" i="1"/>
  <c r="M31" i="1"/>
  <c r="M212" i="1"/>
  <c r="M179" i="1"/>
  <c r="M160" i="1"/>
  <c r="N114" i="1"/>
  <c r="N104" i="1"/>
  <c r="N93" i="1"/>
  <c r="N84" i="1"/>
  <c r="O110" i="6" l="1"/>
  <c r="O108" i="6"/>
  <c r="O106" i="6"/>
  <c r="O111" i="6"/>
  <c r="O109" i="6"/>
  <c r="O107" i="6"/>
  <c r="O105" i="6"/>
  <c r="M341" i="6"/>
  <c r="O512" i="5"/>
  <c r="O514" i="5"/>
  <c r="O513" i="5"/>
  <c r="O515" i="5"/>
  <c r="O474" i="5"/>
  <c r="O471" i="5"/>
  <c r="O475" i="5"/>
  <c r="O476" i="5"/>
  <c r="O472" i="5"/>
  <c r="O470" i="5"/>
  <c r="O477" i="5"/>
  <c r="O473" i="5"/>
  <c r="O503" i="5"/>
  <c r="O504" i="5"/>
  <c r="O505" i="5"/>
  <c r="O484" i="5"/>
  <c r="O486" i="5"/>
  <c r="O485" i="5"/>
  <c r="O339" i="6"/>
  <c r="O333" i="6"/>
  <c r="O326" i="6"/>
  <c r="O334" i="6"/>
  <c r="O336" i="6"/>
  <c r="O327" i="6"/>
  <c r="O335" i="6"/>
  <c r="O328" i="6"/>
  <c r="O338" i="6"/>
  <c r="O325" i="6"/>
  <c r="O331" i="6"/>
  <c r="O332" i="6"/>
  <c r="O329" i="6"/>
  <c r="O330" i="6"/>
  <c r="O446" i="6"/>
  <c r="O441" i="6"/>
  <c r="O445" i="6"/>
  <c r="O440" i="6"/>
  <c r="O444" i="6"/>
  <c r="O439" i="6"/>
  <c r="O443" i="6"/>
  <c r="O442" i="6"/>
  <c r="O523" i="6"/>
  <c r="O521" i="6"/>
  <c r="O522" i="6"/>
  <c r="O474" i="6"/>
  <c r="O471" i="6"/>
  <c r="O477" i="6"/>
  <c r="O475" i="6"/>
  <c r="O472" i="6"/>
  <c r="O469" i="6"/>
  <c r="O476" i="6"/>
  <c r="O473" i="6"/>
  <c r="O470" i="6"/>
  <c r="O427" i="6"/>
  <c r="O429" i="6"/>
  <c r="O424" i="6"/>
  <c r="O428" i="6"/>
  <c r="O426" i="6"/>
  <c r="O425" i="6"/>
  <c r="O423" i="6"/>
  <c r="O430" i="6"/>
  <c r="O510" i="6"/>
  <c r="O503" i="6"/>
  <c r="O504" i="6"/>
  <c r="O509" i="6"/>
  <c r="O506" i="6"/>
  <c r="O505" i="6"/>
  <c r="O507" i="6"/>
  <c r="O508" i="6"/>
  <c r="O513" i="6"/>
  <c r="O511" i="6"/>
  <c r="O512" i="6"/>
  <c r="O501" i="6"/>
  <c r="O502" i="6"/>
  <c r="O459" i="6"/>
  <c r="O458" i="6"/>
  <c r="O455" i="6"/>
  <c r="O456" i="6"/>
  <c r="O457" i="6"/>
  <c r="O460" i="6"/>
  <c r="O461" i="6"/>
  <c r="O488" i="6"/>
  <c r="O492" i="6"/>
  <c r="O486" i="6"/>
  <c r="O493" i="6"/>
  <c r="O490" i="6"/>
  <c r="O487" i="6"/>
  <c r="O485" i="6"/>
  <c r="O491" i="6"/>
  <c r="O489" i="6"/>
  <c r="O81" i="6"/>
  <c r="O82" i="6"/>
  <c r="O79" i="6"/>
  <c r="O71" i="6"/>
  <c r="O63" i="6"/>
  <c r="O78" i="6"/>
  <c r="O70" i="6"/>
  <c r="O62" i="6"/>
  <c r="O83" i="6"/>
  <c r="O75" i="6"/>
  <c r="O67" i="6"/>
  <c r="O74" i="6"/>
  <c r="O66" i="6"/>
  <c r="O76" i="6"/>
  <c r="O65" i="6"/>
  <c r="O64" i="6"/>
  <c r="O80" i="6"/>
  <c r="O69" i="6"/>
  <c r="O68" i="6"/>
  <c r="O84" i="6"/>
  <c r="O73" i="6"/>
  <c r="O72" i="6"/>
  <c r="O77" i="6"/>
  <c r="O94" i="6"/>
  <c r="O97" i="6"/>
  <c r="O92" i="6"/>
  <c r="O96" i="6"/>
  <c r="O91" i="6"/>
  <c r="O95" i="6"/>
  <c r="O93" i="6"/>
  <c r="M375" i="5"/>
  <c r="L375" i="5"/>
  <c r="K375" i="5"/>
  <c r="J375" i="5"/>
  <c r="M384" i="5"/>
  <c r="L384" i="5"/>
  <c r="K384" i="5"/>
  <c r="J384" i="5"/>
  <c r="K374" i="5"/>
  <c r="L374" i="5"/>
  <c r="J374" i="5"/>
  <c r="M374" i="5"/>
  <c r="M382" i="5"/>
  <c r="L382" i="5"/>
  <c r="J382" i="5"/>
  <c r="K382" i="5"/>
  <c r="M376" i="5"/>
  <c r="L376" i="5"/>
  <c r="K376" i="5"/>
  <c r="J376" i="5"/>
  <c r="M369" i="5"/>
  <c r="K369" i="5"/>
  <c r="J369" i="5"/>
  <c r="L369" i="5"/>
  <c r="M377" i="5"/>
  <c r="J377" i="5"/>
  <c r="L377" i="5"/>
  <c r="K377" i="5"/>
  <c r="M385" i="5"/>
  <c r="J385" i="5"/>
  <c r="L385" i="5"/>
  <c r="K385" i="5"/>
  <c r="M371" i="5"/>
  <c r="L371" i="5"/>
  <c r="K371" i="5"/>
  <c r="J371" i="5"/>
  <c r="M379" i="5"/>
  <c r="L379" i="5"/>
  <c r="K379" i="5"/>
  <c r="J379" i="5"/>
  <c r="K370" i="5"/>
  <c r="M370" i="5"/>
  <c r="L370" i="5"/>
  <c r="J370" i="5"/>
  <c r="M378" i="5"/>
  <c r="L378" i="5"/>
  <c r="J378" i="5"/>
  <c r="K378" i="5"/>
  <c r="J386" i="5"/>
  <c r="K386" i="5"/>
  <c r="L386" i="5"/>
  <c r="M386" i="5"/>
  <c r="M372" i="5"/>
  <c r="L372" i="5"/>
  <c r="J372" i="5"/>
  <c r="K372" i="5"/>
  <c r="M380" i="5"/>
  <c r="L380" i="5"/>
  <c r="J380" i="5"/>
  <c r="K380" i="5"/>
  <c r="M373" i="5"/>
  <c r="J373" i="5"/>
  <c r="L373" i="5"/>
  <c r="K373" i="5"/>
  <c r="M381" i="5"/>
  <c r="J381" i="5"/>
  <c r="L381" i="5"/>
  <c r="K381" i="5"/>
  <c r="M383" i="5"/>
  <c r="L383" i="5"/>
  <c r="K383" i="5"/>
  <c r="J383" i="5"/>
  <c r="O24" i="5"/>
  <c r="O25" i="5"/>
  <c r="O19" i="5"/>
  <c r="O22" i="5"/>
  <c r="O21" i="5"/>
  <c r="O23" i="5"/>
  <c r="O18" i="5"/>
  <c r="O27" i="5"/>
  <c r="O17" i="5"/>
  <c r="O26" i="5"/>
  <c r="O20" i="5"/>
  <c r="N51" i="5"/>
  <c r="N49" i="5"/>
  <c r="N44" i="5"/>
  <c r="N46" i="5"/>
  <c r="N48" i="5"/>
  <c r="N50" i="5"/>
  <c r="N45" i="5"/>
  <c r="N47" i="5"/>
  <c r="O174" i="5"/>
  <c r="O175" i="5"/>
  <c r="O176" i="5"/>
  <c r="O177" i="5"/>
  <c r="O136" i="5"/>
  <c r="O135" i="5"/>
  <c r="O130" i="5"/>
  <c r="O138" i="5"/>
  <c r="O131" i="5"/>
  <c r="O134" i="5"/>
  <c r="O129" i="5"/>
  <c r="O133" i="5"/>
  <c r="O137" i="5"/>
  <c r="O132" i="5"/>
  <c r="O199" i="5"/>
  <c r="O186" i="5"/>
  <c r="O194" i="5"/>
  <c r="O190" i="5"/>
  <c r="O195" i="5"/>
  <c r="O196" i="5"/>
  <c r="O197" i="5"/>
  <c r="O184" i="5"/>
  <c r="O200" i="5"/>
  <c r="O185" i="5"/>
  <c r="O201" i="5"/>
  <c r="O198" i="5"/>
  <c r="O187" i="5"/>
  <c r="O188" i="5"/>
  <c r="O189" i="5"/>
  <c r="O202" i="5"/>
  <c r="O191" i="5"/>
  <c r="O192" i="5"/>
  <c r="O193" i="5"/>
  <c r="O304" i="5"/>
  <c r="O303" i="5"/>
  <c r="O306" i="5"/>
  <c r="O307" i="5"/>
  <c r="O302" i="5"/>
  <c r="O301" i="5"/>
  <c r="O305" i="5"/>
  <c r="N73" i="5"/>
  <c r="N72" i="5"/>
  <c r="N74" i="5"/>
  <c r="N75" i="5"/>
  <c r="O224" i="5"/>
  <c r="O223" i="5"/>
  <c r="O226" i="5"/>
  <c r="O227" i="5"/>
  <c r="O222" i="5"/>
  <c r="O221" i="5"/>
  <c r="O225" i="5"/>
  <c r="O166" i="5"/>
  <c r="O165" i="5"/>
  <c r="O167" i="5"/>
  <c r="O212" i="5"/>
  <c r="O213" i="5"/>
  <c r="O210" i="5"/>
  <c r="O211" i="5"/>
  <c r="O214" i="5"/>
  <c r="O290" i="5"/>
  <c r="O292" i="5"/>
  <c r="O284" i="5"/>
  <c r="O288" i="5"/>
  <c r="O291" i="5"/>
  <c r="O283" i="5"/>
  <c r="O287" i="5"/>
  <c r="O293" i="5"/>
  <c r="O282" i="5"/>
  <c r="O285" i="5"/>
  <c r="O286" i="5"/>
  <c r="O289" i="5"/>
  <c r="O103" i="5"/>
  <c r="O104" i="5"/>
  <c r="O101" i="5"/>
  <c r="O99" i="5"/>
  <c r="O100" i="5"/>
  <c r="O102" i="5"/>
  <c r="O275" i="5"/>
  <c r="O273" i="5"/>
  <c r="O272" i="5"/>
  <c r="O271" i="5"/>
  <c r="O274" i="5"/>
  <c r="N89" i="5"/>
  <c r="N84" i="5"/>
  <c r="N88" i="5"/>
  <c r="N82" i="5"/>
  <c r="N91" i="5"/>
  <c r="N85" i="5"/>
  <c r="N86" i="5"/>
  <c r="N90" i="5"/>
  <c r="N83" i="5"/>
  <c r="N87" i="5"/>
  <c r="O254" i="5"/>
  <c r="O249" i="5"/>
  <c r="O244" i="5"/>
  <c r="O239" i="5"/>
  <c r="O252" i="5"/>
  <c r="O241" i="5"/>
  <c r="O251" i="5"/>
  <c r="O235" i="5"/>
  <c r="O253" i="5"/>
  <c r="O248" i="5"/>
  <c r="O243" i="5"/>
  <c r="O237" i="5"/>
  <c r="O247" i="5"/>
  <c r="O236" i="5"/>
  <c r="O245" i="5"/>
  <c r="O240" i="5"/>
  <c r="O242" i="5"/>
  <c r="O246" i="5"/>
  <c r="O250" i="5"/>
  <c r="O238" i="5"/>
  <c r="O10" i="5"/>
  <c r="O8" i="5"/>
  <c r="O9" i="5"/>
  <c r="N35" i="5"/>
  <c r="N37" i="5"/>
  <c r="N36" i="5"/>
  <c r="O157" i="5"/>
  <c r="O154" i="5"/>
  <c r="O146" i="5"/>
  <c r="O147" i="5"/>
  <c r="O151" i="5"/>
  <c r="O150" i="5"/>
  <c r="O155" i="5"/>
  <c r="O145" i="5"/>
  <c r="O148" i="5"/>
  <c r="O149" i="5"/>
  <c r="O152" i="5"/>
  <c r="O153" i="5"/>
  <c r="O156" i="5"/>
  <c r="N59" i="5"/>
  <c r="N65" i="5"/>
  <c r="N62" i="5"/>
  <c r="N60" i="5"/>
  <c r="N63" i="5"/>
  <c r="N64" i="5"/>
  <c r="N61" i="5"/>
  <c r="O119" i="5"/>
  <c r="O121" i="5"/>
  <c r="O116" i="5"/>
  <c r="O113" i="5"/>
  <c r="O120" i="5"/>
  <c r="O114" i="5"/>
  <c r="O118" i="5"/>
  <c r="O122" i="5"/>
  <c r="O112" i="5"/>
  <c r="O117" i="5"/>
  <c r="O115" i="5"/>
  <c r="O262" i="5"/>
  <c r="O263" i="5"/>
  <c r="O264" i="5"/>
  <c r="O230" i="1"/>
  <c r="O217" i="1"/>
  <c r="N208" i="1"/>
  <c r="O199" i="1"/>
  <c r="O185" i="1"/>
  <c r="G52" i="1"/>
  <c r="G53" i="1"/>
  <c r="G42" i="1"/>
  <c r="O41" i="1"/>
  <c r="O7" i="1"/>
  <c r="O10" i="1" s="1"/>
  <c r="O21" i="1"/>
  <c r="J336" i="5"/>
  <c r="M339" i="5"/>
  <c r="K339" i="5"/>
  <c r="K336" i="5"/>
  <c r="F121" i="1"/>
  <c r="F120" i="1"/>
  <c r="N127" i="1" s="1"/>
  <c r="N388" i="6"/>
  <c r="J388" i="6"/>
  <c r="M388" i="6"/>
  <c r="L388" i="6"/>
  <c r="K388" i="6"/>
  <c r="L389" i="6"/>
  <c r="K389" i="6"/>
  <c r="J389" i="6"/>
  <c r="M389" i="6"/>
  <c r="N389" i="6"/>
  <c r="O416" i="6"/>
  <c r="M416" i="6"/>
  <c r="L416" i="6"/>
  <c r="K416" i="6"/>
  <c r="J416" i="6"/>
  <c r="N416" i="6"/>
  <c r="L391" i="6"/>
  <c r="K391" i="6"/>
  <c r="J391" i="6"/>
  <c r="N391" i="6"/>
  <c r="M391" i="6"/>
  <c r="L415" i="6"/>
  <c r="J415" i="6"/>
  <c r="K415" i="6"/>
  <c r="N415" i="6"/>
  <c r="O415" i="6"/>
  <c r="M415" i="6"/>
  <c r="O413" i="6"/>
  <c r="L413" i="6"/>
  <c r="M413" i="6"/>
  <c r="K413" i="6"/>
  <c r="N413" i="6"/>
  <c r="J413" i="6"/>
  <c r="N390" i="6"/>
  <c r="K390" i="6"/>
  <c r="M390" i="6"/>
  <c r="J390" i="6"/>
  <c r="L390" i="6"/>
  <c r="N392" i="6"/>
  <c r="L392" i="6"/>
  <c r="K392" i="6"/>
  <c r="J392" i="6"/>
  <c r="M392" i="6"/>
  <c r="O417" i="6"/>
  <c r="L417" i="6"/>
  <c r="M417" i="6"/>
  <c r="K417" i="6"/>
  <c r="N417" i="6"/>
  <c r="J417" i="6"/>
  <c r="L414" i="6"/>
  <c r="N414" i="6"/>
  <c r="M414" i="6"/>
  <c r="J414" i="6"/>
  <c r="K414" i="6"/>
  <c r="O414" i="6"/>
  <c r="J364" i="6"/>
  <c r="N364" i="6"/>
  <c r="M364" i="6"/>
  <c r="K364" i="6"/>
  <c r="J365" i="6"/>
  <c r="M365" i="6"/>
  <c r="K365" i="6"/>
  <c r="N365" i="6"/>
  <c r="K366" i="6"/>
  <c r="J366" i="6"/>
  <c r="N366" i="6"/>
  <c r="M366" i="6"/>
  <c r="M367" i="6"/>
  <c r="K367" i="6"/>
  <c r="J367" i="6"/>
  <c r="N367" i="6"/>
  <c r="J363" i="6"/>
  <c r="N363" i="6"/>
  <c r="M363" i="6"/>
  <c r="K363" i="6"/>
  <c r="J311" i="6"/>
  <c r="I311" i="6"/>
  <c r="J318" i="6"/>
  <c r="I318" i="6"/>
  <c r="J315" i="6"/>
  <c r="I315" i="6"/>
  <c r="J313" i="6"/>
  <c r="I313" i="6"/>
  <c r="J312" i="6"/>
  <c r="I312" i="6"/>
  <c r="J317" i="6"/>
  <c r="I317" i="6"/>
  <c r="N27" i="6"/>
  <c r="J316" i="6"/>
  <c r="I316" i="6"/>
  <c r="J314" i="6"/>
  <c r="I314" i="6"/>
  <c r="J319" i="6"/>
  <c r="I319" i="6"/>
  <c r="N28" i="6"/>
  <c r="N26" i="6"/>
  <c r="K319" i="6"/>
  <c r="M319" i="6"/>
  <c r="G319" i="6"/>
  <c r="N319" i="6"/>
  <c r="H319" i="6"/>
  <c r="L319" i="6"/>
  <c r="N314" i="6"/>
  <c r="K314" i="6"/>
  <c r="H314" i="6"/>
  <c r="G314" i="6"/>
  <c r="L314" i="6"/>
  <c r="M314" i="6"/>
  <c r="H311" i="6"/>
  <c r="K311" i="6"/>
  <c r="G311" i="6"/>
  <c r="L311" i="6"/>
  <c r="M311" i="6"/>
  <c r="N311" i="6"/>
  <c r="K312" i="6"/>
  <c r="G312" i="6"/>
  <c r="M312" i="6"/>
  <c r="L312" i="6"/>
  <c r="N312" i="6"/>
  <c r="H312" i="6"/>
  <c r="N313" i="6"/>
  <c r="K313" i="6"/>
  <c r="H313" i="6"/>
  <c r="L313" i="6"/>
  <c r="M313" i="6"/>
  <c r="G313" i="6"/>
  <c r="H318" i="6"/>
  <c r="L318" i="6"/>
  <c r="K318" i="6"/>
  <c r="M318" i="6"/>
  <c r="G318" i="6"/>
  <c r="N318" i="6"/>
  <c r="K315" i="6"/>
  <c r="G315" i="6"/>
  <c r="M315" i="6"/>
  <c r="N315" i="6"/>
  <c r="H315" i="6"/>
  <c r="L315" i="6"/>
  <c r="K316" i="6"/>
  <c r="G316" i="6"/>
  <c r="M316" i="6"/>
  <c r="N316" i="6"/>
  <c r="H316" i="6"/>
  <c r="L316" i="6"/>
  <c r="N317" i="6"/>
  <c r="L317" i="6"/>
  <c r="K317" i="6"/>
  <c r="H317" i="6"/>
  <c r="M317" i="6"/>
  <c r="G317" i="6"/>
  <c r="N23" i="6"/>
  <c r="N29" i="6"/>
  <c r="N53" i="6"/>
  <c r="N49" i="6"/>
  <c r="N52" i="6"/>
  <c r="N51" i="6"/>
  <c r="N50" i="6"/>
  <c r="N38" i="6"/>
  <c r="N41" i="6"/>
  <c r="N37" i="6"/>
  <c r="N40" i="6"/>
  <c r="N39" i="6"/>
  <c r="N25" i="6"/>
  <c r="N24" i="6"/>
  <c r="N15" i="6"/>
  <c r="N11" i="6"/>
  <c r="N9" i="6"/>
  <c r="N8" i="6"/>
  <c r="N13" i="6"/>
  <c r="N12" i="6"/>
  <c r="N10" i="6"/>
  <c r="N14" i="6"/>
  <c r="J348" i="5"/>
  <c r="M347" i="5"/>
  <c r="L337" i="5"/>
  <c r="J337" i="5"/>
  <c r="L341" i="5"/>
  <c r="L344" i="5"/>
  <c r="J338" i="5"/>
  <c r="L345" i="5"/>
  <c r="K345" i="5"/>
  <c r="L340" i="5"/>
  <c r="J341" i="5"/>
  <c r="L338" i="5"/>
  <c r="J347" i="5"/>
  <c r="M341" i="5"/>
  <c r="K337" i="5"/>
  <c r="K335" i="5"/>
  <c r="K347" i="5"/>
  <c r="J345" i="5"/>
  <c r="L348" i="5"/>
  <c r="M346" i="5"/>
  <c r="J343" i="5"/>
  <c r="M348" i="5"/>
  <c r="J346" i="5"/>
  <c r="L343" i="5"/>
  <c r="M338" i="5"/>
  <c r="K338" i="5"/>
  <c r="J456" i="5"/>
  <c r="M340" i="5"/>
  <c r="J340" i="5"/>
  <c r="L335" i="5"/>
  <c r="J335" i="5"/>
  <c r="J344" i="5"/>
  <c r="M335" i="5"/>
  <c r="K340" i="5"/>
  <c r="K343" i="5"/>
  <c r="K344" i="5"/>
  <c r="J333" i="5"/>
  <c r="M333" i="5"/>
  <c r="K333" i="5"/>
  <c r="M334" i="5"/>
  <c r="L334" i="5"/>
  <c r="K334" i="5"/>
  <c r="J334" i="5"/>
  <c r="K346" i="5"/>
  <c r="L336" i="5"/>
  <c r="L347" i="5"/>
  <c r="K342" i="5"/>
  <c r="J342" i="5"/>
  <c r="M342" i="5"/>
  <c r="L339" i="5"/>
  <c r="L331" i="5"/>
  <c r="K331" i="5"/>
  <c r="J331" i="5"/>
  <c r="M332" i="5"/>
  <c r="K332" i="5"/>
  <c r="J332" i="5"/>
  <c r="L456" i="5"/>
  <c r="K456" i="5"/>
  <c r="J458" i="5"/>
  <c r="N456" i="5"/>
  <c r="L457" i="5"/>
  <c r="M457" i="5"/>
  <c r="N457" i="5"/>
  <c r="K457" i="5"/>
  <c r="K458" i="5"/>
  <c r="M458" i="5"/>
  <c r="L458" i="5"/>
  <c r="N458" i="5"/>
  <c r="K459" i="5"/>
  <c r="J459" i="5"/>
  <c r="N459" i="5"/>
  <c r="M459" i="5"/>
  <c r="L459" i="5"/>
  <c r="K448" i="5"/>
  <c r="J448" i="5"/>
  <c r="N448" i="5"/>
  <c r="M448" i="5"/>
  <c r="L448" i="5"/>
  <c r="M460" i="5"/>
  <c r="N460" i="5"/>
  <c r="L460" i="5"/>
  <c r="K460" i="5"/>
  <c r="J460" i="5"/>
  <c r="L463" i="5"/>
  <c r="N463" i="5"/>
  <c r="M463" i="5"/>
  <c r="K463" i="5"/>
  <c r="J463" i="5"/>
  <c r="N461" i="5"/>
  <c r="L461" i="5"/>
  <c r="J461" i="5"/>
  <c r="M461" i="5"/>
  <c r="K461" i="5"/>
  <c r="M446" i="5"/>
  <c r="J446" i="5"/>
  <c r="N446" i="5"/>
  <c r="K446" i="5"/>
  <c r="L446" i="5"/>
  <c r="J462" i="5"/>
  <c r="M462" i="5"/>
  <c r="K462" i="5"/>
  <c r="L462" i="5"/>
  <c r="N462" i="5"/>
  <c r="L455" i="5"/>
  <c r="J455" i="5"/>
  <c r="N455" i="5"/>
  <c r="K455" i="5"/>
  <c r="M455" i="5"/>
  <c r="N450" i="5"/>
  <c r="L450" i="5"/>
  <c r="M450" i="5"/>
  <c r="K450" i="5"/>
  <c r="J450" i="5"/>
  <c r="L447" i="5"/>
  <c r="N447" i="5"/>
  <c r="M447" i="5"/>
  <c r="K447" i="5"/>
  <c r="J447" i="5"/>
  <c r="J451" i="5"/>
  <c r="M451" i="5"/>
  <c r="K451" i="5"/>
  <c r="N451" i="5"/>
  <c r="L451" i="5"/>
  <c r="M454" i="5"/>
  <c r="J454" i="5"/>
  <c r="N454" i="5"/>
  <c r="L454" i="5"/>
  <c r="K454" i="5"/>
  <c r="N453" i="5"/>
  <c r="K453" i="5"/>
  <c r="M453" i="5"/>
  <c r="L453" i="5"/>
  <c r="J453" i="5"/>
  <c r="M449" i="5"/>
  <c r="L449" i="5"/>
  <c r="K449" i="5"/>
  <c r="J449" i="5"/>
  <c r="N449" i="5"/>
  <c r="L452" i="5"/>
  <c r="K452" i="5"/>
  <c r="J452" i="5"/>
  <c r="M452" i="5"/>
  <c r="N452" i="5"/>
  <c r="N142" i="1"/>
  <c r="M161" i="1" s="1"/>
  <c r="O89" i="1"/>
  <c r="O91" i="1" s="1"/>
  <c r="O74" i="1"/>
  <c r="O167" i="1"/>
  <c r="M180" i="1" s="1"/>
  <c r="O98" i="1"/>
  <c r="O103" i="1" s="1"/>
  <c r="L40" i="1"/>
  <c r="G43" i="1"/>
  <c r="O109" i="1"/>
  <c r="O59" i="1"/>
  <c r="O449" i="6" l="1"/>
  <c r="O432" i="6"/>
  <c r="O433" i="6"/>
  <c r="O448" i="6"/>
  <c r="O112" i="6"/>
  <c r="N130" i="1"/>
  <c r="N131" i="1"/>
  <c r="N132" i="1"/>
  <c r="N135" i="1"/>
  <c r="N134" i="1"/>
  <c r="N129" i="1"/>
  <c r="N133" i="1"/>
  <c r="N128" i="1"/>
  <c r="N336" i="5"/>
  <c r="O487" i="5"/>
  <c r="O478" i="5"/>
  <c r="O506" i="5"/>
  <c r="O516" i="5"/>
  <c r="N383" i="5"/>
  <c r="N370" i="5"/>
  <c r="N379" i="5"/>
  <c r="N371" i="5"/>
  <c r="N376" i="5"/>
  <c r="N384" i="5"/>
  <c r="N375" i="5"/>
  <c r="N380" i="5"/>
  <c r="N372" i="5"/>
  <c r="N378" i="5"/>
  <c r="N369" i="5"/>
  <c r="N382" i="5"/>
  <c r="N374" i="5"/>
  <c r="N381" i="5"/>
  <c r="N373" i="5"/>
  <c r="N386" i="5"/>
  <c r="N385" i="5"/>
  <c r="N377" i="5"/>
  <c r="O220" i="1"/>
  <c r="O219" i="1"/>
  <c r="O221" i="1"/>
  <c r="O223" i="1"/>
  <c r="O218" i="1"/>
  <c r="O222" i="1"/>
  <c r="O234" i="1"/>
  <c r="O235" i="1"/>
  <c r="O233" i="1"/>
  <c r="O231" i="1"/>
  <c r="O236" i="1"/>
  <c r="O232" i="1"/>
  <c r="O177" i="1"/>
  <c r="O173" i="1"/>
  <c r="O169" i="1"/>
  <c r="O175" i="1"/>
  <c r="O171" i="1"/>
  <c r="O178" i="1"/>
  <c r="O170" i="1"/>
  <c r="O176" i="1"/>
  <c r="O172" i="1"/>
  <c r="O168" i="1"/>
  <c r="O174" i="1"/>
  <c r="O190" i="1"/>
  <c r="O192" i="1"/>
  <c r="O187" i="1"/>
  <c r="O191" i="1"/>
  <c r="O189" i="1"/>
  <c r="O188" i="1"/>
  <c r="O186" i="1"/>
  <c r="O202" i="1"/>
  <c r="O201" i="1"/>
  <c r="O200" i="1"/>
  <c r="N211" i="1"/>
  <c r="N210" i="1"/>
  <c r="N209" i="1"/>
  <c r="O11" i="1"/>
  <c r="O15" i="1"/>
  <c r="O9" i="1"/>
  <c r="K43" i="1"/>
  <c r="N43" i="1"/>
  <c r="J43" i="1"/>
  <c r="M43" i="1"/>
  <c r="I43" i="1"/>
  <c r="L43" i="1"/>
  <c r="H43" i="1"/>
  <c r="O13" i="1"/>
  <c r="O14" i="1"/>
  <c r="L42" i="1"/>
  <c r="K42" i="1"/>
  <c r="N42" i="1"/>
  <c r="M42" i="1"/>
  <c r="I42" i="1"/>
  <c r="H42" i="1"/>
  <c r="J42" i="1"/>
  <c r="O12" i="1"/>
  <c r="K53" i="1"/>
  <c r="L53" i="1"/>
  <c r="M53" i="1"/>
  <c r="J53" i="1"/>
  <c r="N53" i="1"/>
  <c r="H53" i="1"/>
  <c r="I53" i="1"/>
  <c r="K52" i="1"/>
  <c r="L52" i="1"/>
  <c r="H52" i="1"/>
  <c r="I52" i="1"/>
  <c r="J52" i="1"/>
  <c r="M52" i="1"/>
  <c r="N52" i="1"/>
  <c r="O8" i="1"/>
  <c r="O27" i="1"/>
  <c r="O23" i="1"/>
  <c r="O30" i="1"/>
  <c r="O26" i="1"/>
  <c r="O22" i="1"/>
  <c r="O29" i="1"/>
  <c r="O25" i="1"/>
  <c r="O28" i="1"/>
  <c r="O24" i="1"/>
  <c r="O540" i="6"/>
  <c r="O524" i="6"/>
  <c r="O340" i="6"/>
  <c r="O494" i="6"/>
  <c r="O514" i="6"/>
  <c r="O447" i="6"/>
  <c r="O367" i="6"/>
  <c r="O390" i="6"/>
  <c r="O318" i="6"/>
  <c r="O311" i="6"/>
  <c r="O391" i="6"/>
  <c r="N42" i="6"/>
  <c r="O363" i="6"/>
  <c r="P417" i="6"/>
  <c r="O392" i="6"/>
  <c r="P416" i="6"/>
  <c r="O389" i="6"/>
  <c r="O462" i="6"/>
  <c r="O478" i="6"/>
  <c r="O431" i="6"/>
  <c r="O316" i="6"/>
  <c r="O313" i="6"/>
  <c r="O312" i="6"/>
  <c r="O314" i="6"/>
  <c r="O366" i="6"/>
  <c r="O317" i="6"/>
  <c r="O319" i="6"/>
  <c r="P415" i="6"/>
  <c r="N16" i="6"/>
  <c r="O85" i="6"/>
  <c r="N54" i="6"/>
  <c r="O98" i="6"/>
  <c r="N30" i="6"/>
  <c r="O315" i="6"/>
  <c r="O365" i="6"/>
  <c r="O364" i="6"/>
  <c r="P414" i="6"/>
  <c r="P413" i="6"/>
  <c r="O388" i="6"/>
  <c r="O11" i="5"/>
  <c r="O255" i="5"/>
  <c r="O28" i="5"/>
  <c r="O203" i="5"/>
  <c r="O308" i="5"/>
  <c r="O455" i="5"/>
  <c r="O463" i="5"/>
  <c r="N52" i="5"/>
  <c r="N66" i="5"/>
  <c r="O453" i="5"/>
  <c r="N38" i="5"/>
  <c r="N92" i="5"/>
  <c r="O450" i="5"/>
  <c r="N332" i="5"/>
  <c r="N333" i="5"/>
  <c r="O457" i="5"/>
  <c r="N339" i="5"/>
  <c r="O449" i="5"/>
  <c r="O448" i="5"/>
  <c r="N76" i="5"/>
  <c r="O215" i="5"/>
  <c r="O294" i="5"/>
  <c r="O447" i="5"/>
  <c r="O462" i="5"/>
  <c r="O460" i="5"/>
  <c r="O228" i="5"/>
  <c r="N340" i="5"/>
  <c r="N346" i="5"/>
  <c r="N337" i="5"/>
  <c r="O452" i="5"/>
  <c r="O265" i="5"/>
  <c r="O123" i="5"/>
  <c r="O446" i="5"/>
  <c r="N331" i="5"/>
  <c r="N344" i="5"/>
  <c r="N347" i="5"/>
  <c r="O178" i="5"/>
  <c r="O454" i="5"/>
  <c r="O139" i="5"/>
  <c r="O158" i="5"/>
  <c r="O276" i="5"/>
  <c r="O458" i="5"/>
  <c r="N342" i="5"/>
  <c r="N334" i="5"/>
  <c r="N335" i="5"/>
  <c r="O456" i="5"/>
  <c r="N343" i="5"/>
  <c r="N345" i="5"/>
  <c r="N341" i="5"/>
  <c r="N348" i="5"/>
  <c r="O105" i="5"/>
  <c r="O106" i="5" s="1"/>
  <c r="O168" i="5"/>
  <c r="O451" i="5"/>
  <c r="O461" i="5"/>
  <c r="O459" i="5"/>
  <c r="N338" i="5"/>
  <c r="O61" i="1"/>
  <c r="O66" i="1"/>
  <c r="K120" i="1"/>
  <c r="I120" i="1"/>
  <c r="N120" i="1"/>
  <c r="J120" i="1"/>
  <c r="H120" i="1"/>
  <c r="G120" i="1"/>
  <c r="M120" i="1"/>
  <c r="L120" i="1"/>
  <c r="H121" i="1"/>
  <c r="N121" i="1"/>
  <c r="M121" i="1"/>
  <c r="K121" i="1"/>
  <c r="I121" i="1"/>
  <c r="G121" i="1"/>
  <c r="J121" i="1"/>
  <c r="L121" i="1"/>
  <c r="N144" i="1"/>
  <c r="N159" i="1"/>
  <c r="N150" i="1"/>
  <c r="N146" i="1"/>
  <c r="N143" i="1"/>
  <c r="N156" i="1"/>
  <c r="N147" i="1"/>
  <c r="N152" i="1"/>
  <c r="N148" i="1"/>
  <c r="N154" i="1"/>
  <c r="N157" i="1"/>
  <c r="N158" i="1"/>
  <c r="N151" i="1"/>
  <c r="N153" i="1"/>
  <c r="N155" i="1"/>
  <c r="N145" i="1"/>
  <c r="N149" i="1"/>
  <c r="O77" i="1"/>
  <c r="O92" i="1"/>
  <c r="O99" i="1"/>
  <c r="O78" i="1"/>
  <c r="O76" i="1"/>
  <c r="O81" i="1"/>
  <c r="O102" i="1"/>
  <c r="O80" i="1"/>
  <c r="O82" i="1"/>
  <c r="O75" i="1"/>
  <c r="O83" i="1"/>
  <c r="O79" i="1"/>
  <c r="O100" i="1"/>
  <c r="O101" i="1"/>
  <c r="O90" i="1"/>
  <c r="J40" i="1"/>
  <c r="I40" i="1"/>
  <c r="H40" i="1"/>
  <c r="M40" i="1"/>
  <c r="K40" i="1"/>
  <c r="N40" i="1"/>
  <c r="O110" i="1"/>
  <c r="O113" i="1"/>
  <c r="O111" i="1"/>
  <c r="O112" i="1"/>
  <c r="O65" i="1"/>
  <c r="O67" i="1"/>
  <c r="O60" i="1"/>
  <c r="O68" i="1"/>
  <c r="O64" i="1"/>
  <c r="O63" i="1"/>
  <c r="O62" i="1"/>
  <c r="N136" i="1" l="1"/>
  <c r="O43" i="1"/>
  <c r="O53" i="1"/>
  <c r="O52" i="1"/>
  <c r="O42" i="1"/>
  <c r="O179" i="1"/>
  <c r="O93" i="1"/>
  <c r="O120" i="1"/>
  <c r="O203" i="1"/>
  <c r="O16" i="1"/>
  <c r="N212" i="1"/>
  <c r="O121" i="1"/>
  <c r="O114" i="1"/>
  <c r="O193" i="1"/>
  <c r="O237" i="1"/>
  <c r="N160" i="1"/>
  <c r="O69" i="1"/>
  <c r="O224" i="1"/>
  <c r="O84" i="1"/>
  <c r="O104" i="1"/>
  <c r="O31" i="1"/>
  <c r="O40" i="1"/>
  <c r="N305" i="5" l="1"/>
  <c r="N304" i="5"/>
  <c r="N302" i="5"/>
  <c r="N307" i="5"/>
  <c r="N306" i="5"/>
  <c r="N301" i="5"/>
  <c r="N303" i="5"/>
  <c r="N308" i="5" l="1"/>
  <c r="M227" i="6" l="1"/>
  <c r="O219" i="6" s="1"/>
  <c r="O225" i="6" l="1"/>
  <c r="O223" i="6"/>
  <c r="O221" i="6"/>
  <c r="O222" i="6"/>
  <c r="O226" i="6"/>
  <c r="O224" i="6"/>
  <c r="O220" i="6"/>
  <c r="O227" i="6" l="1"/>
</calcChain>
</file>

<file path=xl/sharedStrings.xml><?xml version="1.0" encoding="utf-8"?>
<sst xmlns="http://schemas.openxmlformats.org/spreadsheetml/2006/main" count="2178" uniqueCount="716">
  <si>
    <t>無回答</t>
    <rPh sb="0" eb="3">
      <t>ムカイトウ</t>
    </rPh>
    <phoneticPr fontId="1"/>
  </si>
  <si>
    <t>全　　体</t>
    <rPh sb="0" eb="1">
      <t>ゼン</t>
    </rPh>
    <rPh sb="3" eb="4">
      <t>カラダ</t>
    </rPh>
    <phoneticPr fontId="1"/>
  </si>
  <si>
    <t>件数</t>
    <rPh sb="0" eb="2">
      <t>ケンスウ</t>
    </rPh>
    <phoneticPr fontId="1"/>
  </si>
  <si>
    <t>割合</t>
    <rPh sb="0" eb="2">
      <t>ワリアイ</t>
    </rPh>
    <phoneticPr fontId="1"/>
  </si>
  <si>
    <t>－</t>
    <phoneticPr fontId="1"/>
  </si>
  <si>
    <t>全体</t>
    <rPh sb="0" eb="2">
      <t>ゼンタイ</t>
    </rPh>
    <phoneticPr fontId="1"/>
  </si>
  <si>
    <t>平　　均</t>
    <rPh sb="0" eb="1">
      <t>ヒラ</t>
    </rPh>
    <rPh sb="3" eb="4">
      <t>タモツ</t>
    </rPh>
    <phoneticPr fontId="1"/>
  </si>
  <si>
    <t>平均
（人）</t>
    <rPh sb="0" eb="2">
      <t>ヘイキン</t>
    </rPh>
    <rPh sb="4" eb="5">
      <t>ヒト</t>
    </rPh>
    <phoneticPr fontId="1"/>
  </si>
  <si>
    <t>株式会社</t>
    <rPh sb="0" eb="4">
      <t>カフ</t>
    </rPh>
    <phoneticPr fontId="1"/>
  </si>
  <si>
    <t>有限会社</t>
    <rPh sb="0" eb="2">
      <t>ユウゲン</t>
    </rPh>
    <rPh sb="2" eb="4">
      <t>カイシャ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</si>
  <si>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</si>
  <si>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</si>
  <si>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財団法人・社団法人</t>
    <rPh sb="0" eb="4">
      <t>ザイダンホウジン</t>
    </rPh>
    <rPh sb="5" eb="9">
      <t>シャダンホウジン</t>
    </rPh>
    <phoneticPr fontId="1"/>
  </si>
  <si>
    <t>NPO法人</t>
    <rPh sb="0" eb="5">
      <t>エホ</t>
    </rPh>
    <phoneticPr fontId="1"/>
  </si>
  <si>
    <t>その他</t>
    <rPh sb="2" eb="3">
      <t>タ</t>
    </rPh>
    <phoneticPr fontId="1"/>
  </si>
  <si>
    <t>ケアマネジャー</t>
    <phoneticPr fontId="1"/>
  </si>
  <si>
    <t>うち主任ケアマネジャー</t>
    <rPh sb="2" eb="4">
      <t>シュニン</t>
    </rPh>
    <phoneticPr fontId="1"/>
  </si>
  <si>
    <t>実人数</t>
    <rPh sb="0" eb="1">
      <t>ジツ</t>
    </rPh>
    <rPh sb="1" eb="3">
      <t>ニンズウ</t>
    </rPh>
    <phoneticPr fontId="1"/>
  </si>
  <si>
    <t>常勤換算数</t>
    <rPh sb="0" eb="2">
      <t>ジョウキン</t>
    </rPh>
    <rPh sb="2" eb="4">
      <t>カンサン</t>
    </rPh>
    <rPh sb="4" eb="5">
      <t>スウ</t>
    </rPh>
    <phoneticPr fontId="1"/>
  </si>
  <si>
    <t>エラー</t>
    <phoneticPr fontId="1"/>
  </si>
  <si>
    <t>1999年以前</t>
    <rPh sb="4" eb="5">
      <t>ネン</t>
    </rPh>
    <rPh sb="5" eb="7">
      <t>イゼン</t>
    </rPh>
    <phoneticPr fontId="1"/>
  </si>
  <si>
    <t>2000～2002年</t>
    <rPh sb="9" eb="10">
      <t>ネン</t>
    </rPh>
    <phoneticPr fontId="1"/>
  </si>
  <si>
    <t>2003～2005年</t>
    <rPh sb="9" eb="10">
      <t>ネン</t>
    </rPh>
    <phoneticPr fontId="1"/>
  </si>
  <si>
    <t>2006～2008年</t>
    <rPh sb="9" eb="10">
      <t>ネン</t>
    </rPh>
    <phoneticPr fontId="1"/>
  </si>
  <si>
    <t>2009～2011年</t>
    <rPh sb="9" eb="10">
      <t>ネン</t>
    </rPh>
    <phoneticPr fontId="1"/>
  </si>
  <si>
    <t>2012～2014年</t>
    <rPh sb="9" eb="10">
      <t>ネン</t>
    </rPh>
    <phoneticPr fontId="1"/>
  </si>
  <si>
    <t>2015年以降</t>
    <rPh sb="4" eb="5">
      <t>ネン</t>
    </rPh>
    <rPh sb="5" eb="7">
      <t>イコウ</t>
    </rPh>
    <phoneticPr fontId="1"/>
  </si>
  <si>
    <t>その他</t>
  </si>
  <si>
    <t>その他</t>
    <rPh sb="2" eb="3">
      <t>タ</t>
    </rPh>
    <phoneticPr fontId="1"/>
  </si>
  <si>
    <t>わからない</t>
  </si>
  <si>
    <t>わからない</t>
    <phoneticPr fontId="1"/>
  </si>
  <si>
    <t>関連法人</t>
    <rPh sb="0" eb="2">
      <t>カンレン</t>
    </rPh>
    <rPh sb="2" eb="4">
      <t>ホウジン</t>
    </rPh>
    <phoneticPr fontId="1"/>
  </si>
  <si>
    <t>関連なし</t>
    <rPh sb="0" eb="2">
      <t>カンレン</t>
    </rPh>
    <phoneticPr fontId="1"/>
  </si>
  <si>
    <t>１～２ホーム</t>
    <phoneticPr fontId="1"/>
  </si>
  <si>
    <t>３～９ホーム</t>
    <phoneticPr fontId="1"/>
  </si>
  <si>
    <t>10ホーム以上</t>
    <rPh sb="5" eb="7">
      <t>イジョウ</t>
    </rPh>
    <phoneticPr fontId="1"/>
  </si>
  <si>
    <t>わからない</t>
    <phoneticPr fontId="1"/>
  </si>
  <si>
    <t>建物管理会社と同一法人・グループ法人</t>
    <rPh sb="0" eb="2">
      <t>タテモノ</t>
    </rPh>
    <rPh sb="2" eb="4">
      <t>カンリ</t>
    </rPh>
    <rPh sb="4" eb="6">
      <t>カイシャ</t>
    </rPh>
    <rPh sb="7" eb="9">
      <t>ドウイツ</t>
    </rPh>
    <rPh sb="9" eb="11">
      <t>ホウジン</t>
    </rPh>
    <rPh sb="16" eb="18">
      <t>ホウジン</t>
    </rPh>
    <phoneticPr fontId="1"/>
  </si>
  <si>
    <t>建物管理会社とは別法人</t>
    <rPh sb="0" eb="2">
      <t>タテモノ</t>
    </rPh>
    <rPh sb="2" eb="4">
      <t>カンリ</t>
    </rPh>
    <rPh sb="4" eb="6">
      <t>カイシャ</t>
    </rPh>
    <rPh sb="8" eb="9">
      <t>ベツ</t>
    </rPh>
    <rPh sb="9" eb="11">
      <t>ホウジン</t>
    </rPh>
    <phoneticPr fontId="1"/>
  </si>
  <si>
    <t>20～29室</t>
    <rPh sb="5" eb="6">
      <t>シツ</t>
    </rPh>
    <phoneticPr fontId="1"/>
  </si>
  <si>
    <t>30～39室</t>
    <rPh sb="5" eb="6">
      <t>シツ</t>
    </rPh>
    <phoneticPr fontId="1"/>
  </si>
  <si>
    <t>～19室</t>
    <rPh sb="3" eb="4">
      <t>シツ</t>
    </rPh>
    <phoneticPr fontId="1"/>
  </si>
  <si>
    <t>40～49室</t>
    <rPh sb="5" eb="6">
      <t>シツ</t>
    </rPh>
    <phoneticPr fontId="1"/>
  </si>
  <si>
    <t>50～59室</t>
    <rPh sb="5" eb="6">
      <t>シツ</t>
    </rPh>
    <phoneticPr fontId="1"/>
  </si>
  <si>
    <t>60室以上</t>
    <rPh sb="2" eb="3">
      <t>シツ</t>
    </rPh>
    <rPh sb="3" eb="5">
      <t>イジョウ</t>
    </rPh>
    <phoneticPr fontId="1"/>
  </si>
  <si>
    <t>エラー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</si>
  <si>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</si>
  <si>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</si>
  <si>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</si>
  <si>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</si>
  <si>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</si>
  <si>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夜間対応型訪問介護</t>
    <rPh sb="0" eb="2">
      <t>ヤカン</t>
    </rPh>
    <rPh sb="2" eb="4">
      <t>タイオウ</t>
    </rPh>
    <rPh sb="4" eb="5">
      <t>カタ</t>
    </rPh>
    <rPh sb="5" eb="7">
      <t>ホウモン</t>
    </rPh>
    <rPh sb="7" eb="9">
      <t>カイゴ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</si>
  <si>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</si>
  <si>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</si>
  <si>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</si>
  <si>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</si>
  <si>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</si>
  <si>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</si>
  <si>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1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</si>
  <si>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</si>
  <si>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</si>
  <si>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</si>
  <si>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</si>
  <si>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</si>
  <si>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</si>
  <si>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保健師・助産師</t>
    <rPh sb="0" eb="3">
      <t>ホケンシ</t>
    </rPh>
    <rPh sb="4" eb="7">
      <t>ジョサンシ</t>
    </rPh>
    <phoneticPr fontId="1"/>
  </si>
  <si>
    <t>看護師・准看護師</t>
    <rPh sb="0" eb="3">
      <t>カンゴシ</t>
    </rPh>
    <rPh sb="4" eb="8">
      <t>ジュンカンゴシ</t>
    </rPh>
    <phoneticPr fontId="1"/>
  </si>
  <si>
    <t>PT・OT・ST</t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</si>
  <si>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</si>
  <si>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</si>
  <si>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栄養士・管理栄養士</t>
    <rPh sb="0" eb="3">
      <t>エイヨウシ</t>
    </rPh>
    <rPh sb="4" eb="6">
      <t>カンリ</t>
    </rPh>
    <rPh sb="6" eb="9">
      <t>エイヨウシ</t>
    </rPh>
    <phoneticPr fontId="1"/>
  </si>
  <si>
    <t>１年未満</t>
    <rPh sb="1" eb="2">
      <t>ネン</t>
    </rPh>
    <rPh sb="2" eb="4">
      <t>ミマン</t>
    </rPh>
    <phoneticPr fontId="1"/>
  </si>
  <si>
    <t>１～３年未満</t>
    <rPh sb="3" eb="4">
      <t>ネン</t>
    </rPh>
    <rPh sb="4" eb="6">
      <t>ミマン</t>
    </rPh>
    <phoneticPr fontId="1"/>
  </si>
  <si>
    <t>３～５年未満</t>
    <rPh sb="3" eb="4">
      <t>ネン</t>
    </rPh>
    <rPh sb="4" eb="6">
      <t>ミマン</t>
    </rPh>
    <phoneticPr fontId="1"/>
  </si>
  <si>
    <t>５～７年未満</t>
    <rPh sb="3" eb="4">
      <t>ネン</t>
    </rPh>
    <rPh sb="4" eb="6">
      <t>ミマン</t>
    </rPh>
    <phoneticPr fontId="1"/>
  </si>
  <si>
    <t>７～10年未満</t>
    <rPh sb="4" eb="5">
      <t>ネン</t>
    </rPh>
    <rPh sb="5" eb="7">
      <t>ミマン</t>
    </rPh>
    <phoneticPr fontId="1"/>
  </si>
  <si>
    <t>10年以上</t>
    <rPh sb="2" eb="3">
      <t>ネン</t>
    </rPh>
    <rPh sb="3" eb="5">
      <t>イジョウ</t>
    </rPh>
    <phoneticPr fontId="1"/>
  </si>
  <si>
    <t>主任介護専門員である</t>
    <rPh sb="0" eb="2">
      <t>シュニン</t>
    </rPh>
    <rPh sb="2" eb="4">
      <t>カイゴ</t>
    </rPh>
    <rPh sb="4" eb="7">
      <t>センモンイン</t>
    </rPh>
    <phoneticPr fontId="1"/>
  </si>
  <si>
    <t>主任介護専門員ではない</t>
    <rPh sb="0" eb="2">
      <t>シュニン</t>
    </rPh>
    <rPh sb="2" eb="4">
      <t>カイゴ</t>
    </rPh>
    <rPh sb="4" eb="7">
      <t>センモンイン</t>
    </rPh>
    <phoneticPr fontId="1"/>
  </si>
  <si>
    <t>兼務している</t>
    <rPh sb="0" eb="2">
      <t>ケンム</t>
    </rPh>
    <phoneticPr fontId="1"/>
  </si>
  <si>
    <t>兼務していない</t>
    <rPh sb="0" eb="2">
      <t>ケンム</t>
    </rPh>
    <phoneticPr fontId="1"/>
  </si>
  <si>
    <t>～20人</t>
    <rPh sb="3" eb="4">
      <t>ヒト</t>
    </rPh>
    <phoneticPr fontId="1"/>
  </si>
  <si>
    <t>21～35人</t>
    <rPh sb="5" eb="6">
      <t>ヒト</t>
    </rPh>
    <phoneticPr fontId="1"/>
  </si>
  <si>
    <t>36～50人</t>
    <rPh sb="5" eb="6">
      <t>ヒト</t>
    </rPh>
    <phoneticPr fontId="1"/>
  </si>
  <si>
    <t>51人以上</t>
    <rPh sb="2" eb="3">
      <t>ヒト</t>
    </rPh>
    <rPh sb="3" eb="5">
      <t>イジョウ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</si>
  <si>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</si>
  <si>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</si>
  <si>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40～64歳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</si>
  <si>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</si>
  <si>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</si>
  <si>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</si>
  <si>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</si>
  <si>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85～89歳</t>
    <rPh sb="5" eb="6">
      <t>サイ</t>
    </rPh>
    <phoneticPr fontId="1"/>
  </si>
  <si>
    <t>90～94歳</t>
    <rPh sb="5" eb="6">
      <t>サイ</t>
    </rPh>
    <phoneticPr fontId="1"/>
  </si>
  <si>
    <t>95～99歳</t>
    <rPh sb="5" eb="6">
      <t>サイ</t>
    </rPh>
    <phoneticPr fontId="1"/>
  </si>
  <si>
    <t>100歳以上</t>
    <rPh sb="3" eb="4">
      <t>サイ</t>
    </rPh>
    <rPh sb="4" eb="6">
      <t>イジョウ</t>
    </rPh>
    <phoneticPr fontId="1"/>
  </si>
  <si>
    <t>住所地特例に該当</t>
    <rPh sb="0" eb="3">
      <t>ジュウショチ</t>
    </rPh>
    <rPh sb="3" eb="5">
      <t>トクレイ</t>
    </rPh>
    <rPh sb="6" eb="8">
      <t>ガイトウ</t>
    </rPh>
    <phoneticPr fontId="1"/>
  </si>
  <si>
    <t>住所地特例に該当せず</t>
    <rPh sb="0" eb="3">
      <t>ジュウショチ</t>
    </rPh>
    <rPh sb="3" eb="5">
      <t>トクレイ</t>
    </rPh>
    <rPh sb="6" eb="8">
      <t>ガイトウ</t>
    </rPh>
    <phoneticPr fontId="1"/>
  </si>
  <si>
    <t>問20　ホームへの入所期間</t>
    <rPh sb="0" eb="1">
      <t>トイ</t>
    </rPh>
    <rPh sb="9" eb="11">
      <t>ニュウショ</t>
    </rPh>
    <rPh sb="11" eb="13">
      <t>キカン</t>
    </rPh>
    <phoneticPr fontId="1"/>
  </si>
  <si>
    <t>問21　入居前の居場所</t>
    <rPh sb="0" eb="1">
      <t>トイ</t>
    </rPh>
    <rPh sb="4" eb="6">
      <t>ニュウキョ</t>
    </rPh>
    <rPh sb="6" eb="7">
      <t>マエ</t>
    </rPh>
    <rPh sb="8" eb="11">
      <t>イバショ</t>
    </rPh>
    <phoneticPr fontId="1"/>
  </si>
  <si>
    <t>自宅（親族宅等を含む）</t>
  </si>
  <si>
    <t>医療機関（入院）</t>
  </si>
  <si>
    <t>介護療養型医療施設</t>
  </si>
  <si>
    <t>介護老人保健施設</t>
  </si>
  <si>
    <t>問22　入居前の担当ケアマネジャー</t>
    <rPh sb="0" eb="1">
      <t>トイ</t>
    </rPh>
    <rPh sb="4" eb="6">
      <t>ニュウキョ</t>
    </rPh>
    <rPh sb="6" eb="7">
      <t>マエ</t>
    </rPh>
    <rPh sb="8" eb="10">
      <t>タントウ</t>
    </rPh>
    <phoneticPr fontId="1"/>
  </si>
  <si>
    <t>あなたが担当していた</t>
    <rPh sb="4" eb="6">
      <t>タントウ</t>
    </rPh>
    <phoneticPr fontId="1"/>
  </si>
  <si>
    <t>別のケアマネジャーが担当していた</t>
    <rPh sb="0" eb="1">
      <t>ベツ</t>
    </rPh>
    <rPh sb="10" eb="12">
      <t>タントウ</t>
    </rPh>
    <phoneticPr fontId="1"/>
  </si>
  <si>
    <t>入居前は担当ケアマネジャーはいなかった</t>
    <rPh sb="0" eb="2">
      <t>ニュウキョ</t>
    </rPh>
    <rPh sb="2" eb="3">
      <t>マエ</t>
    </rPh>
    <rPh sb="4" eb="6">
      <t>タントウ</t>
    </rPh>
    <phoneticPr fontId="1"/>
  </si>
  <si>
    <t>問23　入居時の要介護度</t>
    <rPh sb="0" eb="1">
      <t>トイ</t>
    </rPh>
    <rPh sb="4" eb="6">
      <t>ニュウキョ</t>
    </rPh>
    <rPh sb="6" eb="7">
      <t>トキ</t>
    </rPh>
    <rPh sb="8" eb="12">
      <t>ヨウカイゴド</t>
    </rPh>
    <phoneticPr fontId="1"/>
  </si>
  <si>
    <t>自立/認定なし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</si>
  <si>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</si>
  <si>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</si>
  <si>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</si>
  <si>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</si>
  <si>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</si>
  <si>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</si>
  <si>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</si>
  <si>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新規申請中</t>
  </si>
  <si>
    <t>自立</t>
  </si>
  <si>
    <t>Ｊ１</t>
  </si>
  <si>
    <t>Ｊ２</t>
  </si>
  <si>
    <t>Ａ１</t>
  </si>
  <si>
    <t>Ａ２</t>
  </si>
  <si>
    <t>Ｂ１</t>
  </si>
  <si>
    <t>Ｂ２</t>
  </si>
  <si>
    <t>Ｃ１</t>
  </si>
  <si>
    <t>Ｃ２</t>
  </si>
  <si>
    <t>不明</t>
  </si>
  <si>
    <t>Ⅰ</t>
  </si>
  <si>
    <t>Ⅱａ</t>
  </si>
  <si>
    <t>Ⅱｂ</t>
  </si>
  <si>
    <t>Ⅲａ</t>
  </si>
  <si>
    <t>Ⅲｂ</t>
  </si>
  <si>
    <t>Ⅳ</t>
  </si>
  <si>
    <t>Ｍ</t>
  </si>
  <si>
    <t>脳卒中</t>
  </si>
  <si>
    <t>心疾患</t>
  </si>
  <si>
    <t>パーキンソン病</t>
  </si>
  <si>
    <t>うつ（躁うつ）</t>
  </si>
  <si>
    <t>筋骨格系の疾患</t>
  </si>
  <si>
    <t>糖尿病</t>
  </si>
  <si>
    <t>腎不全</t>
  </si>
  <si>
    <t>呼吸器疾患</t>
  </si>
  <si>
    <t>悪性新生物</t>
  </si>
  <si>
    <t>視覚聴覚障害</t>
  </si>
  <si>
    <t>把握していない</t>
  </si>
  <si>
    <t>あり</t>
    <phoneticPr fontId="1"/>
  </si>
  <si>
    <t>なし</t>
    <phoneticPr fontId="1"/>
  </si>
  <si>
    <t>終末期の段階で、ターミナルケアを実施</t>
    <rPh sb="0" eb="3">
      <t>シュウマツキ</t>
    </rPh>
    <rPh sb="4" eb="6">
      <t>ダンカイ</t>
    </rPh>
    <rPh sb="16" eb="18">
      <t>ジッシ</t>
    </rPh>
    <phoneticPr fontId="1"/>
  </si>
  <si>
    <t>終末期の段階だが、ターミナルケアは実施していない</t>
    <rPh sb="0" eb="3">
      <t>シュウマツキ</t>
    </rPh>
    <rPh sb="4" eb="6">
      <t>ダンカイ</t>
    </rPh>
    <rPh sb="17" eb="19">
      <t>ジッシ</t>
    </rPh>
    <phoneticPr fontId="1"/>
  </si>
  <si>
    <t>終末期ではない</t>
    <rPh sb="0" eb="3">
      <t>シュウマツキ</t>
    </rPh>
    <phoneticPr fontId="1"/>
  </si>
  <si>
    <t>特にない</t>
  </si>
  <si>
    <t>たんの吸引</t>
  </si>
  <si>
    <t>インスリンの注射</t>
  </si>
  <si>
    <t>点滴の管理</t>
  </si>
  <si>
    <t>中心静脈栄養</t>
  </si>
  <si>
    <t>透析</t>
  </si>
  <si>
    <t>ストーマの管理</t>
  </si>
  <si>
    <t>酸素療法</t>
  </si>
  <si>
    <t>疼痛の看護</t>
  </si>
  <si>
    <t>胃ろう・腸ろうの管理</t>
  </si>
  <si>
    <t>経鼻経管栄養の管理</t>
  </si>
  <si>
    <t>モニター測定</t>
  </si>
  <si>
    <t>じょくそうの処置</t>
  </si>
  <si>
    <t>カテーテル</t>
  </si>
  <si>
    <t>ネブライザーの管理</t>
  </si>
  <si>
    <t>レスピレーター（人工呼吸器）</t>
  </si>
  <si>
    <t>気管切開のケア</t>
  </si>
  <si>
    <t>通院している</t>
  </si>
  <si>
    <t>通院と訪問診療を併用している</t>
  </si>
  <si>
    <t>訪問診療を受けている</t>
  </si>
  <si>
    <t>定期的な医学的管理は受けていない</t>
  </si>
  <si>
    <t>定時服用の薬はなし</t>
  </si>
  <si>
    <t>日に１回</t>
  </si>
  <si>
    <t>日に２回</t>
  </si>
  <si>
    <t>日に３回</t>
  </si>
  <si>
    <t>日に４回</t>
  </si>
  <si>
    <t>それ以上</t>
  </si>
  <si>
    <t>０</t>
    <phoneticPr fontId="1"/>
  </si>
  <si>
    <t>１種類</t>
    <rPh sb="1" eb="3">
      <t>シュルイ</t>
    </rPh>
    <phoneticPr fontId="1"/>
  </si>
  <si>
    <t>２種類</t>
    <rPh sb="1" eb="3">
      <t>シュルイ</t>
    </rPh>
    <phoneticPr fontId="1"/>
  </si>
  <si>
    <t>３種類</t>
    <rPh sb="1" eb="3">
      <t>シュルイ</t>
    </rPh>
    <phoneticPr fontId="1"/>
  </si>
  <si>
    <t>４種類</t>
    <rPh sb="1" eb="3">
      <t>シュルイ</t>
    </rPh>
    <phoneticPr fontId="1"/>
  </si>
  <si>
    <t>５種類</t>
    <rPh sb="1" eb="3">
      <t>シュルイ</t>
    </rPh>
    <phoneticPr fontId="1"/>
  </si>
  <si>
    <t>６種類</t>
    <rPh sb="1" eb="3">
      <t>シュルイ</t>
    </rPh>
    <phoneticPr fontId="1"/>
  </si>
  <si>
    <t>７種類</t>
    <rPh sb="1" eb="3">
      <t>シュルイ</t>
    </rPh>
    <phoneticPr fontId="1"/>
  </si>
  <si>
    <t>８種類</t>
    <rPh sb="1" eb="3">
      <t>シュルイ</t>
    </rPh>
    <phoneticPr fontId="1"/>
  </si>
  <si>
    <t>９種類</t>
    <rPh sb="1" eb="3">
      <t>シュルイ</t>
    </rPh>
    <phoneticPr fontId="1"/>
  </si>
  <si>
    <t>問題なし</t>
    <rPh sb="0" eb="2">
      <t>モンダイ</t>
    </rPh>
    <phoneticPr fontId="1"/>
  </si>
  <si>
    <t>問題あり</t>
    <rPh sb="0" eb="2">
      <t>モンダイ</t>
    </rPh>
    <phoneticPr fontId="1"/>
  </si>
  <si>
    <t>できる</t>
    <phoneticPr fontId="1"/>
  </si>
  <si>
    <t>ときどきできる</t>
    <phoneticPr fontId="1"/>
  </si>
  <si>
    <t>ほとんどできない</t>
    <phoneticPr fontId="1"/>
  </si>
  <si>
    <t>できない</t>
    <phoneticPr fontId="1"/>
  </si>
  <si>
    <t>徘徊</t>
  </si>
  <si>
    <t>物盗られ妄想</t>
  </si>
  <si>
    <t>作話</t>
  </si>
  <si>
    <t>感情不安定</t>
  </si>
  <si>
    <t>昼夜逆転</t>
  </si>
  <si>
    <t>暴言・奇声</t>
  </si>
  <si>
    <t>介護拒否</t>
  </si>
  <si>
    <t>帰宅願望</t>
  </si>
  <si>
    <t>収集癖</t>
    <rPh sb="0" eb="3">
      <t>シュウシュウヘキ</t>
    </rPh>
    <phoneticPr fontId="4"/>
  </si>
  <si>
    <t>破壊・暴力</t>
  </si>
  <si>
    <t>確定診断を受けていない</t>
  </si>
  <si>
    <t>アルツハイマー病</t>
  </si>
  <si>
    <t>血管性認知症</t>
  </si>
  <si>
    <t>前頭側頭型認知症</t>
  </si>
  <si>
    <t>レビー小体型認知症</t>
  </si>
  <si>
    <t>上記以外の認知症</t>
    <rPh sb="0" eb="2">
      <t>ジョウキ</t>
    </rPh>
    <phoneticPr fontId="1"/>
  </si>
  <si>
    <t>住まいの基本サービス等で実施・介助</t>
    <rPh sb="0" eb="1">
      <t>ス</t>
    </rPh>
    <rPh sb="4" eb="6">
      <t>キホン</t>
    </rPh>
    <rPh sb="10" eb="11">
      <t>トウ</t>
    </rPh>
    <rPh sb="12" eb="14">
      <t>ジッシ</t>
    </rPh>
    <rPh sb="15" eb="17">
      <t>カイジョ</t>
    </rPh>
    <phoneticPr fontId="1"/>
  </si>
  <si>
    <t>ヘルパー等が実施・介助</t>
    <rPh sb="4" eb="5">
      <t>トウ</t>
    </rPh>
    <rPh sb="6" eb="8">
      <t>ジッシ</t>
    </rPh>
    <rPh sb="9" eb="11">
      <t>カイジョ</t>
    </rPh>
    <phoneticPr fontId="1"/>
  </si>
  <si>
    <t>家族等が実施・介助</t>
    <rPh sb="0" eb="2">
      <t>カゾク</t>
    </rPh>
    <rPh sb="2" eb="3">
      <t>トウ</t>
    </rPh>
    <rPh sb="4" eb="6">
      <t>ジッシ</t>
    </rPh>
    <rPh sb="7" eb="9">
      <t>カイジョ</t>
    </rPh>
    <phoneticPr fontId="1"/>
  </si>
  <si>
    <t>本人が実施</t>
    <rPh sb="0" eb="2">
      <t>ホンニン</t>
    </rPh>
    <rPh sb="3" eb="5">
      <t>ジッシ</t>
    </rPh>
    <phoneticPr fontId="1"/>
  </si>
  <si>
    <t>起床・就寝の動作</t>
  </si>
  <si>
    <t>着替え（衣服の脱着）</t>
  </si>
  <si>
    <t>洗面・整容</t>
  </si>
  <si>
    <t>歯磨き（口腔ケア）</t>
  </si>
  <si>
    <t>調理</t>
  </si>
  <si>
    <t>食事の準備・片付け</t>
  </si>
  <si>
    <t>食事</t>
  </si>
  <si>
    <t>水分の摂取・管理</t>
  </si>
  <si>
    <t>服薬の管理</t>
  </si>
  <si>
    <t>トイレ（排泄）</t>
  </si>
  <si>
    <t>掃除・洗濯・シーツ交換等</t>
  </si>
  <si>
    <t>買い物・薬の受取</t>
  </si>
  <si>
    <t>お風呂の準備・掃除</t>
  </si>
  <si>
    <t>入浴（洗体、洗髪、入浴）</t>
  </si>
  <si>
    <t>体位の変換</t>
  </si>
  <si>
    <t>屋内の移動</t>
  </si>
  <si>
    <t>外出・通院等</t>
  </si>
  <si>
    <t>金銭管理</t>
  </si>
  <si>
    <t>支援している家族はいない</t>
    <rPh sb="0" eb="2">
      <t>シエン</t>
    </rPh>
    <rPh sb="6" eb="8">
      <t>カゾク</t>
    </rPh>
    <phoneticPr fontId="1"/>
  </si>
  <si>
    <t>月１回以下</t>
    <rPh sb="0" eb="1">
      <t>ツキ</t>
    </rPh>
    <rPh sb="2" eb="3">
      <t>カイ</t>
    </rPh>
    <rPh sb="3" eb="5">
      <t>イカ</t>
    </rPh>
    <phoneticPr fontId="1"/>
  </si>
  <si>
    <t>月２～３回程度</t>
    <rPh sb="0" eb="1">
      <t>ツキ</t>
    </rPh>
    <rPh sb="4" eb="5">
      <t>カイ</t>
    </rPh>
    <rPh sb="5" eb="7">
      <t>テイド</t>
    </rPh>
    <phoneticPr fontId="1"/>
  </si>
  <si>
    <t>週１回程度</t>
    <rPh sb="0" eb="1">
      <t>シュウ</t>
    </rPh>
    <rPh sb="2" eb="3">
      <t>カイ</t>
    </rPh>
    <rPh sb="3" eb="5">
      <t>テイド</t>
    </rPh>
    <phoneticPr fontId="1"/>
  </si>
  <si>
    <t>週２回程度</t>
    <rPh sb="0" eb="1">
      <t>シュウ</t>
    </rPh>
    <rPh sb="2" eb="3">
      <t>カイ</t>
    </rPh>
    <rPh sb="3" eb="5">
      <t>テイド</t>
    </rPh>
    <phoneticPr fontId="1"/>
  </si>
  <si>
    <t>週３回程度</t>
    <rPh sb="0" eb="1">
      <t>シュウ</t>
    </rPh>
    <rPh sb="2" eb="3">
      <t>カイ</t>
    </rPh>
    <rPh sb="3" eb="5">
      <t>テイド</t>
    </rPh>
    <phoneticPr fontId="1"/>
  </si>
  <si>
    <t>受給していない</t>
    <rPh sb="0" eb="2">
      <t>ジュキュウ</t>
    </rPh>
    <phoneticPr fontId="1"/>
  </si>
  <si>
    <t>受給している</t>
    <rPh sb="0" eb="2">
      <t>ジュキュウ</t>
    </rPh>
    <phoneticPr fontId="1"/>
  </si>
  <si>
    <t>介護保険者と同じ</t>
    <rPh sb="0" eb="2">
      <t>カイゴ</t>
    </rPh>
    <rPh sb="2" eb="5">
      <t>ホケンシャ</t>
    </rPh>
    <rPh sb="6" eb="7">
      <t>オナ</t>
    </rPh>
    <phoneticPr fontId="1"/>
  </si>
  <si>
    <t>介護保険者と異なる</t>
    <rPh sb="0" eb="2">
      <t>カイゴ</t>
    </rPh>
    <rPh sb="2" eb="5">
      <t>ホケンシャ</t>
    </rPh>
    <rPh sb="6" eb="7">
      <t>コト</t>
    </rPh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</si>
  <si>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</si>
  <si>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</si>
  <si>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入所の申請（申込書）は出していない</t>
  </si>
  <si>
    <t>入所の申請を出しているが、すぐには入所の必要はない</t>
  </si>
  <si>
    <t>入所の申請を出しており、すぐにも入所（移転）したい</t>
  </si>
  <si>
    <t>３万円未満</t>
    <rPh sb="1" eb="3">
      <t>マンエン</t>
    </rPh>
    <rPh sb="3" eb="5">
      <t>ミマン</t>
    </rPh>
    <phoneticPr fontId="1"/>
  </si>
  <si>
    <t>３～５万円未満</t>
    <rPh sb="3" eb="5">
      <t>マンエン</t>
    </rPh>
    <rPh sb="5" eb="7">
      <t>ミマン</t>
    </rPh>
    <phoneticPr fontId="1"/>
  </si>
  <si>
    <t>５～10万円未満</t>
    <rPh sb="4" eb="6">
      <t>マンエン</t>
    </rPh>
    <rPh sb="6" eb="8">
      <t>ミマン</t>
    </rPh>
    <phoneticPr fontId="1"/>
  </si>
  <si>
    <t>10～15万円未満</t>
    <rPh sb="5" eb="7">
      <t>マンエン</t>
    </rPh>
    <rPh sb="7" eb="9">
      <t>ミマン</t>
    </rPh>
    <phoneticPr fontId="1"/>
  </si>
  <si>
    <t>15～20万円未満</t>
    <rPh sb="5" eb="7">
      <t>マンエン</t>
    </rPh>
    <rPh sb="7" eb="9">
      <t>ミマン</t>
    </rPh>
    <phoneticPr fontId="1"/>
  </si>
  <si>
    <t>20～30万円未満</t>
    <rPh sb="5" eb="7">
      <t>マンエン</t>
    </rPh>
    <rPh sb="7" eb="9">
      <t>ミマン</t>
    </rPh>
    <phoneticPr fontId="1"/>
  </si>
  <si>
    <t>30万円以上</t>
    <rPh sb="2" eb="4">
      <t>マンエン</t>
    </rPh>
    <rPh sb="4" eb="6">
      <t>イジョウ</t>
    </rPh>
    <phoneticPr fontId="1"/>
  </si>
  <si>
    <t>20万円以上</t>
    <rPh sb="2" eb="4">
      <t>マンエン</t>
    </rPh>
    <rPh sb="4" eb="6">
      <t>イジョウ</t>
    </rPh>
    <phoneticPr fontId="1"/>
  </si>
  <si>
    <t>問39(2)　基本サービス費・管理費等</t>
    <rPh sb="0" eb="1">
      <t>トイ</t>
    </rPh>
    <rPh sb="7" eb="9">
      <t>キホン</t>
    </rPh>
    <rPh sb="13" eb="14">
      <t>ヒ</t>
    </rPh>
    <rPh sb="15" eb="18">
      <t>カンリヒ</t>
    </rPh>
    <rPh sb="18" eb="19">
      <t>ナド</t>
    </rPh>
    <phoneticPr fontId="1"/>
  </si>
  <si>
    <t>１万円未満</t>
    <rPh sb="1" eb="3">
      <t>マンエン</t>
    </rPh>
    <rPh sb="3" eb="5">
      <t>ミマン</t>
    </rPh>
    <phoneticPr fontId="1"/>
  </si>
  <si>
    <t>１～３万円未満</t>
    <rPh sb="3" eb="5">
      <t>マンエン</t>
    </rPh>
    <rPh sb="5" eb="7">
      <t>ミマン</t>
    </rPh>
    <phoneticPr fontId="1"/>
  </si>
  <si>
    <t>５万円以上</t>
    <rPh sb="1" eb="3">
      <t>マンエン</t>
    </rPh>
    <rPh sb="3" eb="5">
      <t>イジョウ</t>
    </rPh>
    <phoneticPr fontId="1"/>
  </si>
  <si>
    <t>問39(3)　利用都度課金されるサービス費用</t>
    <rPh sb="0" eb="1">
      <t>トイ</t>
    </rPh>
    <phoneticPr fontId="1"/>
  </si>
  <si>
    <t>訪問介護</t>
  </si>
  <si>
    <t>訪問入浴介護</t>
  </si>
  <si>
    <t>訪問看護</t>
  </si>
  <si>
    <t>訪問リハビリテーション</t>
  </si>
  <si>
    <t>居宅療養管理指導－医師による指導</t>
  </si>
  <si>
    <t>居宅療養管理指導－歯科医師による指導</t>
  </si>
  <si>
    <t>居宅療養管理指導－薬剤師による指導</t>
  </si>
  <si>
    <t>居宅療養管理指導－その他</t>
  </si>
  <si>
    <t>通所介護</t>
  </si>
  <si>
    <t>通所リハビリテーション</t>
  </si>
  <si>
    <t>短期入所生活介護</t>
  </si>
  <si>
    <t>短期入所療養介護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</si>
  <si>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</si>
  <si>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</si>
  <si>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</si>
  <si>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</si>
  <si>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</si>
  <si>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看護小規模多機能型居宅介護</t>
  </si>
  <si>
    <t>福祉用具貸与</t>
  </si>
  <si>
    <t>訪問診療（計画的に訪問して行う診療）</t>
  </si>
  <si>
    <t>往診（緊急時等患者の求めに応じた診療）</t>
  </si>
  <si>
    <t>医療保険による訪問看護</t>
  </si>
  <si>
    <t>配食・給食サービス</t>
  </si>
  <si>
    <t>１種類</t>
    <rPh sb="1" eb="3">
      <t>シュルイ</t>
    </rPh>
    <phoneticPr fontId="1"/>
  </si>
  <si>
    <t>２種類</t>
    <rPh sb="1" eb="3">
      <t>シュルイ</t>
    </rPh>
    <phoneticPr fontId="1"/>
  </si>
  <si>
    <t>３種類</t>
    <rPh sb="1" eb="3">
      <t>シュルイ</t>
    </rPh>
    <phoneticPr fontId="1"/>
  </si>
  <si>
    <t>４種類</t>
    <rPh sb="1" eb="3">
      <t>シュルイ</t>
    </rPh>
    <phoneticPr fontId="1"/>
  </si>
  <si>
    <t>５種類</t>
    <rPh sb="1" eb="3">
      <t>シュルイ</t>
    </rPh>
    <phoneticPr fontId="1"/>
  </si>
  <si>
    <t>６種類以上</t>
    <rPh sb="1" eb="3">
      <t>シュルイ</t>
    </rPh>
    <rPh sb="3" eb="5">
      <t>イジョウ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</si>
  <si>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</si>
  <si>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</si>
  <si>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関連法人</t>
    <rPh sb="0" eb="2">
      <t>カンレン</t>
    </rPh>
    <rPh sb="2" eb="4">
      <t>ホウジン</t>
    </rPh>
    <phoneticPr fontId="1"/>
  </si>
  <si>
    <t>関連なし</t>
    <rPh sb="0" eb="2">
      <t>カンレン</t>
    </rPh>
    <phoneticPr fontId="1"/>
  </si>
  <si>
    <t>地域にも提供</t>
    <rPh sb="0" eb="2">
      <t>チイキ</t>
    </rPh>
    <rPh sb="4" eb="6">
      <t>テイキョウ</t>
    </rPh>
    <phoneticPr fontId="1"/>
  </si>
  <si>
    <t>不明</t>
    <rPh sb="0" eb="2">
      <t>フメイ</t>
    </rPh>
    <phoneticPr fontId="1"/>
  </si>
  <si>
    <t>入居者
のみ</t>
    <rPh sb="0" eb="3">
      <t>ニュウキョシャ</t>
    </rPh>
    <phoneticPr fontId="1"/>
  </si>
  <si>
    <t>３～５時間</t>
    <rPh sb="3" eb="5">
      <t>ジカン</t>
    </rPh>
    <phoneticPr fontId="1"/>
  </si>
  <si>
    <t>５～７時間</t>
    <rPh sb="3" eb="5">
      <t>ジカン</t>
    </rPh>
    <phoneticPr fontId="1"/>
  </si>
  <si>
    <t>７～９時間</t>
    <rPh sb="3" eb="5">
      <t>ジカン</t>
    </rPh>
    <phoneticPr fontId="1"/>
  </si>
  <si>
    <t>９～10時間</t>
    <rPh sb="4" eb="6">
      <t>ジカン</t>
    </rPh>
    <phoneticPr fontId="1"/>
  </si>
  <si>
    <t>10～11時間</t>
    <rPh sb="5" eb="7">
      <t>ジカン</t>
    </rPh>
    <phoneticPr fontId="1"/>
  </si>
  <si>
    <t>11～12時間</t>
    <rPh sb="5" eb="7">
      <t>ジカン</t>
    </rPh>
    <phoneticPr fontId="1"/>
  </si>
  <si>
    <t>12～13時間</t>
    <rPh sb="5" eb="7">
      <t>ジカン</t>
    </rPh>
    <phoneticPr fontId="1"/>
  </si>
  <si>
    <t>13～14時間</t>
    <rPh sb="5" eb="7">
      <t>ジカン</t>
    </rPh>
    <phoneticPr fontId="1"/>
  </si>
  <si>
    <t>合計</t>
    <rPh sb="0" eb="2">
      <t>ゴウケイ</t>
    </rPh>
    <phoneticPr fontId="1"/>
  </si>
  <si>
    <t>平均
（回）</t>
    <rPh sb="0" eb="2">
      <t>ヘイキン</t>
    </rPh>
    <rPh sb="4" eb="5">
      <t>カイ</t>
    </rPh>
    <phoneticPr fontId="1"/>
  </si>
  <si>
    <t>０回</t>
    <rPh sb="1" eb="2">
      <t>カイ</t>
    </rPh>
    <phoneticPr fontId="1"/>
  </si>
  <si>
    <t>１～５回</t>
    <rPh sb="3" eb="4">
      <t>カイ</t>
    </rPh>
    <phoneticPr fontId="1"/>
  </si>
  <si>
    <t>６～10回</t>
    <rPh sb="4" eb="5">
      <t>カイ</t>
    </rPh>
    <phoneticPr fontId="1"/>
  </si>
  <si>
    <t>11～15回</t>
    <rPh sb="5" eb="6">
      <t>カイ</t>
    </rPh>
    <phoneticPr fontId="1"/>
  </si>
  <si>
    <t>16～20回</t>
    <rPh sb="5" eb="6">
      <t>カイ</t>
    </rPh>
    <phoneticPr fontId="1"/>
  </si>
  <si>
    <t>21～25回</t>
    <rPh sb="5" eb="6">
      <t>カイ</t>
    </rPh>
    <phoneticPr fontId="1"/>
  </si>
  <si>
    <t>26回以上</t>
    <rPh sb="2" eb="3">
      <t>カイ</t>
    </rPh>
    <rPh sb="3" eb="5">
      <t>イジョウ</t>
    </rPh>
    <phoneticPr fontId="1"/>
  </si>
  <si>
    <t>問44　平成29年７月に利用した福祉用具（複数回答）</t>
    <rPh sb="0" eb="1">
      <t>トイ</t>
    </rPh>
    <rPh sb="4" eb="6">
      <t>ヘイセイ</t>
    </rPh>
    <rPh sb="8" eb="9">
      <t>ネン</t>
    </rPh>
    <rPh sb="10" eb="11">
      <t>ガツ</t>
    </rPh>
    <rPh sb="12" eb="14">
      <t>リヨウ</t>
    </rPh>
    <rPh sb="16" eb="18">
      <t>フクシ</t>
    </rPh>
    <rPh sb="18" eb="20">
      <t>ヨウグ</t>
    </rPh>
    <rPh sb="20" eb="26">
      <t>フカ</t>
    </rPh>
    <phoneticPr fontId="1"/>
  </si>
  <si>
    <t>利用していない</t>
  </si>
  <si>
    <t>車いす</t>
  </si>
  <si>
    <t>車いす付属品</t>
  </si>
  <si>
    <t>特殊寝台</t>
  </si>
  <si>
    <t>特殊寝台付属品</t>
  </si>
  <si>
    <t>床ずれ防止用具</t>
  </si>
  <si>
    <t>体位変換器</t>
  </si>
  <si>
    <t>手すり</t>
  </si>
  <si>
    <t>スロープ</t>
  </si>
  <si>
    <t>歩行器</t>
  </si>
  <si>
    <t>歩行補助つえ</t>
  </si>
  <si>
    <t>認知症老人徘徊感知機器</t>
  </si>
  <si>
    <t>移動用リフト</t>
  </si>
  <si>
    <t>自動排泄処理装置</t>
  </si>
  <si>
    <t>本人・家族双方に説明した</t>
  </si>
  <si>
    <t>本人のみに説明した</t>
  </si>
  <si>
    <t>家族のみに説明した</t>
  </si>
  <si>
    <t>本人・家族とも説明しなかった</t>
  </si>
  <si>
    <t>介護保険で使えるサービスの種類</t>
  </si>
  <si>
    <t>利用するサービスを自由に選べること</t>
    <rPh sb="9" eb="11">
      <t>ジユウ</t>
    </rPh>
    <rPh sb="12" eb="13">
      <t>エラ</t>
    </rPh>
    <phoneticPr fontId="5"/>
  </si>
  <si>
    <t>サービス提供事業者を自由に選べること</t>
  </si>
  <si>
    <t>ケアマネジャーを選べる（変更できる）こと</t>
  </si>
  <si>
    <t>現在利用している介護サービスの自己負担額</t>
  </si>
  <si>
    <t>よく理解している</t>
  </si>
  <si>
    <t>部分的に理解している</t>
  </si>
  <si>
    <t>全く理解していない</t>
  </si>
  <si>
    <t>理解度は不明</t>
  </si>
  <si>
    <t>家族介護者はいない</t>
  </si>
  <si>
    <t>利用者が選択</t>
    <rPh sb="0" eb="3">
      <t>リヨウシャ</t>
    </rPh>
    <rPh sb="4" eb="6">
      <t>センタク</t>
    </rPh>
    <phoneticPr fontId="1"/>
  </si>
  <si>
    <t>家族等が選択</t>
    <rPh sb="0" eb="2">
      <t>カゾク</t>
    </rPh>
    <rPh sb="2" eb="3">
      <t>トウ</t>
    </rPh>
    <rPh sb="4" eb="6">
      <t>センタク</t>
    </rPh>
    <phoneticPr fontId="1"/>
  </si>
  <si>
    <t>ケアマネジャーが選択</t>
    <rPh sb="8" eb="10">
      <t>センタク</t>
    </rPh>
    <phoneticPr fontId="1"/>
  </si>
  <si>
    <t>利用者と家族等で選択</t>
    <rPh sb="0" eb="3">
      <t>リヨウシャ</t>
    </rPh>
    <rPh sb="4" eb="6">
      <t>カゾク</t>
    </rPh>
    <rPh sb="6" eb="7">
      <t>トウ</t>
    </rPh>
    <rPh sb="8" eb="10">
      <t>センタク</t>
    </rPh>
    <phoneticPr fontId="1"/>
  </si>
  <si>
    <t>利用者とケアマネジャーで選択</t>
    <rPh sb="0" eb="3">
      <t>リヨウシャ</t>
    </rPh>
    <rPh sb="12" eb="14">
      <t>センタク</t>
    </rPh>
    <phoneticPr fontId="1"/>
  </si>
  <si>
    <t>家族等とケアマネジャーで選択</t>
    <rPh sb="0" eb="2">
      <t>カゾク</t>
    </rPh>
    <rPh sb="2" eb="3">
      <t>トウ</t>
    </rPh>
    <rPh sb="12" eb="14">
      <t>センタク</t>
    </rPh>
    <phoneticPr fontId="1"/>
  </si>
  <si>
    <t>３者で選択</t>
    <rPh sb="0" eb="2">
      <t>サンシャ</t>
    </rPh>
    <rPh sb="3" eb="5">
      <t>センタク</t>
    </rPh>
    <phoneticPr fontId="1"/>
  </si>
  <si>
    <t>３カ月未満</t>
    <rPh sb="2" eb="3">
      <t>ゲツ</t>
    </rPh>
    <rPh sb="3" eb="5">
      <t>ミマン</t>
    </rPh>
    <phoneticPr fontId="1"/>
  </si>
  <si>
    <t>３カ月～半年未満</t>
    <rPh sb="2" eb="3">
      <t>ゲツ</t>
    </rPh>
    <rPh sb="4" eb="6">
      <t>ハントシ</t>
    </rPh>
    <rPh sb="6" eb="8">
      <t>ミマン</t>
    </rPh>
    <phoneticPr fontId="1"/>
  </si>
  <si>
    <t>半年～１年未満</t>
    <rPh sb="0" eb="2">
      <t>ハントシ</t>
    </rPh>
    <rPh sb="4" eb="5">
      <t>ネン</t>
    </rPh>
    <rPh sb="5" eb="7">
      <t>ミマン</t>
    </rPh>
    <phoneticPr fontId="1"/>
  </si>
  <si>
    <t>問48　平成29年７月のケアプランの内容になってからの期間</t>
    <rPh sb="0" eb="1">
      <t>トイ</t>
    </rPh>
    <rPh sb="4" eb="6">
      <t>ヘイセイ</t>
    </rPh>
    <rPh sb="8" eb="9">
      <t>ネン</t>
    </rPh>
    <rPh sb="10" eb="11">
      <t>ガツ</t>
    </rPh>
    <rPh sb="18" eb="20">
      <t>ナイヨウ</t>
    </rPh>
    <rPh sb="27" eb="29">
      <t>キカン</t>
    </rPh>
    <phoneticPr fontId="1"/>
  </si>
  <si>
    <t>１～２年未満</t>
    <rPh sb="3" eb="4">
      <t>ネン</t>
    </rPh>
    <rPh sb="4" eb="6">
      <t>ミマン</t>
    </rPh>
    <phoneticPr fontId="1"/>
  </si>
  <si>
    <t>２～３年未満</t>
    <rPh sb="3" eb="4">
      <t>ネン</t>
    </rPh>
    <rPh sb="4" eb="6">
      <t>ミマン</t>
    </rPh>
    <phoneticPr fontId="1"/>
  </si>
  <si>
    <t>３年以上</t>
    <rPh sb="1" eb="2">
      <t>ネン</t>
    </rPh>
    <rPh sb="2" eb="4">
      <t>イジョウ</t>
    </rPh>
    <phoneticPr fontId="1"/>
  </si>
  <si>
    <t>０回</t>
    <rPh sb="1" eb="2">
      <t>カイ</t>
    </rPh>
    <phoneticPr fontId="1"/>
  </si>
  <si>
    <t>１回</t>
    <rPh sb="1" eb="2">
      <t>カイ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</si>
  <si>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</si>
  <si>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</si>
  <si>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４回</t>
    <rPh sb="1" eb="2">
      <t>カイ</t>
    </rPh>
    <phoneticPr fontId="1"/>
  </si>
  <si>
    <t>５回</t>
    <rPh sb="1" eb="2">
      <t>カイ</t>
    </rPh>
    <phoneticPr fontId="1"/>
  </si>
  <si>
    <t>６回</t>
    <rPh sb="1" eb="2">
      <t>カイ</t>
    </rPh>
    <phoneticPr fontId="1"/>
  </si>
  <si>
    <t>７回以上</t>
    <rPh sb="1" eb="2">
      <t>カイ</t>
    </rPh>
    <rPh sb="2" eb="4">
      <t>イジョウ</t>
    </rPh>
    <phoneticPr fontId="1"/>
  </si>
  <si>
    <t>１箇所</t>
    <rPh sb="1" eb="3">
      <t>カショ</t>
    </rPh>
    <phoneticPr fontId="1"/>
  </si>
  <si>
    <t>２箇所</t>
    <rPh sb="1" eb="3">
      <t>カショ</t>
    </rPh>
    <phoneticPr fontId="1"/>
  </si>
  <si>
    <t>３箇所</t>
    <rPh sb="1" eb="3">
      <t>カショ</t>
    </rPh>
    <phoneticPr fontId="1"/>
  </si>
  <si>
    <t>４箇所</t>
    <rPh sb="1" eb="3">
      <t>カショ</t>
    </rPh>
    <phoneticPr fontId="1"/>
  </si>
  <si>
    <t>５箇所</t>
    <rPh sb="1" eb="3">
      <t>カショ</t>
    </rPh>
    <phoneticPr fontId="1"/>
  </si>
  <si>
    <t>６～７箇所</t>
    <rPh sb="3" eb="5">
      <t>カショ</t>
    </rPh>
    <phoneticPr fontId="1"/>
  </si>
  <si>
    <t>８～９箇所</t>
    <rPh sb="3" eb="5">
      <t>カショ</t>
    </rPh>
    <phoneticPr fontId="1"/>
  </si>
  <si>
    <t>10箇所以上</t>
    <rPh sb="2" eb="4">
      <t>カショ</t>
    </rPh>
    <rPh sb="4" eb="6">
      <t>イジョウ</t>
    </rPh>
    <phoneticPr fontId="1"/>
  </si>
  <si>
    <t>本人</t>
  </si>
  <si>
    <t>家族</t>
  </si>
  <si>
    <t>医師</t>
  </si>
  <si>
    <t>看護師</t>
  </si>
  <si>
    <t>薬剤師</t>
  </si>
  <si>
    <t>PT・OT・ST</t>
  </si>
  <si>
    <t>MSW</t>
  </si>
  <si>
    <t>介護職員</t>
  </si>
  <si>
    <t>栄養士・管理栄養士</t>
  </si>
  <si>
    <t>福祉用具専門相談員</t>
  </si>
  <si>
    <t>サ付住宅・有老ホームの職員</t>
  </si>
  <si>
    <t>利用者にとって最善のケアプランとなった</t>
    <rPh sb="0" eb="3">
      <t>リヨウシャ</t>
    </rPh>
    <rPh sb="7" eb="9">
      <t>サイゼン</t>
    </rPh>
    <phoneticPr fontId="1"/>
  </si>
  <si>
    <t>利用者にとっては最善とは言えない</t>
    <rPh sb="0" eb="3">
      <t>リヨウシャ</t>
    </rPh>
    <rPh sb="8" eb="10">
      <t>サイゼン</t>
    </rPh>
    <rPh sb="12" eb="13">
      <t>イ</t>
    </rPh>
    <phoneticPr fontId="1"/>
  </si>
  <si>
    <t>望ましいと考えるサービスに対し、本人の利用意向がないため</t>
  </si>
  <si>
    <t>望ましいと考えるサービスに対し、家族の賛同が得られないため</t>
  </si>
  <si>
    <t>望ましいと考えるサービスを提供する事業所が、当該地域に存在しないため</t>
  </si>
  <si>
    <t>介護サービス事業所に、対応キャパシティ（量）がないため</t>
  </si>
  <si>
    <t>介護サービス事業所に、対応できる能力（質）がないため</t>
  </si>
  <si>
    <t>住まい事業所の方針・運用ルール等のため</t>
  </si>
  <si>
    <t>経済的理由のため（自己負担を抑えるため）</t>
  </si>
  <si>
    <t>４箇所</t>
    <rPh sb="1" eb="3">
      <t>カショ</t>
    </rPh>
    <phoneticPr fontId="1"/>
  </si>
  <si>
    <t>５箇所</t>
    <rPh sb="1" eb="3">
      <t>カショ</t>
    </rPh>
    <phoneticPr fontId="1"/>
  </si>
  <si>
    <t>６～９箇所</t>
    <rPh sb="3" eb="5">
      <t>カショ</t>
    </rPh>
    <phoneticPr fontId="1"/>
  </si>
  <si>
    <t>10～29箇所</t>
    <rPh sb="5" eb="7">
      <t>カショ</t>
    </rPh>
    <phoneticPr fontId="1"/>
  </si>
  <si>
    <t>30箇所以上</t>
    <rPh sb="2" eb="4">
      <t>カショ</t>
    </rPh>
    <rPh sb="4" eb="6">
      <t>イジョウ</t>
    </rPh>
    <phoneticPr fontId="1"/>
  </si>
  <si>
    <t>１人未満</t>
    <rPh sb="1" eb="2">
      <t>ヒト</t>
    </rPh>
    <rPh sb="2" eb="4">
      <t>ミマン</t>
    </rPh>
    <phoneticPr fontId="1"/>
  </si>
  <si>
    <t>５人以上</t>
    <rPh sb="1" eb="2">
      <t>ヒト</t>
    </rPh>
    <rPh sb="2" eb="4">
      <t>イジョウ</t>
    </rPh>
    <phoneticPr fontId="1"/>
  </si>
  <si>
    <t>１人</t>
    <rPh sb="1" eb="2">
      <t>ヒト</t>
    </rPh>
    <phoneticPr fontId="1"/>
  </si>
  <si>
    <t>２人</t>
    <rPh sb="1" eb="2">
      <t>ヒト</t>
    </rPh>
    <phoneticPr fontId="1"/>
  </si>
  <si>
    <t>３人</t>
    <rPh sb="1" eb="2">
      <t>ヒト</t>
    </rPh>
    <phoneticPr fontId="1"/>
  </si>
  <si>
    <t>４人</t>
    <rPh sb="1" eb="2">
      <t>ヒト</t>
    </rPh>
    <phoneticPr fontId="1"/>
  </si>
  <si>
    <t>０人</t>
    <rPh sb="1" eb="2">
      <t>ヒト</t>
    </rPh>
    <phoneticPr fontId="1"/>
  </si>
  <si>
    <t>１～２人未満</t>
    <rPh sb="3" eb="4">
      <t>ヒト</t>
    </rPh>
    <rPh sb="4" eb="6">
      <t>ミマン</t>
    </rPh>
    <phoneticPr fontId="1"/>
  </si>
  <si>
    <t>２～３人未満</t>
    <rPh sb="3" eb="4">
      <t>ヒト</t>
    </rPh>
    <rPh sb="4" eb="6">
      <t>ミマン</t>
    </rPh>
    <phoneticPr fontId="1"/>
  </si>
  <si>
    <t>３～４人未満</t>
    <rPh sb="3" eb="4">
      <t>ヒト</t>
    </rPh>
    <rPh sb="4" eb="6">
      <t>ミマン</t>
    </rPh>
    <phoneticPr fontId="1"/>
  </si>
  <si>
    <t>４～５人未満</t>
    <rPh sb="3" eb="4">
      <t>ヒト</t>
    </rPh>
    <rPh sb="4" eb="6">
      <t>ミマン</t>
    </rPh>
    <phoneticPr fontId="1"/>
  </si>
  <si>
    <t>～10人</t>
    <rPh sb="3" eb="4">
      <t>ヒト</t>
    </rPh>
    <phoneticPr fontId="1"/>
  </si>
  <si>
    <t>11～20人</t>
    <rPh sb="5" eb="6">
      <t>ヒト</t>
    </rPh>
    <phoneticPr fontId="1"/>
  </si>
  <si>
    <t>21～30人</t>
    <rPh sb="5" eb="6">
      <t>ニン</t>
    </rPh>
    <phoneticPr fontId="1"/>
  </si>
  <si>
    <t>31人以上</t>
    <rPh sb="2" eb="3">
      <t>ニン</t>
    </rPh>
    <rPh sb="3" eb="5">
      <t>イジョウ</t>
    </rPh>
    <phoneticPr fontId="1"/>
  </si>
  <si>
    <t>総居室数</t>
    <rPh sb="0" eb="1">
      <t>ソウ</t>
    </rPh>
    <rPh sb="1" eb="3">
      <t>キョシツ</t>
    </rPh>
    <rPh sb="3" eb="4">
      <t>スウ</t>
    </rPh>
    <phoneticPr fontId="1"/>
  </si>
  <si>
    <t>入居居室数</t>
    <rPh sb="0" eb="2">
      <t>ニュウキョ</t>
    </rPh>
    <rPh sb="2" eb="4">
      <t>キョシツ</t>
    </rPh>
    <rPh sb="4" eb="5">
      <t>スウ</t>
    </rPh>
    <phoneticPr fontId="1"/>
  </si>
  <si>
    <t>エラー</t>
  </si>
  <si>
    <t>平均
（室）</t>
    <rPh sb="0" eb="2">
      <t>ヘイキン</t>
    </rPh>
    <rPh sb="4" eb="5">
      <t>シツ</t>
    </rPh>
    <phoneticPr fontId="1"/>
  </si>
  <si>
    <t>半年未満</t>
    <rPh sb="0" eb="2">
      <t>ハントシ</t>
    </rPh>
    <rPh sb="2" eb="4">
      <t>ミマン</t>
    </rPh>
    <phoneticPr fontId="1"/>
  </si>
  <si>
    <t>10種類</t>
    <rPh sb="2" eb="4">
      <t>シュルイ</t>
    </rPh>
    <phoneticPr fontId="1"/>
  </si>
  <si>
    <t>11種類</t>
    <rPh sb="2" eb="4">
      <t>シュルイ</t>
    </rPh>
    <phoneticPr fontId="1"/>
  </si>
  <si>
    <t>12種類</t>
    <rPh sb="2" eb="4">
      <t>シュルイ</t>
    </rPh>
    <phoneticPr fontId="1"/>
  </si>
  <si>
    <t>13種類</t>
    <rPh sb="2" eb="4">
      <t>シュルイ</t>
    </rPh>
    <phoneticPr fontId="1"/>
  </si>
  <si>
    <t>14種類</t>
    <rPh sb="2" eb="4">
      <t>シュルイ</t>
    </rPh>
    <phoneticPr fontId="1"/>
  </si>
  <si>
    <t>15種類</t>
    <rPh sb="2" eb="4">
      <t>シュルイ</t>
    </rPh>
    <phoneticPr fontId="1"/>
  </si>
  <si>
    <t>16種類</t>
    <rPh sb="2" eb="4">
      <t>シュルイ</t>
    </rPh>
    <phoneticPr fontId="1"/>
  </si>
  <si>
    <t>17～20種類</t>
    <rPh sb="5" eb="7">
      <t>シュルイ</t>
    </rPh>
    <phoneticPr fontId="1"/>
  </si>
  <si>
    <t>20種類以上</t>
    <rPh sb="2" eb="4">
      <t>シュルイ</t>
    </rPh>
    <rPh sb="4" eb="6">
      <t>イジョウ</t>
    </rPh>
    <phoneticPr fontId="1"/>
  </si>
  <si>
    <t>ひとりでできる</t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</si>
  <si>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</si>
  <si>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</si>
  <si>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一般在宅</t>
    <rPh sb="0" eb="2">
      <t>イッパン</t>
    </rPh>
    <rPh sb="2" eb="4">
      <t>ザイタク</t>
    </rPh>
    <phoneticPr fontId="1"/>
  </si>
  <si>
    <t>隣接・併設</t>
    <rPh sb="0" eb="2">
      <t>リンセツ</t>
    </rPh>
    <rPh sb="3" eb="5">
      <t>ヘイセツ</t>
    </rPh>
    <phoneticPr fontId="1"/>
  </si>
  <si>
    <t>平均（箇所）</t>
    <rPh sb="0" eb="1">
      <t>ヒラ</t>
    </rPh>
    <rPh sb="1" eb="2">
      <t>タモツ</t>
    </rPh>
    <rPh sb="3" eb="5">
      <t>カショ</t>
    </rPh>
    <phoneticPr fontId="1"/>
  </si>
  <si>
    <t>併設・隣接</t>
    <rPh sb="0" eb="2">
      <t>ヘイセツ</t>
    </rPh>
    <rPh sb="3" eb="5">
      <t>リンセツ</t>
    </rPh>
    <phoneticPr fontId="1"/>
  </si>
  <si>
    <t>問１</t>
    <rPh sb="0" eb="1">
      <t>トイ</t>
    </rPh>
    <phoneticPr fontId="1"/>
  </si>
  <si>
    <t>法人種別</t>
    <rPh sb="0" eb="2">
      <t>ホウジン</t>
    </rPh>
    <rPh sb="2" eb="4">
      <t>シュベツ</t>
    </rPh>
    <phoneticPr fontId="1"/>
  </si>
  <si>
    <t>法人が運営する居宅介護支援事業所数</t>
  </si>
  <si>
    <t>問２</t>
    <rPh sb="0" eb="1">
      <t>トイ</t>
    </rPh>
    <phoneticPr fontId="1"/>
  </si>
  <si>
    <t>事業所に所属するケアマネジャー数</t>
  </si>
  <si>
    <t>問３</t>
    <rPh sb="0" eb="1">
      <t>トイ</t>
    </rPh>
    <phoneticPr fontId="1"/>
  </si>
  <si>
    <t>問４</t>
    <rPh sb="0" eb="1">
      <t>トイ</t>
    </rPh>
    <phoneticPr fontId="1"/>
  </si>
  <si>
    <t>当該ホームの事業開始年月</t>
  </si>
  <si>
    <t>運営法人</t>
  </si>
  <si>
    <t>問５</t>
    <rPh sb="0" eb="1">
      <t>トイ</t>
    </rPh>
    <phoneticPr fontId="1"/>
  </si>
  <si>
    <t>居宅介護支援事業所との関係</t>
  </si>
  <si>
    <t>問６</t>
    <rPh sb="0" eb="1">
      <t>トイ</t>
    </rPh>
    <phoneticPr fontId="1"/>
  </si>
  <si>
    <t>当該法人の運営ホーム数</t>
  </si>
  <si>
    <t>問７</t>
    <rPh sb="0" eb="1">
      <t>トイ</t>
    </rPh>
    <phoneticPr fontId="1"/>
  </si>
  <si>
    <t>安否確認・生活相談等のサービスを担う法人</t>
  </si>
  <si>
    <t>問８</t>
    <rPh sb="0" eb="1">
      <t>トイ</t>
    </rPh>
    <phoneticPr fontId="1"/>
  </si>
  <si>
    <t>問９</t>
    <rPh sb="0" eb="1">
      <t>トイ</t>
    </rPh>
    <phoneticPr fontId="1"/>
  </si>
  <si>
    <t>居室数</t>
    <rPh sb="0" eb="2">
      <t>キョシツ</t>
    </rPh>
    <rPh sb="2" eb="3">
      <t>スウ</t>
    </rPh>
    <phoneticPr fontId="1"/>
  </si>
  <si>
    <t>保有資格（複数回答）</t>
  </si>
  <si>
    <t>問11</t>
    <rPh sb="0" eb="1">
      <t>トイ</t>
    </rPh>
    <phoneticPr fontId="1"/>
  </si>
  <si>
    <t>　</t>
    <phoneticPr fontId="1"/>
  </si>
  <si>
    <t>平均（年）</t>
    <rPh sb="0" eb="1">
      <t>ヒラ</t>
    </rPh>
    <rPh sb="1" eb="2">
      <t>タモツ</t>
    </rPh>
    <rPh sb="3" eb="4">
      <t>ネン</t>
    </rPh>
    <phoneticPr fontId="1"/>
  </si>
  <si>
    <t>介護支援専門員としての経験年数</t>
  </si>
  <si>
    <t>問12</t>
    <rPh sb="0" eb="1">
      <t>トイ</t>
    </rPh>
    <phoneticPr fontId="1"/>
  </si>
  <si>
    <t>主任介護支援専門員か否か</t>
  </si>
  <si>
    <t>問13</t>
    <rPh sb="0" eb="1">
      <t>トイ</t>
    </rPh>
    <phoneticPr fontId="1"/>
  </si>
  <si>
    <t>問14</t>
    <rPh sb="0" eb="1">
      <t>トイ</t>
    </rPh>
    <phoneticPr fontId="1"/>
  </si>
  <si>
    <t>平成29年７月に給付管理を行った利用者数－総担当者数</t>
  </si>
  <si>
    <t>問15</t>
    <rPh sb="0" eb="1">
      <t>トイ</t>
    </rPh>
    <phoneticPr fontId="1"/>
  </si>
  <si>
    <t>平均（人）</t>
    <rPh sb="0" eb="1">
      <t>ヒラ</t>
    </rPh>
    <rPh sb="1" eb="2">
      <t>タモツ</t>
    </rPh>
    <rPh sb="3" eb="4">
      <t>ヒト</t>
    </rPh>
    <phoneticPr fontId="1"/>
  </si>
  <si>
    <t>平成29年７月に給付管理を行った利用者数－うちサ付住宅・有料老人ホーム入居者数</t>
  </si>
  <si>
    <t>B-1</t>
    <phoneticPr fontId="1"/>
  </si>
  <si>
    <t>B-2</t>
    <phoneticPr fontId="1"/>
  </si>
  <si>
    <t>問16</t>
    <rPh sb="0" eb="1">
      <t>トイ</t>
    </rPh>
    <phoneticPr fontId="1"/>
  </si>
  <si>
    <t>利用者の性別</t>
  </si>
  <si>
    <t>問16</t>
    <rPh sb="0" eb="1">
      <t>トイ</t>
    </rPh>
    <phoneticPr fontId="1"/>
  </si>
  <si>
    <t>問８</t>
    <rPh sb="0" eb="1">
      <t>トイ</t>
    </rPh>
    <phoneticPr fontId="1"/>
  </si>
  <si>
    <t>平均（歳）</t>
    <rPh sb="0" eb="1">
      <t>ヒラ</t>
    </rPh>
    <rPh sb="1" eb="2">
      <t>タモツ</t>
    </rPh>
    <rPh sb="3" eb="4">
      <t>サイ</t>
    </rPh>
    <phoneticPr fontId="1"/>
  </si>
  <si>
    <t>利用者の年齢</t>
  </si>
  <si>
    <t>問17</t>
    <rPh sb="0" eb="1">
      <t>トイ</t>
    </rPh>
    <phoneticPr fontId="1"/>
  </si>
  <si>
    <t>問９</t>
    <rPh sb="0" eb="1">
      <t>トイ</t>
    </rPh>
    <phoneticPr fontId="1"/>
  </si>
  <si>
    <t>住所地特例の適否</t>
  </si>
  <si>
    <t>問19</t>
    <rPh sb="0" eb="1">
      <t>トイ</t>
    </rPh>
    <phoneticPr fontId="1"/>
  </si>
  <si>
    <t>－</t>
    <phoneticPr fontId="1"/>
  </si>
  <si>
    <t>平均（カ月）</t>
    <rPh sb="0" eb="1">
      <t>ヒラ</t>
    </rPh>
    <rPh sb="1" eb="2">
      <t>タモツ</t>
    </rPh>
    <rPh sb="4" eb="5">
      <t>ゲツ</t>
    </rPh>
    <phoneticPr fontId="1"/>
  </si>
  <si>
    <t>現在の要介護度</t>
  </si>
  <si>
    <t>問24</t>
    <rPh sb="0" eb="1">
      <t>トイ</t>
    </rPh>
    <phoneticPr fontId="1"/>
  </si>
  <si>
    <t>問11</t>
    <rPh sb="0" eb="1">
      <t>トイ</t>
    </rPh>
    <phoneticPr fontId="1"/>
  </si>
  <si>
    <t>障害自立度</t>
  </si>
  <si>
    <t>問25</t>
    <rPh sb="0" eb="1">
      <t>トイ</t>
    </rPh>
    <phoneticPr fontId="1"/>
  </si>
  <si>
    <t>問10</t>
    <rPh sb="0" eb="1">
      <t>トイ</t>
    </rPh>
    <phoneticPr fontId="1"/>
  </si>
  <si>
    <t>認知症自立度</t>
  </si>
  <si>
    <t>問26</t>
    <rPh sb="0" eb="1">
      <t>トイ</t>
    </rPh>
    <phoneticPr fontId="1"/>
  </si>
  <si>
    <t>疾患（複数回答）</t>
  </si>
  <si>
    <t>問27</t>
    <rPh sb="0" eb="1">
      <t>トイ</t>
    </rPh>
    <phoneticPr fontId="1"/>
  </si>
  <si>
    <t>問14</t>
    <rPh sb="0" eb="1">
      <t>トイ</t>
    </rPh>
    <phoneticPr fontId="1"/>
  </si>
  <si>
    <t>SQ27-1　急性憎悪</t>
    <rPh sb="7" eb="9">
      <t>キュウセイ</t>
    </rPh>
    <rPh sb="9" eb="11">
      <t>ゾウオ</t>
    </rPh>
    <phoneticPr fontId="1"/>
  </si>
  <si>
    <t>SQ14-1</t>
    <phoneticPr fontId="1"/>
  </si>
  <si>
    <t>終末期か否か</t>
  </si>
  <si>
    <t>SQ27-1</t>
    <phoneticPr fontId="1"/>
  </si>
  <si>
    <t>SQ14-2</t>
    <phoneticPr fontId="1"/>
  </si>
  <si>
    <t>必要としている医療（複数回答）</t>
  </si>
  <si>
    <t>問28</t>
    <rPh sb="0" eb="1">
      <t>トイ</t>
    </rPh>
    <phoneticPr fontId="1"/>
  </si>
  <si>
    <t>問15</t>
    <rPh sb="0" eb="1">
      <t>トイ</t>
    </rPh>
    <phoneticPr fontId="1"/>
  </si>
  <si>
    <t>受診方法</t>
  </si>
  <si>
    <t>問29</t>
    <rPh sb="0" eb="1">
      <t>トイ</t>
    </rPh>
    <phoneticPr fontId="1"/>
  </si>
  <si>
    <t>定時服用の薬の１日の服用回数</t>
  </si>
  <si>
    <t>問30</t>
    <rPh sb="0" eb="1">
      <t>トイ</t>
    </rPh>
    <phoneticPr fontId="1"/>
  </si>
  <si>
    <t>問17</t>
    <rPh sb="0" eb="1">
      <t>トイ</t>
    </rPh>
    <phoneticPr fontId="1"/>
  </si>
  <si>
    <t>SQ30-1</t>
    <phoneticPr fontId="1"/>
  </si>
  <si>
    <t>SQ17-1</t>
    <phoneticPr fontId="1"/>
  </si>
  <si>
    <t>平均（種類）</t>
    <rPh sb="0" eb="1">
      <t>ヒラ</t>
    </rPh>
    <rPh sb="1" eb="2">
      <t>タモツ</t>
    </rPh>
    <rPh sb="3" eb="5">
      <t>シュルイ</t>
    </rPh>
    <phoneticPr fontId="1"/>
  </si>
  <si>
    <t>認知症の中核症状－(1)短期記憶</t>
  </si>
  <si>
    <t>問31</t>
    <rPh sb="0" eb="1">
      <t>トイ</t>
    </rPh>
    <phoneticPr fontId="1"/>
  </si>
  <si>
    <t>問18</t>
    <rPh sb="0" eb="1">
      <t>トイ</t>
    </rPh>
    <phoneticPr fontId="1"/>
  </si>
  <si>
    <t>認知症の中核症状－(2)日常の意思疎通</t>
  </si>
  <si>
    <t>認知症の周辺症状（BPSD）（複数回答）</t>
  </si>
  <si>
    <t>問32</t>
    <rPh sb="0" eb="1">
      <t>トイ</t>
    </rPh>
    <phoneticPr fontId="1"/>
  </si>
  <si>
    <t>問20</t>
    <rPh sb="0" eb="1">
      <t>トイ</t>
    </rPh>
    <phoneticPr fontId="1"/>
  </si>
  <si>
    <t>問19</t>
    <rPh sb="0" eb="1">
      <t>トイ</t>
    </rPh>
    <phoneticPr fontId="1"/>
  </si>
  <si>
    <t>認知症の診断名（複数回答）</t>
  </si>
  <si>
    <t>問33</t>
    <rPh sb="0" eb="1">
      <t>トイ</t>
    </rPh>
    <phoneticPr fontId="1"/>
  </si>
  <si>
    <t>問21</t>
    <rPh sb="0" eb="1">
      <t>トイ</t>
    </rPh>
    <phoneticPr fontId="1"/>
  </si>
  <si>
    <t>日常的な生活行為の状況－能力・機能</t>
  </si>
  <si>
    <t>問34</t>
    <rPh sb="0" eb="1">
      <t>トイ</t>
    </rPh>
    <phoneticPr fontId="1"/>
  </si>
  <si>
    <t>一般在宅</t>
    <rPh sb="0" eb="2">
      <t>イッパン</t>
    </rPh>
    <rPh sb="2" eb="4">
      <t>ザイタク</t>
    </rPh>
    <phoneticPr fontId="1"/>
  </si>
  <si>
    <t>日常的な生活行為の状況－実施状況（複数回答）</t>
  </si>
  <si>
    <t>家族等が介護を担っている頻度</t>
  </si>
  <si>
    <t>問35</t>
    <rPh sb="0" eb="1">
      <t>トイ</t>
    </rPh>
    <phoneticPr fontId="1"/>
  </si>
  <si>
    <t>問22</t>
    <rPh sb="0" eb="1">
      <t>トイ</t>
    </rPh>
    <phoneticPr fontId="1"/>
  </si>
  <si>
    <t>生活保護の受給</t>
  </si>
  <si>
    <t>問36</t>
    <rPh sb="0" eb="1">
      <t>トイ</t>
    </rPh>
    <phoneticPr fontId="1"/>
  </si>
  <si>
    <t>問23</t>
    <rPh sb="0" eb="1">
      <t>トイ</t>
    </rPh>
    <phoneticPr fontId="1"/>
  </si>
  <si>
    <t>SQ36-1</t>
    <phoneticPr fontId="1"/>
  </si>
  <si>
    <t>SQ23-1</t>
    <phoneticPr fontId="1"/>
  </si>
  <si>
    <t>【問23・問36で「受給している」と回答した人のみ】</t>
    <rPh sb="1" eb="2">
      <t>トイ</t>
    </rPh>
    <rPh sb="5" eb="6">
      <t>トイ</t>
    </rPh>
    <rPh sb="10" eb="12">
      <t>ジュキュウ</t>
    </rPh>
    <rPh sb="18" eb="20">
      <t>カイトウ</t>
    </rPh>
    <rPh sb="22" eb="23">
      <t>ヒト</t>
    </rPh>
    <phoneticPr fontId="1"/>
  </si>
  <si>
    <t>介護保険の自己負担割合</t>
  </si>
  <si>
    <t>問37</t>
    <rPh sb="0" eb="1">
      <t>トイ</t>
    </rPh>
    <phoneticPr fontId="1"/>
  </si>
  <si>
    <t>問24</t>
    <rPh sb="0" eb="1">
      <t>トイ</t>
    </rPh>
    <phoneticPr fontId="1"/>
  </si>
  <si>
    <t>特養への入所申込み</t>
  </si>
  <si>
    <t>問38</t>
    <rPh sb="0" eb="1">
      <t>トイ</t>
    </rPh>
    <phoneticPr fontId="1"/>
  </si>
  <si>
    <t>問25</t>
    <rPh sb="0" eb="1">
      <t>トイ</t>
    </rPh>
    <phoneticPr fontId="1"/>
  </si>
  <si>
    <t>平成29年７月に支払った(1)家賃、(2)基本サービス費・管理費等、(3)利用都度課金されるサービス費用の合計</t>
  </si>
  <si>
    <t>問39</t>
    <rPh sb="0" eb="1">
      <t>トイ</t>
    </rPh>
    <phoneticPr fontId="1"/>
  </si>
  <si>
    <t>(1)　家賃</t>
  </si>
  <si>
    <t>平均（円）</t>
    <rPh sb="0" eb="1">
      <t>ヒラ</t>
    </rPh>
    <rPh sb="1" eb="2">
      <t>タモツ</t>
    </rPh>
    <rPh sb="3" eb="4">
      <t>エン</t>
    </rPh>
    <phoneticPr fontId="1"/>
  </si>
  <si>
    <t>問41</t>
    <rPh sb="0" eb="1">
      <t>トイ</t>
    </rPh>
    <phoneticPr fontId="1"/>
  </si>
  <si>
    <t>(1) 利用しているサービス（複数回答）</t>
  </si>
  <si>
    <t>問27</t>
    <rPh sb="0" eb="1">
      <t>トイ</t>
    </rPh>
    <phoneticPr fontId="1"/>
  </si>
  <si>
    <t>(3) 事業所の立地場所</t>
  </si>
  <si>
    <t>(1) 利用しているサービスの種類数</t>
  </si>
  <si>
    <t>(4) 提供事業所と住まい事業者との関係</t>
  </si>
  <si>
    <t>【41(1)で利用していると回答した施設のみ】</t>
    <rPh sb="7" eb="9">
      <t>リヨウ</t>
    </rPh>
    <rPh sb="14" eb="16">
      <t>カイトウ</t>
    </rPh>
    <rPh sb="18" eb="20">
      <t>シセツ</t>
    </rPh>
    <phoneticPr fontId="1"/>
  </si>
  <si>
    <t>(5) 提供事業所のサービス提供範囲</t>
  </si>
  <si>
    <t>通所介護の利用状況（平成29年７月）</t>
  </si>
  <si>
    <t>問43</t>
    <rPh sb="0" eb="1">
      <t>トイ</t>
    </rPh>
    <phoneticPr fontId="1"/>
  </si>
  <si>
    <t>問29</t>
    <rPh sb="0" eb="1">
      <t>トイ</t>
    </rPh>
    <phoneticPr fontId="1"/>
  </si>
  <si>
    <t>問30</t>
    <rPh sb="0" eb="1">
      <t>トイ</t>
    </rPh>
    <phoneticPr fontId="1"/>
  </si>
  <si>
    <t>問45</t>
    <rPh sb="0" eb="1">
      <t>トイ</t>
    </rPh>
    <phoneticPr fontId="1"/>
  </si>
  <si>
    <t>(1) 本人・家族への説明</t>
  </si>
  <si>
    <t>問31</t>
    <rPh sb="0" eb="1">
      <t>トイ</t>
    </rPh>
    <phoneticPr fontId="1"/>
  </si>
  <si>
    <t>(2) 本人の認知度・理解度</t>
  </si>
  <si>
    <t>(3) 家族の認知度・理解度</t>
  </si>
  <si>
    <t>現在のケアプランのサービス種類の選択</t>
  </si>
  <si>
    <t>問46</t>
    <rPh sb="0" eb="1">
      <t>トイ</t>
    </rPh>
    <phoneticPr fontId="1"/>
  </si>
  <si>
    <t>問32</t>
    <rPh sb="0" eb="1">
      <t>トイ</t>
    </rPh>
    <phoneticPr fontId="1"/>
  </si>
  <si>
    <t>現在のケアプランのサービス提供事業所の選択</t>
  </si>
  <si>
    <t>問47</t>
    <rPh sb="0" eb="1">
      <t>トイ</t>
    </rPh>
    <phoneticPr fontId="1"/>
  </si>
  <si>
    <t>問33</t>
    <rPh sb="0" eb="1">
      <t>トイ</t>
    </rPh>
    <phoneticPr fontId="1"/>
  </si>
  <si>
    <t>平均（回）</t>
    <rPh sb="0" eb="1">
      <t>ヒラ</t>
    </rPh>
    <rPh sb="1" eb="2">
      <t>タモツ</t>
    </rPh>
    <rPh sb="3" eb="4">
      <t>カイ</t>
    </rPh>
    <phoneticPr fontId="1"/>
  </si>
  <si>
    <t>半年間におけるサービス利用担当者会議の開催回数</t>
  </si>
  <si>
    <t>問49</t>
    <rPh sb="0" eb="1">
      <t>トイ</t>
    </rPh>
    <phoneticPr fontId="1"/>
  </si>
  <si>
    <t>問34</t>
    <rPh sb="0" eb="1">
      <t>トイ</t>
    </rPh>
    <phoneticPr fontId="1"/>
  </si>
  <si>
    <t>問35</t>
    <rPh sb="0" eb="1">
      <t>トイ</t>
    </rPh>
    <phoneticPr fontId="1"/>
  </si>
  <si>
    <t>いちばん最近開催したサービス担当者会議に参加した事業所数</t>
  </si>
  <si>
    <t>問50</t>
    <rPh sb="0" eb="1">
      <t>トイ</t>
    </rPh>
    <phoneticPr fontId="1"/>
  </si>
  <si>
    <t>問36</t>
    <rPh sb="0" eb="1">
      <t>トイ</t>
    </rPh>
    <phoneticPr fontId="1"/>
  </si>
  <si>
    <t>問37</t>
    <rPh sb="0" eb="1">
      <t>トイ</t>
    </rPh>
    <phoneticPr fontId="1"/>
  </si>
  <si>
    <t>いちばん最近開催したサービス担当者会議に参加した専門職等（複数回答）</t>
  </si>
  <si>
    <t>問51</t>
    <rPh sb="0" eb="1">
      <t>トイ</t>
    </rPh>
    <phoneticPr fontId="1"/>
  </si>
  <si>
    <t>ケアプランに対する自己評価</t>
  </si>
  <si>
    <t>問52</t>
    <rPh sb="0" eb="1">
      <t>トイ</t>
    </rPh>
    <phoneticPr fontId="1"/>
  </si>
  <si>
    <t>問38</t>
    <rPh sb="0" eb="1">
      <t>トイ</t>
    </rPh>
    <phoneticPr fontId="1"/>
  </si>
  <si>
    <t>SQ38-1</t>
    <phoneticPr fontId="1"/>
  </si>
  <si>
    <t>利用者にとって最善のケアプランとならなかった理由（複数回答）</t>
  </si>
  <si>
    <t>SQ52-1</t>
    <phoneticPr fontId="1"/>
  </si>
  <si>
    <t>回答者数</t>
    <rPh sb="0" eb="3">
      <t>カイトウシャ</t>
    </rPh>
    <rPh sb="3" eb="4">
      <t>スウ</t>
    </rPh>
    <phoneticPr fontId="1"/>
  </si>
  <si>
    <t>要介護３</t>
    <rPh sb="0" eb="3">
      <t>ヨウカイゴ</t>
    </rPh>
    <phoneticPr fontId="1"/>
  </si>
  <si>
    <t>要介護２</t>
    <rPh sb="0" eb="3">
      <t>ヨウカイゴ</t>
    </rPh>
    <phoneticPr fontId="1"/>
  </si>
  <si>
    <t>要介護１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</si>
  <si>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</si>
  <si>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</si>
  <si>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平均（単位）</t>
    <rPh sb="0" eb="2">
      <t>ヘイキン</t>
    </rPh>
    <rPh sb="3" eb="5">
      <t>タンイ</t>
    </rPh>
    <phoneticPr fontId="1"/>
  </si>
  <si>
    <t>－</t>
  </si>
  <si>
    <t>計</t>
    <rPh sb="0" eb="1">
      <t>ケイ</t>
    </rPh>
    <phoneticPr fontId="1"/>
  </si>
  <si>
    <t>(1)総単位数</t>
    <rPh sb="3" eb="4">
      <t>ソウ</t>
    </rPh>
    <rPh sb="4" eb="6">
      <t>タンイ</t>
    </rPh>
    <rPh sb="6" eb="7">
      <t>スウ</t>
    </rPh>
    <phoneticPr fontId="1"/>
  </si>
  <si>
    <t>(2)限度額管理対象単位数</t>
    <rPh sb="3" eb="6">
      <t>ゲンドガク</t>
    </rPh>
    <rPh sb="6" eb="8">
      <t>カンリ</t>
    </rPh>
    <rPh sb="8" eb="10">
      <t>タイショウ</t>
    </rPh>
    <rPh sb="10" eb="12">
      <t>タンイ</t>
    </rPh>
    <rPh sb="12" eb="13">
      <t>スウ</t>
    </rPh>
    <phoneticPr fontId="1"/>
  </si>
  <si>
    <t>(1)利用単位数の介護度別平均値</t>
    <rPh sb="3" eb="5">
      <t>リヨウ</t>
    </rPh>
    <rPh sb="5" eb="8">
      <t>タンイスウ</t>
    </rPh>
    <rPh sb="9" eb="12">
      <t>カイゴド</t>
    </rPh>
    <rPh sb="12" eb="13">
      <t>ベツ</t>
    </rPh>
    <rPh sb="13" eb="16">
      <t>ヘイキンチ</t>
    </rPh>
    <phoneticPr fontId="1"/>
  </si>
  <si>
    <t>平均（回）</t>
    <rPh sb="0" eb="2">
      <t>ヘイキン</t>
    </rPh>
    <rPh sb="3" eb="4">
      <t>カイ</t>
    </rPh>
    <phoneticPr fontId="1"/>
  </si>
  <si>
    <t>問26　問40</t>
    <rPh sb="0" eb="1">
      <t>トイ</t>
    </rPh>
    <rPh sb="4" eb="5">
      <t>トイ</t>
    </rPh>
    <phoneticPr fontId="1"/>
  </si>
  <si>
    <t>問27　問41</t>
    <rPh sb="0" eb="1">
      <t>トイ</t>
    </rPh>
    <rPh sb="4" eb="5">
      <t>トイ</t>
    </rPh>
    <phoneticPr fontId="1"/>
  </si>
  <si>
    <t>－</t>
    <phoneticPr fontId="1"/>
  </si>
  <si>
    <t>問28　問42</t>
    <rPh sb="0" eb="1">
      <t>トイ</t>
    </rPh>
    <rPh sb="4" eb="5">
      <t>トイ</t>
    </rPh>
    <phoneticPr fontId="1"/>
  </si>
  <si>
    <t>身体介護のみ</t>
    <rPh sb="0" eb="2">
      <t>シンタイ</t>
    </rPh>
    <rPh sb="2" eb="4">
      <t>カイゴ</t>
    </rPh>
    <phoneticPr fontId="1"/>
  </si>
  <si>
    <t>生活援助１のみ</t>
    <rPh sb="0" eb="2">
      <t>セイカツ</t>
    </rPh>
    <rPh sb="2" eb="4">
      <t>エンジョ</t>
    </rPh>
    <phoneticPr fontId="1"/>
  </si>
  <si>
    <t>生活援助２のみ</t>
    <rPh sb="0" eb="2">
      <t>セイカツ</t>
    </rPh>
    <rPh sb="2" eb="4">
      <t>エンジョ</t>
    </rPh>
    <phoneticPr fontId="1"/>
  </si>
  <si>
    <t>生活援助３のみ</t>
    <rPh sb="0" eb="2">
      <t>セイカツ</t>
    </rPh>
    <rPh sb="2" eb="4">
      <t>エンジョ</t>
    </rPh>
    <phoneticPr fontId="1"/>
  </si>
  <si>
    <t>通院等乗降介助のみ</t>
    <rPh sb="0" eb="2">
      <t>ツウイン</t>
    </rPh>
    <rPh sb="2" eb="3">
      <t>トウ</t>
    </rPh>
    <rPh sb="3" eb="5">
      <t>ジョウコウ</t>
    </rPh>
    <rPh sb="5" eb="7">
      <t>カイジョ</t>
    </rPh>
    <phoneticPr fontId="1"/>
  </si>
  <si>
    <t>身体介護・生活援助１</t>
    <rPh sb="0" eb="2">
      <t>シンタイ</t>
    </rPh>
    <rPh sb="2" eb="4">
      <t>カイゴ</t>
    </rPh>
    <rPh sb="5" eb="7">
      <t>セイカツ</t>
    </rPh>
    <rPh sb="7" eb="9">
      <t>エンジョ</t>
    </rPh>
    <phoneticPr fontId="1"/>
  </si>
  <si>
    <t>身体介護・生活援助２</t>
    <rPh sb="0" eb="2">
      <t>シンタイ</t>
    </rPh>
    <rPh sb="2" eb="4">
      <t>カイゴ</t>
    </rPh>
    <rPh sb="5" eb="7">
      <t>セイカツ</t>
    </rPh>
    <rPh sb="7" eb="9">
      <t>エンジョ</t>
    </rPh>
    <phoneticPr fontId="1"/>
  </si>
  <si>
    <t>身体介護・生活援助３</t>
    <rPh sb="0" eb="2">
      <t>シンタイ</t>
    </rPh>
    <rPh sb="2" eb="4">
      <t>カイゴ</t>
    </rPh>
    <rPh sb="5" eb="7">
      <t>セイカツ</t>
    </rPh>
    <rPh sb="7" eb="9">
      <t>エンジョ</t>
    </rPh>
    <phoneticPr fontId="1"/>
  </si>
  <si>
    <t>身体介護・通院等乗降介助</t>
    <rPh sb="0" eb="2">
      <t>シンタイ</t>
    </rPh>
    <rPh sb="2" eb="4">
      <t>カイゴ</t>
    </rPh>
    <rPh sb="5" eb="7">
      <t>ツウイン</t>
    </rPh>
    <rPh sb="7" eb="8">
      <t>トウ</t>
    </rPh>
    <rPh sb="8" eb="10">
      <t>ジョウコウ</t>
    </rPh>
    <rPh sb="10" eb="12">
      <t>カイジョ</t>
    </rPh>
    <phoneticPr fontId="1"/>
  </si>
  <si>
    <t>中央（回）</t>
    <rPh sb="0" eb="2">
      <t>チュウオウ</t>
    </rPh>
    <rPh sb="3" eb="4">
      <t>カイ</t>
    </rPh>
    <phoneticPr fontId="1"/>
  </si>
  <si>
    <t>(2)サービス内容別・介護度別利用回数</t>
    <rPh sb="7" eb="9">
      <t>ナイヨウ</t>
    </rPh>
    <rPh sb="9" eb="10">
      <t>ベツ</t>
    </rPh>
    <rPh sb="11" eb="14">
      <t>カイゴド</t>
    </rPh>
    <rPh sb="14" eb="15">
      <t>ベツ</t>
    </rPh>
    <rPh sb="15" eb="17">
      <t>リヨウ</t>
    </rPh>
    <rPh sb="17" eb="19">
      <t>カイスウ</t>
    </rPh>
    <phoneticPr fontId="1"/>
  </si>
  <si>
    <t>(3)利用回数（７月合計）</t>
    <rPh sb="3" eb="5">
      <t>リヨウ</t>
    </rPh>
    <rPh sb="5" eb="7">
      <t>カイスウ</t>
    </rPh>
    <rPh sb="9" eb="10">
      <t>ガツ</t>
    </rPh>
    <rPh sb="10" eb="12">
      <t>ゴウケイ</t>
    </rPh>
    <phoneticPr fontId="1"/>
  </si>
  <si>
    <t>(4)支援の内容別・介護度別利用回数</t>
    <rPh sb="3" eb="5">
      <t>シエン</t>
    </rPh>
    <rPh sb="6" eb="8">
      <t>ナイヨウ</t>
    </rPh>
    <rPh sb="8" eb="9">
      <t>ベツ</t>
    </rPh>
    <rPh sb="10" eb="13">
      <t>カイゴド</t>
    </rPh>
    <rPh sb="13" eb="14">
      <t>ベツ</t>
    </rPh>
    <rPh sb="14" eb="16">
      <t>リヨウ</t>
    </rPh>
    <rPh sb="16" eb="18">
      <t>カイスウ</t>
    </rPh>
    <phoneticPr fontId="1"/>
  </si>
  <si>
    <t>掃除・選択・ベッドメイク等</t>
    <rPh sb="0" eb="2">
      <t>ソウジ</t>
    </rPh>
    <rPh sb="3" eb="5">
      <t>センタク</t>
    </rPh>
    <rPh sb="12" eb="13">
      <t>トウ</t>
    </rPh>
    <phoneticPr fontId="1"/>
  </si>
  <si>
    <t>調理、配下膳</t>
    <rPh sb="0" eb="2">
      <t>チョウリ</t>
    </rPh>
    <rPh sb="3" eb="5">
      <t>ハイカ</t>
    </rPh>
    <rPh sb="5" eb="6">
      <t>ゼン</t>
    </rPh>
    <phoneticPr fontId="1"/>
  </si>
  <si>
    <t>買い物・薬の受取</t>
    <rPh sb="0" eb="1">
      <t>カ</t>
    </rPh>
    <rPh sb="2" eb="3">
      <t>モノ</t>
    </rPh>
    <rPh sb="4" eb="5">
      <t>クスリ</t>
    </rPh>
    <rPh sb="6" eb="8">
      <t>ウケトリ</t>
    </rPh>
    <phoneticPr fontId="1"/>
  </si>
  <si>
    <t>食事介助</t>
    <rPh sb="0" eb="2">
      <t>ショクジ</t>
    </rPh>
    <rPh sb="2" eb="4">
      <t>カイジョ</t>
    </rPh>
    <phoneticPr fontId="1"/>
  </si>
  <si>
    <t>服薬介助</t>
    <rPh sb="0" eb="2">
      <t>フクヤク</t>
    </rPh>
    <rPh sb="2" eb="4">
      <t>カイジョ</t>
    </rPh>
    <phoneticPr fontId="1"/>
  </si>
  <si>
    <t>口腔ケア</t>
    <rPh sb="0" eb="2">
      <t>コウクウ</t>
    </rPh>
    <phoneticPr fontId="1"/>
  </si>
  <si>
    <t>洗面・身体整容</t>
    <rPh sb="0" eb="2">
      <t>センメン</t>
    </rPh>
    <rPh sb="3" eb="5">
      <t>シンタイ</t>
    </rPh>
    <rPh sb="5" eb="7">
      <t>セイヨウ</t>
    </rPh>
    <phoneticPr fontId="1"/>
  </si>
  <si>
    <t>更衣介助</t>
    <rPh sb="0" eb="2">
      <t>コウイ</t>
    </rPh>
    <rPh sb="2" eb="4">
      <t>カイジョ</t>
    </rPh>
    <phoneticPr fontId="1"/>
  </si>
  <si>
    <t>起床・就寝介助</t>
    <rPh sb="0" eb="2">
      <t>キショウ</t>
    </rPh>
    <rPh sb="3" eb="5">
      <t>シュウシン</t>
    </rPh>
    <rPh sb="5" eb="7">
      <t>カイジョ</t>
    </rPh>
    <phoneticPr fontId="1"/>
  </si>
  <si>
    <t>排泄介助</t>
    <rPh sb="0" eb="2">
      <t>ハイセツ</t>
    </rPh>
    <rPh sb="2" eb="4">
      <t>カイジョ</t>
    </rPh>
    <phoneticPr fontId="1"/>
  </si>
  <si>
    <t>入浴介助</t>
    <rPh sb="0" eb="2">
      <t>ニュウヨク</t>
    </rPh>
    <rPh sb="2" eb="4">
      <t>カイジョ</t>
    </rPh>
    <phoneticPr fontId="1"/>
  </si>
  <si>
    <t>体位変換</t>
    <rPh sb="0" eb="2">
      <t>タイイ</t>
    </rPh>
    <rPh sb="2" eb="4">
      <t>ヘンカン</t>
    </rPh>
    <phoneticPr fontId="1"/>
  </si>
  <si>
    <t>移乗・移動</t>
    <rPh sb="0" eb="2">
      <t>イジョウ</t>
    </rPh>
    <rPh sb="3" eb="5">
      <t>イドウ</t>
    </rPh>
    <phoneticPr fontId="1"/>
  </si>
  <si>
    <t>通院・外出介助</t>
    <rPh sb="0" eb="2">
      <t>ツウイン</t>
    </rPh>
    <rPh sb="3" eb="5">
      <t>ガイシュツ</t>
    </rPh>
    <rPh sb="5" eb="7">
      <t>カイジョ</t>
    </rPh>
    <phoneticPr fontId="1"/>
  </si>
  <si>
    <t>自立支援のための見守り的援助</t>
    <rPh sb="0" eb="2">
      <t>ジリツ</t>
    </rPh>
    <rPh sb="2" eb="4">
      <t>シエン</t>
    </rPh>
    <rPh sb="8" eb="10">
      <t>ミマモ</t>
    </rPh>
    <rPh sb="11" eb="12">
      <t>テキ</t>
    </rPh>
    <rPh sb="12" eb="14">
      <t>エンジョ</t>
    </rPh>
    <phoneticPr fontId="1"/>
  </si>
  <si>
    <t>(2)利用回数の介護度別平均値</t>
    <rPh sb="3" eb="5">
      <t>リヨウ</t>
    </rPh>
    <rPh sb="5" eb="7">
      <t>カイスウ</t>
    </rPh>
    <rPh sb="8" eb="11">
      <t>カイゴド</t>
    </rPh>
    <rPh sb="11" eb="12">
      <t>ベツ</t>
    </rPh>
    <rPh sb="12" eb="15">
      <t>ヘイキンチ</t>
    </rPh>
    <phoneticPr fontId="1"/>
  </si>
  <si>
    <t>１日の服用種類数</t>
    <rPh sb="1" eb="2">
      <t>ニチ</t>
    </rPh>
    <rPh sb="3" eb="5">
      <t>フクヨウ</t>
    </rPh>
    <rPh sb="5" eb="7">
      <t>シュルイ</t>
    </rPh>
    <rPh sb="7" eb="8">
      <t>スウ</t>
    </rPh>
    <phoneticPr fontId="1"/>
  </si>
  <si>
    <t>【問38・問52で「利用者にとっては最善とは言えない」と回答した人のみ】</t>
    <rPh sb="1" eb="2">
      <t>トイ</t>
    </rPh>
    <rPh sb="5" eb="6">
      <t>トイ</t>
    </rPh>
    <rPh sb="10" eb="13">
      <t>リヨウシャ</t>
    </rPh>
    <rPh sb="18" eb="20">
      <t>サイゼン</t>
    </rPh>
    <rPh sb="22" eb="23">
      <t>イ</t>
    </rPh>
    <rPh sb="28" eb="30">
      <t>カイトウ</t>
    </rPh>
    <rPh sb="32" eb="33">
      <t>ヒト</t>
    </rPh>
    <phoneticPr fontId="1"/>
  </si>
  <si>
    <t>問10　当該ホームと同じ建物・隣接敷地等にある事業所（複数回答）</t>
    <rPh sb="0" eb="1">
      <t>トイ</t>
    </rPh>
    <rPh sb="4" eb="6">
      <t>トウガイ</t>
    </rPh>
    <rPh sb="10" eb="11">
      <t>オナ</t>
    </rPh>
    <rPh sb="12" eb="14">
      <t>タテモノ</t>
    </rPh>
    <rPh sb="15" eb="17">
      <t>リンセツ</t>
    </rPh>
    <rPh sb="17" eb="19">
      <t>シキチ</t>
    </rPh>
    <rPh sb="19" eb="20">
      <t>トウ</t>
    </rPh>
    <rPh sb="23" eb="26">
      <t>ジギョウショ</t>
    </rPh>
    <rPh sb="26" eb="32">
      <t>フカ</t>
    </rPh>
    <phoneticPr fontId="1"/>
  </si>
  <si>
    <t>Ⅰ 当該ケースの担当ケアマネジャーについて</t>
    <phoneticPr fontId="1"/>
  </si>
  <si>
    <t>１．あなた（担当ケアマネジャー）が所属する居宅介護支援事業所について</t>
  </si>
  <si>
    <t>回答数</t>
    <rPh sb="0" eb="3">
      <t>カイトウスウ</t>
    </rPh>
    <phoneticPr fontId="1"/>
  </si>
  <si>
    <t>居室稼働率</t>
    <rPh sb="0" eb="2">
      <t>キョシツ</t>
    </rPh>
    <rPh sb="2" eb="4">
      <t>カドウ</t>
    </rPh>
    <rPh sb="4" eb="5">
      <t>リツ</t>
    </rPh>
    <phoneticPr fontId="1"/>
  </si>
  <si>
    <t>３．あなた自身（担当ケアマネジャー）について</t>
    <phoneticPr fontId="1"/>
  </si>
  <si>
    <t>Ⅱ 利用者について</t>
    <phoneticPr fontId="1"/>
  </si>
  <si>
    <r>
      <t>１．利用者の状態像　　</t>
    </r>
    <r>
      <rPr>
        <sz val="8"/>
        <rFont val="MS UI Gothic"/>
        <family val="3"/>
        <charset val="128"/>
      </rPr>
      <t>※平成29 年7 月1 日時点</t>
    </r>
    <phoneticPr fontId="1"/>
  </si>
  <si>
    <t>※サンプリングで指示しているため、一般的な傾向とは異なる点に留意が必要</t>
    <rPh sb="8" eb="10">
      <t>シジ</t>
    </rPh>
    <rPh sb="17" eb="20">
      <t>イッパンテキ</t>
    </rPh>
    <rPh sb="21" eb="23">
      <t>ケイコウ</t>
    </rPh>
    <rPh sb="25" eb="26">
      <t>コト</t>
    </rPh>
    <rPh sb="28" eb="29">
      <t>テン</t>
    </rPh>
    <rPh sb="30" eb="32">
      <t>リュウイ</t>
    </rPh>
    <rPh sb="33" eb="35">
      <t>ヒツヨウ</t>
    </rPh>
    <phoneticPr fontId="1"/>
  </si>
  <si>
    <t>２．家族等の介護に対する支援の状況</t>
    <phoneticPr fontId="1"/>
  </si>
  <si>
    <t>Ⅲ 介護・医療等のサービス利用について</t>
    <phoneticPr fontId="1"/>
  </si>
  <si>
    <t>１．サービス等の利用状況について</t>
    <phoneticPr fontId="1"/>
  </si>
  <si>
    <r>
      <t>２．ケアプラン作成のプロセスについて</t>
    </r>
    <r>
      <rPr>
        <sz val="10"/>
        <color theme="1"/>
        <rFont val="MS UI Gothic"/>
        <family val="3"/>
        <charset val="128"/>
      </rPr>
      <t>　　</t>
    </r>
    <r>
      <rPr>
        <sz val="8"/>
        <color theme="1"/>
        <rFont val="ＭＳ 明朝"/>
        <family val="1"/>
        <charset val="128"/>
      </rPr>
      <t>※平成29 年７月のケアプラン</t>
    </r>
    <phoneticPr fontId="1"/>
  </si>
  <si>
    <t>※当該サービスを利用している人の平均値</t>
    <rPh sb="1" eb="3">
      <t>トウガイ</t>
    </rPh>
    <rPh sb="8" eb="10">
      <t>リヨウ</t>
    </rPh>
    <rPh sb="14" eb="15">
      <t>ヒト</t>
    </rPh>
    <rPh sb="16" eb="18">
      <t>ヘイキン</t>
    </rPh>
    <rPh sb="18" eb="19">
      <t>チ</t>
    </rPh>
    <phoneticPr fontId="1"/>
  </si>
  <si>
    <t>平均（％）</t>
    <rPh sb="0" eb="1">
      <t>ヒラ</t>
    </rPh>
    <rPh sb="1" eb="2">
      <t>タモツ</t>
    </rPh>
    <phoneticPr fontId="1"/>
  </si>
  <si>
    <t>60～80％未満</t>
    <rPh sb="6" eb="8">
      <t>ミマン</t>
    </rPh>
    <phoneticPr fontId="1"/>
  </si>
  <si>
    <t>100％</t>
    <phoneticPr fontId="1"/>
  </si>
  <si>
    <t>エラー・無回答</t>
    <rPh sb="4" eb="7">
      <t>ムカイトウ</t>
    </rPh>
    <phoneticPr fontId="1"/>
  </si>
  <si>
    <t>60％未満</t>
    <rPh sb="3" eb="5">
      <t>ミマン</t>
    </rPh>
    <phoneticPr fontId="1"/>
  </si>
  <si>
    <t>90～95％未満</t>
    <rPh sb="6" eb="8">
      <t>ミマン</t>
    </rPh>
    <phoneticPr fontId="1"/>
  </si>
  <si>
    <t>95～100％未満</t>
    <rPh sb="7" eb="9">
      <t>ミマン</t>
    </rPh>
    <phoneticPr fontId="1"/>
  </si>
  <si>
    <t>80～85％未満</t>
    <rPh sb="6" eb="8">
      <t>ミマン</t>
    </rPh>
    <phoneticPr fontId="1"/>
  </si>
  <si>
    <t>85～90％未満</t>
    <rPh sb="6" eb="8">
      <t>ミマン</t>
    </rPh>
    <phoneticPr fontId="1"/>
  </si>
  <si>
    <t>中央（単位）</t>
    <rPh sb="0" eb="2">
      <t>チュウオウ</t>
    </rPh>
    <rPh sb="3" eb="5">
      <t>タンイ</t>
    </rPh>
    <phoneticPr fontId="1"/>
  </si>
  <si>
    <t>(1) 利用しているサービスの種類数（給付管理対象分）</t>
    <rPh sb="19" eb="21">
      <t>キュウフ</t>
    </rPh>
    <rPh sb="21" eb="23">
      <t>カンリ</t>
    </rPh>
    <rPh sb="23" eb="25">
      <t>タイショウ</t>
    </rPh>
    <rPh sb="25" eb="26">
      <t>フン</t>
    </rPh>
    <phoneticPr fontId="1"/>
  </si>
  <si>
    <t>c</t>
  </si>
  <si>
    <t>回 答 数</t>
    <rPh sb="0" eb="1">
      <t>カイ</t>
    </rPh>
    <rPh sb="2" eb="3">
      <t>コタエ</t>
    </rPh>
    <rPh sb="4" eb="5">
      <t>カズ</t>
    </rPh>
    <phoneticPr fontId="1"/>
  </si>
  <si>
    <t>合計</t>
    <rPh sb="0" eb="2">
      <t>ゴウケイ</t>
    </rPh>
    <phoneticPr fontId="16"/>
  </si>
  <si>
    <t>－</t>
    <phoneticPr fontId="16"/>
  </si>
  <si>
    <t>不明</t>
    <rPh sb="0" eb="2">
      <t>フメイ</t>
    </rPh>
    <phoneticPr fontId="16"/>
  </si>
  <si>
    <t>那覇市</t>
    <rPh sb="0" eb="3">
      <t>ナハシ</t>
    </rPh>
    <phoneticPr fontId="16"/>
  </si>
  <si>
    <t>鹿児島市</t>
    <rPh sb="0" eb="4">
      <t>カゴシマシ</t>
    </rPh>
    <phoneticPr fontId="16"/>
  </si>
  <si>
    <t>宮崎市</t>
    <rPh sb="0" eb="3">
      <t>ミヤザキシ</t>
    </rPh>
    <phoneticPr fontId="16"/>
  </si>
  <si>
    <t>熊本市</t>
    <rPh sb="0" eb="3">
      <t>クマモトシ</t>
    </rPh>
    <phoneticPr fontId="16"/>
  </si>
  <si>
    <t>大分市</t>
    <rPh sb="0" eb="3">
      <t>オオイタシ</t>
    </rPh>
    <phoneticPr fontId="16"/>
  </si>
  <si>
    <t>福岡市</t>
    <rPh sb="0" eb="3">
      <t>フクオカシ</t>
    </rPh>
    <phoneticPr fontId="16"/>
  </si>
  <si>
    <t>北九州市</t>
    <rPh sb="0" eb="4">
      <t>キキ</t>
    </rPh>
    <phoneticPr fontId="16"/>
  </si>
  <si>
    <t>松山市</t>
    <rPh sb="0" eb="3">
      <t>マツヤマシ</t>
    </rPh>
    <phoneticPr fontId="16"/>
  </si>
  <si>
    <t>高松市</t>
    <rPh sb="0" eb="3">
      <t>タカマツシ</t>
    </rPh>
    <phoneticPr fontId="16"/>
  </si>
  <si>
    <t>下関市</t>
    <rPh sb="0" eb="3">
      <t>シモノセキシ</t>
    </rPh>
    <phoneticPr fontId="16"/>
  </si>
  <si>
    <t>－</t>
    <phoneticPr fontId="16"/>
  </si>
  <si>
    <t>三原市</t>
    <rPh sb="0" eb="3">
      <t>ミハラシ</t>
    </rPh>
    <phoneticPr fontId="16"/>
  </si>
  <si>
    <t>広島市</t>
    <rPh sb="0" eb="3">
      <t>ヒロシマシ</t>
    </rPh>
    <phoneticPr fontId="16"/>
  </si>
  <si>
    <t>岡山市</t>
    <rPh sb="0" eb="3">
      <t>オカヤマシ</t>
    </rPh>
    <phoneticPr fontId="16"/>
  </si>
  <si>
    <t>神戸市</t>
    <rPh sb="0" eb="3">
      <t>コウベシ</t>
    </rPh>
    <phoneticPr fontId="16"/>
  </si>
  <si>
    <t>八尾市</t>
    <rPh sb="0" eb="3">
      <t>ヤオシ</t>
    </rPh>
    <phoneticPr fontId="16"/>
  </si>
  <si>
    <t>東大阪市</t>
    <rPh sb="0" eb="4">
      <t>ヒガシオオサカシ</t>
    </rPh>
    <phoneticPr fontId="16"/>
  </si>
  <si>
    <t>堺市</t>
    <rPh sb="0" eb="2">
      <t>サカイシ</t>
    </rPh>
    <phoneticPr fontId="16"/>
  </si>
  <si>
    <t>大阪市</t>
    <rPh sb="0" eb="3">
      <t>オオサカシ</t>
    </rPh>
    <phoneticPr fontId="16"/>
  </si>
  <si>
    <t>京都市</t>
    <rPh sb="0" eb="3">
      <t>キョウトシ</t>
    </rPh>
    <phoneticPr fontId="16"/>
  </si>
  <si>
    <t>和歌山市</t>
    <rPh sb="0" eb="4">
      <t>ワカヤマシ</t>
    </rPh>
    <phoneticPr fontId="16"/>
  </si>
  <si>
    <t>名古屋市</t>
    <rPh sb="0" eb="4">
      <t>ナゴヤシ</t>
    </rPh>
    <phoneticPr fontId="16"/>
  </si>
  <si>
    <t>金沢市</t>
    <rPh sb="0" eb="3">
      <t>カナザワシ</t>
    </rPh>
    <phoneticPr fontId="16"/>
  </si>
  <si>
    <t>新潟市</t>
    <rPh sb="0" eb="3">
      <t>ニイガタシ</t>
    </rPh>
    <phoneticPr fontId="16"/>
  </si>
  <si>
    <t>浜松市</t>
    <rPh sb="0" eb="3">
      <t>ハママツシ</t>
    </rPh>
    <phoneticPr fontId="16"/>
  </si>
  <si>
    <t>横浜市</t>
    <rPh sb="0" eb="3">
      <t>ヨハ</t>
    </rPh>
    <phoneticPr fontId="16"/>
  </si>
  <si>
    <t>川崎市</t>
    <rPh sb="0" eb="3">
      <t>カワサキシ</t>
    </rPh>
    <phoneticPr fontId="16"/>
  </si>
  <si>
    <t>千葉市</t>
    <rPh sb="0" eb="3">
      <t>チバシ</t>
    </rPh>
    <phoneticPr fontId="16"/>
  </si>
  <si>
    <t>さいたま市</t>
    <rPh sb="4" eb="5">
      <t>シ</t>
    </rPh>
    <phoneticPr fontId="16"/>
  </si>
  <si>
    <t>高崎市</t>
    <rPh sb="0" eb="3">
      <t>タカサキシ</t>
    </rPh>
    <phoneticPr fontId="16"/>
  </si>
  <si>
    <t>前橋市</t>
    <rPh sb="0" eb="3">
      <t>マエバシシ</t>
    </rPh>
    <phoneticPr fontId="16"/>
  </si>
  <si>
    <t>仙台市</t>
    <rPh sb="0" eb="3">
      <t>センダイシ</t>
    </rPh>
    <phoneticPr fontId="16"/>
  </si>
  <si>
    <t>弘前市</t>
    <rPh sb="0" eb="3">
      <t>ヒロサキシ</t>
    </rPh>
    <phoneticPr fontId="16"/>
  </si>
  <si>
    <t>青森市</t>
    <rPh sb="0" eb="3">
      <t>アオモリシ</t>
    </rPh>
    <phoneticPr fontId="16"/>
  </si>
  <si>
    <t>旭川市</t>
    <rPh sb="0" eb="3">
      <t>アサヒカワシ</t>
    </rPh>
    <phoneticPr fontId="16"/>
  </si>
  <si>
    <t>函館市</t>
    <rPh sb="0" eb="3">
      <t>ハコダテシ</t>
    </rPh>
    <phoneticPr fontId="16"/>
  </si>
  <si>
    <t>札幌市</t>
    <rPh sb="0" eb="3">
      <t>サシ</t>
    </rPh>
    <phoneticPr fontId="16"/>
  </si>
  <si>
    <t>発送
施設数</t>
    <rPh sb="0" eb="2">
      <t>ハッソウ</t>
    </rPh>
    <rPh sb="3" eb="5">
      <t>シセツ</t>
    </rPh>
    <rPh sb="5" eb="6">
      <t>スウ</t>
    </rPh>
    <phoneticPr fontId="16"/>
  </si>
  <si>
    <t>回収率
（％）</t>
    <rPh sb="0" eb="3">
      <t>カイシュウリツ</t>
    </rPh>
    <phoneticPr fontId="16"/>
  </si>
  <si>
    <t>回収
施設数
Ｎ</t>
    <rPh sb="0" eb="2">
      <t>カイシュウ</t>
    </rPh>
    <rPh sb="3" eb="5">
      <t>シセツ</t>
    </rPh>
    <rPh sb="5" eb="6">
      <t>スウ</t>
    </rPh>
    <phoneticPr fontId="16"/>
  </si>
  <si>
    <t>回収
調査票数
ｎ</t>
    <rPh sb="0" eb="2">
      <t>カイシュウ</t>
    </rPh>
    <rPh sb="3" eb="6">
      <t>チョウサヒョウ</t>
    </rPh>
    <rPh sb="6" eb="7">
      <t>スウ</t>
    </rPh>
    <phoneticPr fontId="16"/>
  </si>
  <si>
    <t>－</t>
    <phoneticPr fontId="1"/>
  </si>
  <si>
    <t>平均要介護度</t>
  </si>
  <si>
    <t>平均要介護度</t>
    <rPh sb="0" eb="2">
      <t>ヘイキン</t>
    </rPh>
    <rPh sb="2" eb="5">
      <t>ヨウカイゴ</t>
    </rPh>
    <rPh sb="5" eb="6">
      <t>ド</t>
    </rPh>
    <phoneticPr fontId="1"/>
  </si>
  <si>
    <t>※自立＝0、要支援１＝0.375、要支援２=1として算出</t>
    <rPh sb="1" eb="3">
      <t>ジリツ</t>
    </rPh>
    <rPh sb="6" eb="9">
      <t>ヨウシエン</t>
    </rPh>
    <rPh sb="17" eb="18">
      <t>ヨウ</t>
    </rPh>
    <rPh sb="18" eb="20">
      <t>シエン</t>
    </rPh>
    <rPh sb="26" eb="28">
      <t>サンシュツ</t>
    </rPh>
    <phoneticPr fontId="1"/>
  </si>
  <si>
    <r>
      <t>平均値（推定）</t>
    </r>
    <r>
      <rPr>
        <vertAlign val="superscript"/>
        <sz val="9"/>
        <rFont val="ＭＳ 明朝"/>
        <family val="1"/>
        <charset val="128"/>
      </rPr>
      <t>※</t>
    </r>
    <rPh sb="0" eb="2">
      <t>ヘイキン</t>
    </rPh>
    <rPh sb="2" eb="3">
      <t>アタイ</t>
    </rPh>
    <rPh sb="4" eb="6">
      <t>スイテイ</t>
    </rPh>
    <phoneticPr fontId="1"/>
  </si>
  <si>
    <t>※平均値（推定）は、「それ以上」を５回とみなして作成した平均値</t>
    <rPh sb="1" eb="3">
      <t>ヘイキン</t>
    </rPh>
    <rPh sb="3" eb="4">
      <t>アタイ</t>
    </rPh>
    <rPh sb="5" eb="7">
      <t>スイテイ</t>
    </rPh>
    <rPh sb="13" eb="15">
      <t>イジョウ</t>
    </rPh>
    <rPh sb="18" eb="19">
      <t>カイ</t>
    </rPh>
    <rPh sb="24" eb="26">
      <t>サクセイ</t>
    </rPh>
    <rPh sb="28" eb="30">
      <t>ヘイキン</t>
    </rPh>
    <rPh sb="30" eb="31">
      <t>チ</t>
    </rPh>
    <phoneticPr fontId="1"/>
  </si>
  <si>
    <t>B-2 高齢者住まい併設・隣接事業所</t>
    <rPh sb="4" eb="7">
      <t>コウレイシャ</t>
    </rPh>
    <rPh sb="7" eb="8">
      <t>ス</t>
    </rPh>
    <rPh sb="10" eb="12">
      <t>ヘイセツ</t>
    </rPh>
    <rPh sb="13" eb="15">
      <t>リンセツ</t>
    </rPh>
    <rPh sb="15" eb="17">
      <t>ジギョウ</t>
    </rPh>
    <rPh sb="17" eb="18">
      <t>ショ</t>
    </rPh>
    <phoneticPr fontId="16"/>
  </si>
  <si>
    <t>B-1 一般在宅事業所</t>
    <rPh sb="4" eb="6">
      <t>イッパン</t>
    </rPh>
    <rPh sb="6" eb="8">
      <t>ザイタク</t>
    </rPh>
    <rPh sb="8" eb="10">
      <t>ジギョウ</t>
    </rPh>
    <rPh sb="10" eb="11">
      <t>ショ</t>
    </rPh>
    <phoneticPr fontId="16"/>
  </si>
  <si>
    <t>高齢者住まい</t>
  </si>
  <si>
    <t>高齢者住まい</t>
    <phoneticPr fontId="1"/>
  </si>
  <si>
    <t>２．当該ケースが入居している高齢者住まいのサービス付き高齢者向け住宅・有料老人ホームについて</t>
  </si>
  <si>
    <t>高齢者住まいのサービス付き高齢者向け住宅・有料老人ホームとの兼務の状況</t>
  </si>
  <si>
    <t>高齢者住まい</t>
    <phoneticPr fontId="1"/>
  </si>
  <si>
    <t>問42(4)　問34日常的名生活行為（能力・機能）で「ひとりでできる」にも関わらず、訪問介護の支援内容に当該行為が含まれている行為の数</t>
    <rPh sb="0" eb="1">
      <t>ト</t>
    </rPh>
    <rPh sb="7" eb="8">
      <t>ト</t>
    </rPh>
    <rPh sb="10" eb="12">
      <t>ニチジョウ</t>
    </rPh>
    <rPh sb="12" eb="13">
      <t>テキ</t>
    </rPh>
    <rPh sb="13" eb="14">
      <t>ナ</t>
    </rPh>
    <rPh sb="14" eb="16">
      <t>セイカツ</t>
    </rPh>
    <rPh sb="16" eb="18">
      <t>コウイ</t>
    </rPh>
    <rPh sb="19" eb="21">
      <t>ノウリョク</t>
    </rPh>
    <rPh sb="22" eb="24">
      <t>キノウ</t>
    </rPh>
    <rPh sb="37" eb="38">
      <t>カカ</t>
    </rPh>
    <rPh sb="42" eb="44">
      <t>ホウモン</t>
    </rPh>
    <rPh sb="44" eb="46">
      <t>カイゴ</t>
    </rPh>
    <rPh sb="47" eb="49">
      <t>シエン</t>
    </rPh>
    <rPh sb="49" eb="51">
      <t>ナイヨウ</t>
    </rPh>
    <rPh sb="52" eb="54">
      <t>トウガイ</t>
    </rPh>
    <rPh sb="54" eb="56">
      <t>コウイ</t>
    </rPh>
    <rPh sb="57" eb="58">
      <t>フク</t>
    </rPh>
    <rPh sb="63" eb="65">
      <t>コウイ</t>
    </rPh>
    <rPh sb="66" eb="67">
      <t>スウ</t>
    </rPh>
    <phoneticPr fontId="1"/>
  </si>
  <si>
    <t>０</t>
    <phoneticPr fontId="1"/>
  </si>
  <si>
    <t>【問28・問41で「訪問介護」を利用している人のみ】</t>
    <rPh sb="1" eb="2">
      <t>トイ</t>
    </rPh>
    <rPh sb="5" eb="6">
      <t>トイ</t>
    </rPh>
    <rPh sb="10" eb="12">
      <t>ホウモン</t>
    </rPh>
    <rPh sb="12" eb="14">
      <t>カイゴ</t>
    </rPh>
    <rPh sb="16" eb="18">
      <t>リヨウ</t>
    </rPh>
    <rPh sb="22" eb="23">
      <t>ヒト</t>
    </rPh>
    <phoneticPr fontId="1"/>
  </si>
  <si>
    <t>（再掲）利用者が選択に関与</t>
    <rPh sb="1" eb="3">
      <t>サイケイ</t>
    </rPh>
    <rPh sb="4" eb="7">
      <t>リヨウシャ</t>
    </rPh>
    <rPh sb="8" eb="10">
      <t>センタク</t>
    </rPh>
    <rPh sb="11" eb="13">
      <t>カンヨ</t>
    </rPh>
    <phoneticPr fontId="1"/>
  </si>
  <si>
    <t>（再掲）家族等が選択に関与</t>
    <rPh sb="1" eb="3">
      <t>サイケイ</t>
    </rPh>
    <rPh sb="4" eb="6">
      <t>カゾク</t>
    </rPh>
    <rPh sb="6" eb="7">
      <t>トウ</t>
    </rPh>
    <rPh sb="8" eb="10">
      <t>センタク</t>
    </rPh>
    <rPh sb="11" eb="13">
      <t>カンヨ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</si>
</sst>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\N\=#,##0"/>
    <numFmt numFmtId="177" formatCode="0.0"/>
    <numFmt numFmtId="178" formatCode="#,##0.0&quot;円&quot;"/>
    <numFmt numFmtId="179" formatCode="#,##0.0&quot;か月&quot;"/>
    <numFmt numFmtId="180" formatCode="#,##0.0"/>
    <numFmt numFmtId="181" formatCode="#,##0.0;[Red]\-#,##0.0"/>
  </numFmts>
  <fonts count="23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HG明朝E"/>
      <family val="1"/>
      <charset val="128"/>
    </font>
    <font>
      <sz val="10"/>
      <color theme="0"/>
      <name val="ＭＳ 明朝"/>
      <family val="2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sz val="8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vertAlign val="superscript"/>
      <sz val="9"/>
      <name val="ＭＳ 明朝"/>
      <family val="1"/>
      <charset val="128"/>
    </font>
    <font>
      <sz val="9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>
      <alignment vertical="center"/>
    </xf>
    <xf numFmtId="177" fontId="2" fillId="0" borderId="8" xfId="0" applyNumberFormat="1" applyFont="1" applyFill="1" applyBorder="1">
      <alignment vertical="center"/>
    </xf>
    <xf numFmtId="177" fontId="2" fillId="0" borderId="9" xfId="0" applyNumberFormat="1" applyFont="1" applyFill="1" applyBorder="1">
      <alignment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15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178" fontId="2" fillId="0" borderId="0" xfId="0" applyNumberFormat="1" applyFont="1" applyFill="1" applyBorder="1" applyAlignment="1">
      <alignment horizontal="centerContinuous" vertical="center"/>
    </xf>
    <xf numFmtId="178" fontId="2" fillId="0" borderId="10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3" xfId="0" applyNumberFormat="1" applyFont="1" applyBorder="1">
      <alignment vertical="center"/>
    </xf>
    <xf numFmtId="3" fontId="2" fillId="0" borderId="7" xfId="0" applyNumberFormat="1" applyFont="1" applyFill="1" applyBorder="1">
      <alignment vertical="center"/>
    </xf>
    <xf numFmtId="3" fontId="2" fillId="0" borderId="8" xfId="0" applyNumberFormat="1" applyFont="1" applyFill="1" applyBorder="1">
      <alignment vertical="center"/>
    </xf>
    <xf numFmtId="3" fontId="2" fillId="0" borderId="9" xfId="0" applyNumberFormat="1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Continuous" vertical="center"/>
    </xf>
    <xf numFmtId="3" fontId="2" fillId="0" borderId="1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Continuous" vertical="center"/>
    </xf>
    <xf numFmtId="176" fontId="2" fillId="0" borderId="0" xfId="0" applyNumberFormat="1" applyFont="1" applyFill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49" fontId="2" fillId="0" borderId="5" xfId="0" applyNumberFormat="1" applyFont="1" applyFill="1" applyBorder="1">
      <alignment vertical="center"/>
    </xf>
    <xf numFmtId="49" fontId="2" fillId="0" borderId="14" xfId="0" applyNumberFormat="1" applyFont="1" applyFill="1" applyBorder="1" applyAlignment="1">
      <alignment horizontal="centerContinuous" vertical="center"/>
    </xf>
    <xf numFmtId="49" fontId="2" fillId="0" borderId="0" xfId="0" applyNumberFormat="1" applyFont="1" applyFill="1" applyBorder="1" applyAlignment="1">
      <alignment horizontal="centerContinuous" vertical="center"/>
    </xf>
    <xf numFmtId="49" fontId="2" fillId="0" borderId="13" xfId="0" applyNumberFormat="1" applyFont="1" applyBorder="1">
      <alignment vertical="center"/>
    </xf>
    <xf numFmtId="179" fontId="2" fillId="0" borderId="1" xfId="0" applyNumberFormat="1" applyFont="1" applyFill="1" applyBorder="1" applyAlignment="1">
      <alignment horizontal="centerContinuous" vertical="center"/>
    </xf>
    <xf numFmtId="3" fontId="2" fillId="0" borderId="0" xfId="0" applyNumberFormat="1" applyFont="1">
      <alignment vertical="center"/>
    </xf>
    <xf numFmtId="3" fontId="2" fillId="0" borderId="0" xfId="0" applyNumberFormat="1" applyFont="1" applyBorder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Continuous" vertical="center"/>
    </xf>
    <xf numFmtId="3" fontId="2" fillId="0" borderId="1" xfId="0" applyNumberFormat="1" applyFont="1" applyBorder="1">
      <alignment vertical="center"/>
    </xf>
    <xf numFmtId="3" fontId="2" fillId="0" borderId="3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0" xfId="0" applyNumberFormat="1" applyFont="1" applyBorder="1" applyAlignment="1">
      <alignment horizontal="right" vertical="center"/>
    </xf>
    <xf numFmtId="180" fontId="2" fillId="0" borderId="12" xfId="0" applyNumberFormat="1" applyFont="1" applyBorder="1" applyAlignment="1">
      <alignment vertical="center"/>
    </xf>
    <xf numFmtId="180" fontId="2" fillId="0" borderId="21" xfId="0" applyNumberFormat="1" applyFont="1" applyBorder="1" applyAlignment="1">
      <alignment horizontal="right" vertical="center"/>
    </xf>
    <xf numFmtId="180" fontId="2" fillId="0" borderId="2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vertical="center"/>
    </xf>
    <xf numFmtId="180" fontId="2" fillId="0" borderId="22" xfId="0" applyNumberFormat="1" applyFont="1" applyBorder="1" applyAlignment="1">
      <alignment horizontal="right" vertical="center"/>
    </xf>
    <xf numFmtId="180" fontId="2" fillId="0" borderId="4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right" vertical="center"/>
    </xf>
    <xf numFmtId="180" fontId="2" fillId="0" borderId="13" xfId="0" applyNumberFormat="1" applyFont="1" applyBorder="1" applyAlignment="1">
      <alignment vertical="center"/>
    </xf>
    <xf numFmtId="180" fontId="2" fillId="0" borderId="23" xfId="0" applyNumberFormat="1" applyFont="1" applyBorder="1" applyAlignment="1">
      <alignment horizontal="right" vertical="center"/>
    </xf>
    <xf numFmtId="180" fontId="2" fillId="0" borderId="6" xfId="0" applyNumberFormat="1" applyFont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6" fillId="0" borderId="5" xfId="0" applyNumberFormat="1" applyFont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2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3" fontId="2" fillId="0" borderId="1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49" fontId="11" fillId="0" borderId="0" xfId="0" applyNumberFormat="1" applyFont="1" applyFill="1">
      <alignment vertical="center"/>
    </xf>
    <xf numFmtId="3" fontId="2" fillId="0" borderId="1" xfId="0" applyNumberFormat="1" applyFont="1" applyFill="1" applyBorder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5" xfId="0" applyNumberFormat="1" applyFont="1" applyFill="1" applyBorder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Continuous" vertical="center" wrapText="1"/>
    </xf>
    <xf numFmtId="0" fontId="15" fillId="0" borderId="0" xfId="2">
      <alignment vertical="center"/>
    </xf>
    <xf numFmtId="3" fontId="15" fillId="0" borderId="0" xfId="2" applyNumberFormat="1">
      <alignment vertical="center"/>
    </xf>
    <xf numFmtId="3" fontId="15" fillId="0" borderId="25" xfId="2" applyNumberFormat="1" applyBorder="1">
      <alignment vertical="center"/>
    </xf>
    <xf numFmtId="177" fontId="15" fillId="0" borderId="13" xfId="2" applyNumberFormat="1" applyBorder="1">
      <alignment vertical="center"/>
    </xf>
    <xf numFmtId="3" fontId="15" fillId="0" borderId="23" xfId="2" applyNumberFormat="1" applyBorder="1">
      <alignment vertical="center"/>
    </xf>
    <xf numFmtId="3" fontId="15" fillId="0" borderId="5" xfId="2" applyNumberFormat="1" applyBorder="1">
      <alignment vertical="center"/>
    </xf>
    <xf numFmtId="0" fontId="15" fillId="0" borderId="5" xfId="2" applyBorder="1" applyAlignment="1">
      <alignment horizontal="center" vertical="center"/>
    </xf>
    <xf numFmtId="3" fontId="15" fillId="0" borderId="25" xfId="2" applyNumberFormat="1" applyBorder="1" applyAlignment="1">
      <alignment horizontal="right" vertical="center"/>
    </xf>
    <xf numFmtId="177" fontId="15" fillId="0" borderId="13" xfId="2" applyNumberFormat="1" applyBorder="1" applyAlignment="1">
      <alignment horizontal="right" vertical="center"/>
    </xf>
    <xf numFmtId="3" fontId="15" fillId="0" borderId="23" xfId="2" applyNumberFormat="1" applyBorder="1" applyAlignment="1">
      <alignment horizontal="right" vertical="center"/>
    </xf>
    <xf numFmtId="3" fontId="15" fillId="0" borderId="5" xfId="2" applyNumberFormat="1" applyBorder="1" applyAlignment="1">
      <alignment horizontal="right" vertical="center"/>
    </xf>
    <xf numFmtId="0" fontId="15" fillId="0" borderId="5" xfId="2" applyBorder="1">
      <alignment vertical="center"/>
    </xf>
    <xf numFmtId="3" fontId="15" fillId="0" borderId="26" xfId="2" applyNumberFormat="1" applyBorder="1">
      <alignment vertical="center"/>
    </xf>
    <xf numFmtId="177" fontId="15" fillId="0" borderId="0" xfId="2" applyNumberFormat="1" applyBorder="1">
      <alignment vertical="center"/>
    </xf>
    <xf numFmtId="3" fontId="15" fillId="0" borderId="22" xfId="2" applyNumberFormat="1" applyBorder="1">
      <alignment vertical="center"/>
    </xf>
    <xf numFmtId="3" fontId="15" fillId="0" borderId="3" xfId="2" applyNumberFormat="1" applyBorder="1">
      <alignment vertical="center"/>
    </xf>
    <xf numFmtId="0" fontId="15" fillId="0" borderId="3" xfId="2" applyBorder="1">
      <alignment vertical="center"/>
    </xf>
    <xf numFmtId="177" fontId="15" fillId="0" borderId="0" xfId="2" applyNumberFormat="1" applyBorder="1" applyAlignment="1">
      <alignment horizontal="right" vertical="center"/>
    </xf>
    <xf numFmtId="0" fontId="15" fillId="0" borderId="27" xfId="2" applyBorder="1" applyAlignment="1">
      <alignment horizontal="center" vertical="center" wrapText="1"/>
    </xf>
    <xf numFmtId="0" fontId="15" fillId="0" borderId="20" xfId="2" applyBorder="1" applyAlignment="1">
      <alignment horizontal="center" vertical="center" wrapText="1"/>
    </xf>
    <xf numFmtId="0" fontId="15" fillId="0" borderId="5" xfId="2" applyBorder="1" applyAlignment="1">
      <alignment horizontal="center" vertical="center" wrapText="1"/>
    </xf>
    <xf numFmtId="0" fontId="15" fillId="0" borderId="11" xfId="2" applyBorder="1">
      <alignment vertical="center"/>
    </xf>
    <xf numFmtId="0" fontId="15" fillId="0" borderId="15" xfId="2" applyBorder="1" applyAlignment="1">
      <alignment horizontal="centerContinuous" vertical="center"/>
    </xf>
    <xf numFmtId="0" fontId="15" fillId="0" borderId="14" xfId="2" applyBorder="1" applyAlignment="1">
      <alignment horizontal="center" vertical="center"/>
    </xf>
    <xf numFmtId="0" fontId="15" fillId="0" borderId="15" xfId="2" applyBorder="1">
      <alignment vertical="center"/>
    </xf>
    <xf numFmtId="0" fontId="15" fillId="0" borderId="1" xfId="2" applyBorder="1">
      <alignment vertical="center"/>
    </xf>
    <xf numFmtId="0" fontId="15" fillId="0" borderId="13" xfId="2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vertical="top" textRotation="255"/>
    </xf>
    <xf numFmtId="49" fontId="2" fillId="0" borderId="8" xfId="0" applyNumberFormat="1" applyFont="1" applyBorder="1" applyAlignment="1">
      <alignment vertical="top" textRotation="255"/>
    </xf>
    <xf numFmtId="0" fontId="9" fillId="0" borderId="24" xfId="0" applyFont="1" applyFill="1" applyBorder="1" applyAlignment="1">
      <alignment horizontal="left" vertical="center"/>
    </xf>
    <xf numFmtId="0" fontId="2" fillId="0" borderId="24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1" xfId="0" applyFont="1" applyFill="1" applyBorder="1" applyAlignment="1">
      <alignment horizontal="centerContinuous" vertical="center"/>
    </xf>
    <xf numFmtId="0" fontId="2" fillId="0" borderId="3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3" fillId="0" borderId="12" xfId="0" applyNumberFormat="1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>
      <alignment vertical="center"/>
    </xf>
    <xf numFmtId="49" fontId="3" fillId="0" borderId="13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centerContinuous" vertical="center"/>
    </xf>
    <xf numFmtId="49" fontId="3" fillId="0" borderId="7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Continuous" vertical="center"/>
    </xf>
    <xf numFmtId="49" fontId="3" fillId="0" borderId="9" xfId="0" applyNumberFormat="1" applyFont="1" applyFill="1" applyBorder="1">
      <alignment vertical="center"/>
    </xf>
    <xf numFmtId="0" fontId="2" fillId="0" borderId="12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top" wrapText="1"/>
    </xf>
    <xf numFmtId="0" fontId="2" fillId="0" borderId="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vertical="center"/>
    </xf>
    <xf numFmtId="40" fontId="2" fillId="0" borderId="10" xfId="1" applyNumberFormat="1" applyFont="1" applyFill="1" applyBorder="1">
      <alignment vertical="center"/>
    </xf>
    <xf numFmtId="40" fontId="2" fillId="0" borderId="0" xfId="1" applyNumberFormat="1" applyFont="1" applyFill="1">
      <alignment vertical="center"/>
    </xf>
    <xf numFmtId="40" fontId="2" fillId="0" borderId="0" xfId="1" applyNumberFormat="1" applyFont="1" applyFill="1" applyBorder="1">
      <alignment vertical="center"/>
    </xf>
    <xf numFmtId="181" fontId="2" fillId="0" borderId="10" xfId="1" applyNumberFormat="1" applyFont="1" applyFill="1" applyBorder="1">
      <alignment vertical="center"/>
    </xf>
    <xf numFmtId="49" fontId="12" fillId="0" borderId="0" xfId="0" applyNumberFormat="1" applyFont="1" applyFill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24" xfId="0" applyFont="1" applyFill="1" applyBorder="1" applyAlignment="1">
      <alignment vertical="center"/>
    </xf>
    <xf numFmtId="0" fontId="20" fillId="0" borderId="24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20" fillId="0" borderId="12" xfId="0" applyFont="1" applyFill="1" applyBorder="1">
      <alignment vertical="center"/>
    </xf>
    <xf numFmtId="0" fontId="20" fillId="0" borderId="2" xfId="0" applyFont="1" applyFill="1" applyBorder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3" xfId="0" applyFont="1" applyFill="1" applyBorder="1">
      <alignment vertical="center"/>
    </xf>
    <xf numFmtId="0" fontId="20" fillId="0" borderId="4" xfId="0" applyFont="1" applyFill="1" applyBorder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0" fillId="0" borderId="5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20" fillId="0" borderId="6" xfId="0" applyFont="1" applyFill="1" applyBorder="1">
      <alignment vertical="center"/>
    </xf>
    <xf numFmtId="0" fontId="20" fillId="0" borderId="9" xfId="0" applyFont="1" applyFill="1" applyBorder="1" applyAlignment="1">
      <alignment horizontal="center" vertical="center"/>
    </xf>
    <xf numFmtId="176" fontId="20" fillId="0" borderId="9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>
      <alignment vertical="center"/>
    </xf>
    <xf numFmtId="3" fontId="20" fillId="0" borderId="7" xfId="0" applyNumberFormat="1" applyFont="1" applyFill="1" applyBorder="1">
      <alignment vertical="center"/>
    </xf>
    <xf numFmtId="177" fontId="20" fillId="0" borderId="7" xfId="0" applyNumberFormat="1" applyFont="1" applyFill="1" applyBorder="1">
      <alignment vertical="center"/>
    </xf>
    <xf numFmtId="3" fontId="20" fillId="0" borderId="8" xfId="0" applyNumberFormat="1" applyFont="1" applyFill="1" applyBorder="1">
      <alignment vertical="center"/>
    </xf>
    <xf numFmtId="177" fontId="20" fillId="0" borderId="8" xfId="0" applyNumberFormat="1" applyFont="1" applyFill="1" applyBorder="1">
      <alignment vertical="center"/>
    </xf>
    <xf numFmtId="49" fontId="20" fillId="0" borderId="5" xfId="0" applyNumberFormat="1" applyFont="1" applyFill="1" applyBorder="1">
      <alignment vertical="center"/>
    </xf>
    <xf numFmtId="3" fontId="20" fillId="0" borderId="9" xfId="0" applyNumberFormat="1" applyFont="1" applyFill="1" applyBorder="1">
      <alignment vertical="center"/>
    </xf>
    <xf numFmtId="177" fontId="20" fillId="0" borderId="9" xfId="0" applyNumberFormat="1" applyFont="1" applyFill="1" applyBorder="1">
      <alignment vertical="center"/>
    </xf>
    <xf numFmtId="49" fontId="20" fillId="0" borderId="14" xfId="0" applyNumberFormat="1" applyFont="1" applyFill="1" applyBorder="1" applyAlignment="1">
      <alignment horizontal="centerContinuous" vertical="center"/>
    </xf>
    <xf numFmtId="0" fontId="20" fillId="0" borderId="15" xfId="0" applyFont="1" applyFill="1" applyBorder="1" applyAlignment="1">
      <alignment horizontal="centerContinuous" vertical="center"/>
    </xf>
    <xf numFmtId="0" fontId="20" fillId="0" borderId="11" xfId="0" applyFont="1" applyFill="1" applyBorder="1" applyAlignment="1">
      <alignment horizontal="centerContinuous" vertical="center"/>
    </xf>
    <xf numFmtId="3" fontId="20" fillId="0" borderId="10" xfId="0" applyNumberFormat="1" applyFont="1" applyFill="1" applyBorder="1">
      <alignment vertical="center"/>
    </xf>
    <xf numFmtId="177" fontId="20" fillId="0" borderId="1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176" fontId="20" fillId="0" borderId="0" xfId="0" applyNumberFormat="1" applyFont="1" applyFill="1" applyBorder="1">
      <alignment vertical="center"/>
    </xf>
    <xf numFmtId="178" fontId="20" fillId="0" borderId="0" xfId="0" applyNumberFormat="1" applyFont="1" applyFill="1" applyBorder="1" applyAlignment="1">
      <alignment horizontal="centerContinuous" vertical="center"/>
    </xf>
    <xf numFmtId="49" fontId="20" fillId="0" borderId="0" xfId="0" applyNumberFormat="1" applyFont="1" applyFill="1">
      <alignment vertical="center"/>
    </xf>
    <xf numFmtId="49" fontId="20" fillId="0" borderId="1" xfId="0" applyNumberFormat="1" applyFont="1" applyFill="1" applyBorder="1">
      <alignment vertical="center"/>
    </xf>
    <xf numFmtId="0" fontId="20" fillId="0" borderId="1" xfId="0" applyFont="1" applyFill="1" applyBorder="1" applyAlignment="1">
      <alignment horizontal="centerContinuous" vertical="center"/>
    </xf>
    <xf numFmtId="3" fontId="20" fillId="0" borderId="0" xfId="0" applyNumberFormat="1" applyFont="1" applyFill="1">
      <alignment vertical="center"/>
    </xf>
    <xf numFmtId="3" fontId="20" fillId="0" borderId="0" xfId="0" applyNumberFormat="1" applyFont="1" applyFill="1" applyBorder="1">
      <alignment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>
      <alignment vertical="center"/>
    </xf>
    <xf numFmtId="49" fontId="22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9" fontId="20" fillId="0" borderId="7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3" fontId="20" fillId="0" borderId="7" xfId="0" applyNumberFormat="1" applyFont="1" applyFill="1" applyBorder="1" applyAlignment="1">
      <alignment vertical="center"/>
    </xf>
    <xf numFmtId="49" fontId="20" fillId="0" borderId="8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3" fontId="20" fillId="0" borderId="8" xfId="0" applyNumberFormat="1" applyFont="1" applyFill="1" applyBorder="1" applyAlignment="1">
      <alignment vertical="center"/>
    </xf>
    <xf numFmtId="49" fontId="20" fillId="0" borderId="8" xfId="0" applyNumberFormat="1" applyFont="1" applyFill="1" applyBorder="1" applyAlignment="1">
      <alignment vertical="center"/>
    </xf>
    <xf numFmtId="49" fontId="20" fillId="0" borderId="9" xfId="0" applyNumberFormat="1" applyFont="1" applyFill="1" applyBorder="1" applyAlignment="1">
      <alignment horizontal="centerContinuous" vertical="center"/>
    </xf>
    <xf numFmtId="49" fontId="20" fillId="0" borderId="13" xfId="0" applyNumberFormat="1" applyFont="1" applyFill="1" applyBorder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Continuous" vertical="center"/>
    </xf>
    <xf numFmtId="3" fontId="20" fillId="0" borderId="9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7" fontId="20" fillId="0" borderId="7" xfId="0" applyNumberFormat="1" applyFont="1" applyFill="1" applyBorder="1" applyAlignment="1">
      <alignment vertical="center"/>
    </xf>
    <xf numFmtId="176" fontId="20" fillId="0" borderId="4" xfId="0" applyNumberFormat="1" applyFont="1" applyFill="1" applyBorder="1" applyAlignment="1">
      <alignment vertical="center"/>
    </xf>
    <xf numFmtId="177" fontId="20" fillId="0" borderId="8" xfId="0" applyNumberFormat="1" applyFont="1" applyFill="1" applyBorder="1" applyAlignment="1">
      <alignment vertical="center"/>
    </xf>
    <xf numFmtId="176" fontId="20" fillId="0" borderId="6" xfId="0" applyNumberFormat="1" applyFont="1" applyFill="1" applyBorder="1" applyAlignment="1">
      <alignment vertical="center"/>
    </xf>
    <xf numFmtId="177" fontId="20" fillId="0" borderId="9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top" wrapText="1"/>
    </xf>
    <xf numFmtId="178" fontId="20" fillId="0" borderId="10" xfId="0" applyNumberFormat="1" applyFont="1" applyFill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top"/>
    </xf>
    <xf numFmtId="0" fontId="20" fillId="0" borderId="10" xfId="0" applyFont="1" applyFill="1" applyBorder="1" applyAlignment="1">
      <alignment vertical="top" wrapText="1"/>
    </xf>
    <xf numFmtId="49" fontId="20" fillId="0" borderId="17" xfId="0" applyNumberFormat="1" applyFont="1" applyFill="1" applyBorder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3" fontId="20" fillId="0" borderId="16" xfId="0" applyNumberFormat="1" applyFont="1" applyFill="1" applyBorder="1" applyAlignment="1">
      <alignment vertical="center"/>
    </xf>
    <xf numFmtId="177" fontId="20" fillId="0" borderId="16" xfId="0" applyNumberFormat="1" applyFont="1" applyFill="1" applyBorder="1" applyAlignment="1">
      <alignment vertical="center"/>
    </xf>
    <xf numFmtId="176" fontId="20" fillId="0" borderId="19" xfId="0" applyNumberFormat="1" applyFont="1" applyFill="1" applyBorder="1" applyAlignment="1">
      <alignment vertical="center"/>
    </xf>
    <xf numFmtId="4" fontId="20" fillId="0" borderId="10" xfId="0" applyNumberFormat="1" applyFont="1" applyFill="1" applyBorder="1">
      <alignment vertical="center"/>
    </xf>
    <xf numFmtId="176" fontId="20" fillId="0" borderId="10" xfId="0" applyNumberFormat="1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N41"/>
  <sheetViews>
    <sheetView showGridLines="0" tabSelected="1" workbookViewId="0"/>
  </sheetViews>
  <sheetFormatPr defaultColWidth="8.875" defaultRowHeight="12" x14ac:dyDescent="0.15"/>
  <cols>
    <col min="1" max="1" width="13.25" style="113" customWidth="1"/>
    <col min="2" max="9" width="9.25" style="113" customWidth="1"/>
    <col min="10" max="16384" width="8.875" style="113"/>
  </cols>
  <sheetData>
    <row r="2" spans="1:14" ht="15.85" customHeight="1" x14ac:dyDescent="0.15">
      <c r="A2" s="138"/>
      <c r="B2" s="136"/>
      <c r="C2" s="135" t="s">
        <v>705</v>
      </c>
      <c r="D2" s="135"/>
      <c r="E2" s="137"/>
      <c r="F2" s="136"/>
      <c r="G2" s="135" t="s">
        <v>704</v>
      </c>
      <c r="H2" s="135"/>
      <c r="I2" s="134"/>
    </row>
    <row r="3" spans="1:14" ht="36" x14ac:dyDescent="0.15">
      <c r="A3" s="124"/>
      <c r="B3" s="133" t="s">
        <v>694</v>
      </c>
      <c r="C3" s="132" t="s">
        <v>696</v>
      </c>
      <c r="D3" s="139" t="s">
        <v>695</v>
      </c>
      <c r="E3" s="131" t="s">
        <v>697</v>
      </c>
      <c r="F3" s="133" t="s">
        <v>694</v>
      </c>
      <c r="G3" s="132" t="s">
        <v>696</v>
      </c>
      <c r="H3" s="139" t="s">
        <v>695</v>
      </c>
      <c r="I3" s="131" t="s">
        <v>697</v>
      </c>
    </row>
    <row r="4" spans="1:14" ht="15" customHeight="1" x14ac:dyDescent="0.15">
      <c r="A4" s="129" t="s">
        <v>693</v>
      </c>
      <c r="B4" s="128">
        <v>32</v>
      </c>
      <c r="C4" s="127">
        <v>11</v>
      </c>
      <c r="D4" s="126">
        <f t="shared" ref="D4:D39" si="0">C4/B4*100</f>
        <v>34.375</v>
      </c>
      <c r="E4" s="125">
        <v>32</v>
      </c>
      <c r="F4" s="128">
        <v>86</v>
      </c>
      <c r="G4" s="127">
        <v>33</v>
      </c>
      <c r="H4" s="126">
        <f t="shared" ref="H4:H28" si="1">G4/F4*100</f>
        <v>38.372093023255815</v>
      </c>
      <c r="I4" s="125">
        <v>106</v>
      </c>
      <c r="J4" s="114"/>
      <c r="N4" s="114"/>
    </row>
    <row r="5" spans="1:14" ht="15" customHeight="1" x14ac:dyDescent="0.15">
      <c r="A5" s="129" t="s">
        <v>692</v>
      </c>
      <c r="B5" s="128">
        <v>7</v>
      </c>
      <c r="C5" s="127">
        <v>4</v>
      </c>
      <c r="D5" s="126">
        <f t="shared" si="0"/>
        <v>57.142857142857139</v>
      </c>
      <c r="E5" s="125">
        <v>10</v>
      </c>
      <c r="F5" s="128">
        <v>15</v>
      </c>
      <c r="G5" s="127">
        <v>2</v>
      </c>
      <c r="H5" s="126">
        <f t="shared" si="1"/>
        <v>13.333333333333334</v>
      </c>
      <c r="I5" s="125">
        <v>10</v>
      </c>
      <c r="J5" s="114"/>
      <c r="N5" s="114"/>
    </row>
    <row r="6" spans="1:14" ht="15" customHeight="1" x14ac:dyDescent="0.15">
      <c r="A6" s="129" t="s">
        <v>691</v>
      </c>
      <c r="B6" s="128">
        <v>18</v>
      </c>
      <c r="C6" s="127">
        <v>10</v>
      </c>
      <c r="D6" s="126">
        <f t="shared" si="0"/>
        <v>55.555555555555557</v>
      </c>
      <c r="E6" s="125">
        <v>28</v>
      </c>
      <c r="F6" s="128">
        <v>15</v>
      </c>
      <c r="G6" s="127">
        <v>8</v>
      </c>
      <c r="H6" s="126">
        <f t="shared" si="1"/>
        <v>53.333333333333336</v>
      </c>
      <c r="I6" s="125">
        <v>26</v>
      </c>
      <c r="J6" s="114"/>
      <c r="N6" s="114"/>
    </row>
    <row r="7" spans="1:14" ht="15" customHeight="1" x14ac:dyDescent="0.15">
      <c r="A7" s="129" t="s">
        <v>690</v>
      </c>
      <c r="B7" s="128">
        <v>8</v>
      </c>
      <c r="C7" s="127">
        <v>1</v>
      </c>
      <c r="D7" s="126">
        <f t="shared" si="0"/>
        <v>12.5</v>
      </c>
      <c r="E7" s="125">
        <v>4</v>
      </c>
      <c r="F7" s="128">
        <v>22</v>
      </c>
      <c r="G7" s="127">
        <v>10</v>
      </c>
      <c r="H7" s="126">
        <f t="shared" si="1"/>
        <v>45.454545454545453</v>
      </c>
      <c r="I7" s="125">
        <v>38</v>
      </c>
      <c r="J7" s="114"/>
      <c r="N7" s="114"/>
    </row>
    <row r="8" spans="1:14" ht="15" customHeight="1" x14ac:dyDescent="0.15">
      <c r="A8" s="129" t="s">
        <v>689</v>
      </c>
      <c r="B8" s="128">
        <v>9</v>
      </c>
      <c r="C8" s="127">
        <v>4</v>
      </c>
      <c r="D8" s="126">
        <f t="shared" si="0"/>
        <v>44.444444444444443</v>
      </c>
      <c r="E8" s="125">
        <v>7</v>
      </c>
      <c r="F8" s="128">
        <v>15</v>
      </c>
      <c r="G8" s="127">
        <v>9</v>
      </c>
      <c r="H8" s="126">
        <f t="shared" si="1"/>
        <v>60</v>
      </c>
      <c r="I8" s="125">
        <v>29</v>
      </c>
      <c r="J8" s="114"/>
      <c r="N8" s="114"/>
    </row>
    <row r="9" spans="1:14" ht="15" customHeight="1" x14ac:dyDescent="0.15">
      <c r="A9" s="129" t="s">
        <v>688</v>
      </c>
      <c r="B9" s="128">
        <v>23</v>
      </c>
      <c r="C9" s="127">
        <v>15</v>
      </c>
      <c r="D9" s="126">
        <f t="shared" si="0"/>
        <v>65.217391304347828</v>
      </c>
      <c r="E9" s="125">
        <v>41</v>
      </c>
      <c r="F9" s="128">
        <v>36</v>
      </c>
      <c r="G9" s="127">
        <v>7</v>
      </c>
      <c r="H9" s="126">
        <f t="shared" si="1"/>
        <v>19.444444444444446</v>
      </c>
      <c r="I9" s="125">
        <v>20</v>
      </c>
      <c r="J9" s="114"/>
      <c r="N9" s="114"/>
    </row>
    <row r="10" spans="1:14" ht="15" customHeight="1" x14ac:dyDescent="0.15">
      <c r="A10" s="129" t="s">
        <v>687</v>
      </c>
      <c r="B10" s="128">
        <v>14</v>
      </c>
      <c r="C10" s="127">
        <v>5</v>
      </c>
      <c r="D10" s="126">
        <f t="shared" si="0"/>
        <v>35.714285714285715</v>
      </c>
      <c r="E10" s="125">
        <v>16</v>
      </c>
      <c r="F10" s="128">
        <v>16</v>
      </c>
      <c r="G10" s="127">
        <v>9</v>
      </c>
      <c r="H10" s="126">
        <f t="shared" si="1"/>
        <v>56.25</v>
      </c>
      <c r="I10" s="125">
        <v>30</v>
      </c>
      <c r="J10" s="114"/>
      <c r="N10" s="114"/>
    </row>
    <row r="11" spans="1:14" ht="15" customHeight="1" x14ac:dyDescent="0.15">
      <c r="A11" s="129" t="s">
        <v>686</v>
      </c>
      <c r="B11" s="128">
        <v>17</v>
      </c>
      <c r="C11" s="127">
        <v>6</v>
      </c>
      <c r="D11" s="126">
        <f t="shared" si="0"/>
        <v>35.294117647058826</v>
      </c>
      <c r="E11" s="125">
        <v>19</v>
      </c>
      <c r="F11" s="128">
        <v>14</v>
      </c>
      <c r="G11" s="127">
        <v>5</v>
      </c>
      <c r="H11" s="126">
        <f t="shared" si="1"/>
        <v>35.714285714285715</v>
      </c>
      <c r="I11" s="125">
        <v>13</v>
      </c>
      <c r="J11" s="114"/>
      <c r="N11" s="114"/>
    </row>
    <row r="12" spans="1:14" ht="15" customHeight="1" x14ac:dyDescent="0.15">
      <c r="A12" s="129" t="s">
        <v>685</v>
      </c>
      <c r="B12" s="128">
        <v>43</v>
      </c>
      <c r="C12" s="127">
        <v>15</v>
      </c>
      <c r="D12" s="126">
        <f t="shared" si="0"/>
        <v>34.883720930232556</v>
      </c>
      <c r="E12" s="125">
        <v>51</v>
      </c>
      <c r="F12" s="128">
        <v>19</v>
      </c>
      <c r="G12" s="127">
        <v>4</v>
      </c>
      <c r="H12" s="126">
        <f t="shared" si="1"/>
        <v>21.052631578947366</v>
      </c>
      <c r="I12" s="125">
        <v>14</v>
      </c>
      <c r="J12" s="114"/>
      <c r="N12" s="114"/>
    </row>
    <row r="13" spans="1:14" ht="15" customHeight="1" x14ac:dyDescent="0.15">
      <c r="A13" s="129" t="s">
        <v>684</v>
      </c>
      <c r="B13" s="128">
        <v>33</v>
      </c>
      <c r="C13" s="127">
        <v>12</v>
      </c>
      <c r="D13" s="126">
        <f t="shared" si="0"/>
        <v>36.363636363636367</v>
      </c>
      <c r="E13" s="125">
        <v>29</v>
      </c>
      <c r="F13" s="128">
        <v>46</v>
      </c>
      <c r="G13" s="127">
        <v>16</v>
      </c>
      <c r="H13" s="126">
        <f t="shared" si="1"/>
        <v>34.782608695652172</v>
      </c>
      <c r="I13" s="125">
        <v>61</v>
      </c>
      <c r="J13" s="114"/>
      <c r="N13" s="114"/>
    </row>
    <row r="14" spans="1:14" ht="15" customHeight="1" x14ac:dyDescent="0.15">
      <c r="A14" s="129" t="s">
        <v>683</v>
      </c>
      <c r="B14" s="128">
        <v>42</v>
      </c>
      <c r="C14" s="127">
        <v>15</v>
      </c>
      <c r="D14" s="126">
        <f t="shared" si="0"/>
        <v>35.714285714285715</v>
      </c>
      <c r="E14" s="125">
        <v>47</v>
      </c>
      <c r="F14" s="128">
        <v>23</v>
      </c>
      <c r="G14" s="127">
        <v>9</v>
      </c>
      <c r="H14" s="126">
        <f t="shared" si="1"/>
        <v>39.130434782608695</v>
      </c>
      <c r="I14" s="125">
        <v>29</v>
      </c>
      <c r="J14" s="114"/>
      <c r="N14" s="114"/>
    </row>
    <row r="15" spans="1:14" ht="15" customHeight="1" x14ac:dyDescent="0.15">
      <c r="A15" s="129" t="s">
        <v>682</v>
      </c>
      <c r="B15" s="128">
        <v>91</v>
      </c>
      <c r="C15" s="127">
        <v>40</v>
      </c>
      <c r="D15" s="126">
        <f t="shared" si="0"/>
        <v>43.956043956043956</v>
      </c>
      <c r="E15" s="125">
        <v>124</v>
      </c>
      <c r="F15" s="128">
        <v>48</v>
      </c>
      <c r="G15" s="127">
        <v>12</v>
      </c>
      <c r="H15" s="126">
        <f t="shared" si="1"/>
        <v>25</v>
      </c>
      <c r="I15" s="125">
        <v>37</v>
      </c>
      <c r="J15" s="114"/>
      <c r="N15" s="114"/>
    </row>
    <row r="16" spans="1:14" ht="15" customHeight="1" x14ac:dyDescent="0.15">
      <c r="A16" s="129" t="s">
        <v>681</v>
      </c>
      <c r="B16" s="128">
        <v>21</v>
      </c>
      <c r="C16" s="127">
        <v>11</v>
      </c>
      <c r="D16" s="126">
        <f t="shared" si="0"/>
        <v>52.380952380952387</v>
      </c>
      <c r="E16" s="125">
        <v>31</v>
      </c>
      <c r="F16" s="128">
        <v>18</v>
      </c>
      <c r="G16" s="127">
        <v>5</v>
      </c>
      <c r="H16" s="126">
        <f t="shared" si="1"/>
        <v>27.777777777777779</v>
      </c>
      <c r="I16" s="125">
        <v>19</v>
      </c>
      <c r="J16" s="114"/>
      <c r="N16" s="114"/>
    </row>
    <row r="17" spans="1:14" ht="15" customHeight="1" x14ac:dyDescent="0.15">
      <c r="A17" s="129" t="s">
        <v>680</v>
      </c>
      <c r="B17" s="128">
        <v>28</v>
      </c>
      <c r="C17" s="127">
        <v>14</v>
      </c>
      <c r="D17" s="126">
        <f t="shared" si="0"/>
        <v>50</v>
      </c>
      <c r="E17" s="125">
        <v>29</v>
      </c>
      <c r="F17" s="128">
        <v>25</v>
      </c>
      <c r="G17" s="127">
        <v>8</v>
      </c>
      <c r="H17" s="126">
        <f t="shared" si="1"/>
        <v>32</v>
      </c>
      <c r="I17" s="125">
        <v>19</v>
      </c>
      <c r="J17" s="114"/>
      <c r="N17" s="114"/>
    </row>
    <row r="18" spans="1:14" ht="15" customHeight="1" x14ac:dyDescent="0.15">
      <c r="A18" s="129" t="s">
        <v>679</v>
      </c>
      <c r="B18" s="128">
        <v>15</v>
      </c>
      <c r="C18" s="127">
        <v>7</v>
      </c>
      <c r="D18" s="126">
        <f t="shared" si="0"/>
        <v>46.666666666666664</v>
      </c>
      <c r="E18" s="125">
        <v>25</v>
      </c>
      <c r="F18" s="128">
        <v>20</v>
      </c>
      <c r="G18" s="127">
        <v>7</v>
      </c>
      <c r="H18" s="126">
        <f t="shared" si="1"/>
        <v>35</v>
      </c>
      <c r="I18" s="125">
        <v>24</v>
      </c>
      <c r="J18" s="114"/>
      <c r="N18" s="114"/>
    </row>
    <row r="19" spans="1:14" ht="15" customHeight="1" x14ac:dyDescent="0.15">
      <c r="A19" s="129" t="s">
        <v>678</v>
      </c>
      <c r="B19" s="128">
        <v>73</v>
      </c>
      <c r="C19" s="127">
        <v>33</v>
      </c>
      <c r="D19" s="126">
        <f t="shared" si="0"/>
        <v>45.205479452054789</v>
      </c>
      <c r="E19" s="125">
        <v>95</v>
      </c>
      <c r="F19" s="128">
        <v>62</v>
      </c>
      <c r="G19" s="127">
        <v>14</v>
      </c>
      <c r="H19" s="126">
        <f t="shared" si="1"/>
        <v>22.58064516129032</v>
      </c>
      <c r="I19" s="125">
        <v>44</v>
      </c>
      <c r="J19" s="114"/>
      <c r="N19" s="114"/>
    </row>
    <row r="20" spans="1:14" ht="15" customHeight="1" x14ac:dyDescent="0.15">
      <c r="A20" s="129" t="s">
        <v>677</v>
      </c>
      <c r="B20" s="128">
        <v>20</v>
      </c>
      <c r="C20" s="127">
        <v>8</v>
      </c>
      <c r="D20" s="126">
        <f t="shared" si="0"/>
        <v>40</v>
      </c>
      <c r="E20" s="125">
        <v>24</v>
      </c>
      <c r="F20" s="128">
        <v>35</v>
      </c>
      <c r="G20" s="127">
        <v>8</v>
      </c>
      <c r="H20" s="126">
        <f t="shared" si="1"/>
        <v>22.857142857142858</v>
      </c>
      <c r="I20" s="125">
        <v>26</v>
      </c>
      <c r="J20" s="114"/>
      <c r="N20" s="114"/>
    </row>
    <row r="21" spans="1:14" ht="15" customHeight="1" x14ac:dyDescent="0.15">
      <c r="A21" s="129" t="s">
        <v>676</v>
      </c>
      <c r="B21" s="128">
        <v>42</v>
      </c>
      <c r="C21" s="127">
        <v>16</v>
      </c>
      <c r="D21" s="126">
        <f t="shared" si="0"/>
        <v>38.095238095238095</v>
      </c>
      <c r="E21" s="125">
        <v>64</v>
      </c>
      <c r="F21" s="128">
        <v>40</v>
      </c>
      <c r="G21" s="127">
        <v>16</v>
      </c>
      <c r="H21" s="126">
        <f t="shared" si="1"/>
        <v>40</v>
      </c>
      <c r="I21" s="125">
        <v>60</v>
      </c>
      <c r="J21" s="114"/>
      <c r="N21" s="114"/>
    </row>
    <row r="22" spans="1:14" ht="15" customHeight="1" x14ac:dyDescent="0.15">
      <c r="A22" s="129" t="s">
        <v>675</v>
      </c>
      <c r="B22" s="128">
        <v>168</v>
      </c>
      <c r="C22" s="127">
        <v>77</v>
      </c>
      <c r="D22" s="126">
        <f t="shared" si="0"/>
        <v>45.833333333333329</v>
      </c>
      <c r="E22" s="125">
        <v>302</v>
      </c>
      <c r="F22" s="128">
        <v>95</v>
      </c>
      <c r="G22" s="127">
        <v>26</v>
      </c>
      <c r="H22" s="126">
        <f t="shared" si="1"/>
        <v>27.368421052631582</v>
      </c>
      <c r="I22" s="125">
        <v>98</v>
      </c>
      <c r="J22" s="114"/>
      <c r="N22" s="114"/>
    </row>
    <row r="23" spans="1:14" ht="15" customHeight="1" x14ac:dyDescent="0.15">
      <c r="A23" s="129" t="s">
        <v>674</v>
      </c>
      <c r="B23" s="128">
        <v>48</v>
      </c>
      <c r="C23" s="127">
        <v>16</v>
      </c>
      <c r="D23" s="126">
        <f t="shared" si="0"/>
        <v>33.333333333333329</v>
      </c>
      <c r="E23" s="125">
        <v>54</v>
      </c>
      <c r="F23" s="128">
        <v>33</v>
      </c>
      <c r="G23" s="127">
        <v>11</v>
      </c>
      <c r="H23" s="126">
        <f t="shared" si="1"/>
        <v>33.333333333333329</v>
      </c>
      <c r="I23" s="125">
        <v>37</v>
      </c>
      <c r="J23" s="114"/>
      <c r="N23" s="114"/>
    </row>
    <row r="24" spans="1:14" ht="15" customHeight="1" x14ac:dyDescent="0.15">
      <c r="A24" s="129" t="s">
        <v>673</v>
      </c>
      <c r="B24" s="128">
        <v>25</v>
      </c>
      <c r="C24" s="127">
        <v>7</v>
      </c>
      <c r="D24" s="126">
        <f t="shared" si="0"/>
        <v>28.000000000000004</v>
      </c>
      <c r="E24" s="125">
        <v>19</v>
      </c>
      <c r="F24" s="128">
        <v>27</v>
      </c>
      <c r="G24" s="127">
        <v>13</v>
      </c>
      <c r="H24" s="126">
        <f t="shared" si="1"/>
        <v>48.148148148148145</v>
      </c>
      <c r="I24" s="125">
        <v>33</v>
      </c>
      <c r="J24" s="114"/>
      <c r="N24" s="114"/>
    </row>
    <row r="25" spans="1:14" ht="15" customHeight="1" x14ac:dyDescent="0.15">
      <c r="A25" s="129" t="s">
        <v>672</v>
      </c>
      <c r="B25" s="128">
        <v>12</v>
      </c>
      <c r="C25" s="127">
        <v>3</v>
      </c>
      <c r="D25" s="126">
        <f t="shared" si="0"/>
        <v>25</v>
      </c>
      <c r="E25" s="125">
        <v>8</v>
      </c>
      <c r="F25" s="128">
        <v>13</v>
      </c>
      <c r="G25" s="127">
        <v>4</v>
      </c>
      <c r="H25" s="126">
        <f t="shared" si="1"/>
        <v>30.76923076923077</v>
      </c>
      <c r="I25" s="125">
        <v>18</v>
      </c>
      <c r="J25" s="114"/>
      <c r="N25" s="114"/>
    </row>
    <row r="26" spans="1:14" ht="15" customHeight="1" x14ac:dyDescent="0.15">
      <c r="A26" s="129" t="s">
        <v>671</v>
      </c>
      <c r="B26" s="128">
        <v>57</v>
      </c>
      <c r="C26" s="127">
        <v>21</v>
      </c>
      <c r="D26" s="126">
        <f t="shared" si="0"/>
        <v>36.84210526315789</v>
      </c>
      <c r="E26" s="125">
        <v>73</v>
      </c>
      <c r="F26" s="128">
        <v>35</v>
      </c>
      <c r="G26" s="127">
        <v>9</v>
      </c>
      <c r="H26" s="126">
        <f t="shared" si="1"/>
        <v>25.714285714285712</v>
      </c>
      <c r="I26" s="125">
        <v>34</v>
      </c>
      <c r="J26" s="114"/>
      <c r="N26" s="114"/>
    </row>
    <row r="27" spans="1:14" ht="15" customHeight="1" x14ac:dyDescent="0.15">
      <c r="A27" s="129" t="s">
        <v>670</v>
      </c>
      <c r="B27" s="128">
        <v>29</v>
      </c>
      <c r="C27" s="127">
        <v>16</v>
      </c>
      <c r="D27" s="126">
        <f t="shared" si="0"/>
        <v>55.172413793103445</v>
      </c>
      <c r="E27" s="125">
        <v>52</v>
      </c>
      <c r="F27" s="128">
        <v>28</v>
      </c>
      <c r="G27" s="127">
        <v>7</v>
      </c>
      <c r="H27" s="126">
        <f t="shared" si="1"/>
        <v>25</v>
      </c>
      <c r="I27" s="125">
        <v>19</v>
      </c>
      <c r="J27" s="114"/>
      <c r="N27" s="114"/>
    </row>
    <row r="28" spans="1:14" ht="15" customHeight="1" x14ac:dyDescent="0.15">
      <c r="A28" s="129" t="s">
        <v>669</v>
      </c>
      <c r="B28" s="128">
        <v>38</v>
      </c>
      <c r="C28" s="127">
        <v>16</v>
      </c>
      <c r="D28" s="126">
        <f t="shared" si="0"/>
        <v>42.105263157894733</v>
      </c>
      <c r="E28" s="125">
        <v>54</v>
      </c>
      <c r="F28" s="128">
        <v>43</v>
      </c>
      <c r="G28" s="127">
        <v>12</v>
      </c>
      <c r="H28" s="126">
        <f t="shared" si="1"/>
        <v>27.906976744186046</v>
      </c>
      <c r="I28" s="125">
        <v>46</v>
      </c>
      <c r="J28" s="114"/>
      <c r="N28" s="114"/>
    </row>
    <row r="29" spans="1:14" ht="15" customHeight="1" x14ac:dyDescent="0.15">
      <c r="A29" s="129" t="s">
        <v>668</v>
      </c>
      <c r="B29" s="128">
        <v>1</v>
      </c>
      <c r="C29" s="127">
        <v>0</v>
      </c>
      <c r="D29" s="126">
        <f t="shared" si="0"/>
        <v>0</v>
      </c>
      <c r="E29" s="125">
        <v>0</v>
      </c>
      <c r="F29" s="128">
        <v>0</v>
      </c>
      <c r="G29" s="127">
        <v>0</v>
      </c>
      <c r="H29" s="130" t="s">
        <v>667</v>
      </c>
      <c r="I29" s="125">
        <v>0</v>
      </c>
      <c r="J29" s="114"/>
      <c r="N29" s="114"/>
    </row>
    <row r="30" spans="1:14" ht="15" customHeight="1" x14ac:dyDescent="0.15">
      <c r="A30" s="129" t="s">
        <v>666</v>
      </c>
      <c r="B30" s="128">
        <v>12</v>
      </c>
      <c r="C30" s="127">
        <v>8</v>
      </c>
      <c r="D30" s="126">
        <f t="shared" si="0"/>
        <v>66.666666666666657</v>
      </c>
      <c r="E30" s="125">
        <v>36</v>
      </c>
      <c r="F30" s="128">
        <v>15</v>
      </c>
      <c r="G30" s="127">
        <v>7</v>
      </c>
      <c r="H30" s="126">
        <f t="shared" ref="H30:H39" si="2">G30/F30*100</f>
        <v>46.666666666666664</v>
      </c>
      <c r="I30" s="125">
        <v>29</v>
      </c>
      <c r="J30" s="114"/>
      <c r="N30" s="114"/>
    </row>
    <row r="31" spans="1:14" ht="15" customHeight="1" x14ac:dyDescent="0.15">
      <c r="A31" s="129" t="s">
        <v>665</v>
      </c>
      <c r="B31" s="128">
        <v>16</v>
      </c>
      <c r="C31" s="127">
        <v>7</v>
      </c>
      <c r="D31" s="126">
        <f t="shared" si="0"/>
        <v>43.75</v>
      </c>
      <c r="E31" s="125">
        <v>22</v>
      </c>
      <c r="F31" s="128">
        <v>22</v>
      </c>
      <c r="G31" s="127">
        <v>7</v>
      </c>
      <c r="H31" s="126">
        <f t="shared" si="2"/>
        <v>31.818181818181817</v>
      </c>
      <c r="I31" s="125">
        <v>28</v>
      </c>
      <c r="J31" s="114"/>
      <c r="N31" s="114"/>
    </row>
    <row r="32" spans="1:14" ht="15" customHeight="1" x14ac:dyDescent="0.15">
      <c r="A32" s="129" t="s">
        <v>664</v>
      </c>
      <c r="B32" s="128">
        <v>11</v>
      </c>
      <c r="C32" s="127">
        <v>5</v>
      </c>
      <c r="D32" s="126">
        <f t="shared" si="0"/>
        <v>45.454545454545453</v>
      </c>
      <c r="E32" s="125">
        <v>18</v>
      </c>
      <c r="F32" s="128">
        <v>18</v>
      </c>
      <c r="G32" s="127">
        <v>7</v>
      </c>
      <c r="H32" s="126">
        <f t="shared" si="2"/>
        <v>38.888888888888893</v>
      </c>
      <c r="I32" s="125">
        <v>29</v>
      </c>
      <c r="J32" s="114"/>
      <c r="N32" s="114"/>
    </row>
    <row r="33" spans="1:14" ht="15" customHeight="1" x14ac:dyDescent="0.15">
      <c r="A33" s="129" t="s">
        <v>663</v>
      </c>
      <c r="B33" s="128">
        <v>40</v>
      </c>
      <c r="C33" s="127">
        <v>15</v>
      </c>
      <c r="D33" s="126">
        <f t="shared" si="0"/>
        <v>37.5</v>
      </c>
      <c r="E33" s="125">
        <v>50</v>
      </c>
      <c r="F33" s="128">
        <v>53</v>
      </c>
      <c r="G33" s="127">
        <v>24</v>
      </c>
      <c r="H33" s="126">
        <f t="shared" si="2"/>
        <v>45.283018867924532</v>
      </c>
      <c r="I33" s="125">
        <v>71</v>
      </c>
      <c r="J33" s="114"/>
      <c r="N33" s="114"/>
    </row>
    <row r="34" spans="1:14" ht="15" customHeight="1" x14ac:dyDescent="0.15">
      <c r="A34" s="129" t="s">
        <v>662</v>
      </c>
      <c r="B34" s="128">
        <v>43</v>
      </c>
      <c r="C34" s="127">
        <v>17</v>
      </c>
      <c r="D34" s="126">
        <f t="shared" si="0"/>
        <v>39.534883720930232</v>
      </c>
      <c r="E34" s="125">
        <v>43</v>
      </c>
      <c r="F34" s="128">
        <v>57</v>
      </c>
      <c r="G34" s="127">
        <v>20</v>
      </c>
      <c r="H34" s="126">
        <f t="shared" si="2"/>
        <v>35.087719298245609</v>
      </c>
      <c r="I34" s="125">
        <v>63</v>
      </c>
      <c r="J34" s="114"/>
      <c r="N34" s="114"/>
    </row>
    <row r="35" spans="1:14" ht="15" customHeight="1" x14ac:dyDescent="0.15">
      <c r="A35" s="129" t="s">
        <v>661</v>
      </c>
      <c r="B35" s="128">
        <v>7</v>
      </c>
      <c r="C35" s="127">
        <v>3</v>
      </c>
      <c r="D35" s="126">
        <f t="shared" si="0"/>
        <v>42.857142857142854</v>
      </c>
      <c r="E35" s="125">
        <v>12</v>
      </c>
      <c r="F35" s="128">
        <v>24</v>
      </c>
      <c r="G35" s="127">
        <v>14</v>
      </c>
      <c r="H35" s="126">
        <f t="shared" si="2"/>
        <v>58.333333333333336</v>
      </c>
      <c r="I35" s="125">
        <v>46</v>
      </c>
      <c r="J35" s="114"/>
      <c r="N35" s="114"/>
    </row>
    <row r="36" spans="1:14" ht="15" customHeight="1" x14ac:dyDescent="0.15">
      <c r="A36" s="129" t="s">
        <v>660</v>
      </c>
      <c r="B36" s="128">
        <v>20</v>
      </c>
      <c r="C36" s="127">
        <v>9</v>
      </c>
      <c r="D36" s="126">
        <f t="shared" si="0"/>
        <v>45</v>
      </c>
      <c r="E36" s="125">
        <v>31</v>
      </c>
      <c r="F36" s="128">
        <v>37</v>
      </c>
      <c r="G36" s="127">
        <v>20</v>
      </c>
      <c r="H36" s="126">
        <f t="shared" si="2"/>
        <v>54.054054054054056</v>
      </c>
      <c r="I36" s="125">
        <v>70</v>
      </c>
      <c r="J36" s="114"/>
      <c r="N36" s="114"/>
    </row>
    <row r="37" spans="1:14" ht="15" customHeight="1" x14ac:dyDescent="0.15">
      <c r="A37" s="129" t="s">
        <v>659</v>
      </c>
      <c r="B37" s="128">
        <v>17</v>
      </c>
      <c r="C37" s="127">
        <v>4</v>
      </c>
      <c r="D37" s="126">
        <f t="shared" si="0"/>
        <v>23.52941176470588</v>
      </c>
      <c r="E37" s="125">
        <v>13</v>
      </c>
      <c r="F37" s="128">
        <v>11</v>
      </c>
      <c r="G37" s="127">
        <v>6</v>
      </c>
      <c r="H37" s="126">
        <f t="shared" si="2"/>
        <v>54.54545454545454</v>
      </c>
      <c r="I37" s="125">
        <v>22</v>
      </c>
      <c r="J37" s="114"/>
      <c r="N37" s="114"/>
    </row>
    <row r="38" spans="1:14" ht="15" customHeight="1" x14ac:dyDescent="0.15">
      <c r="A38" s="129" t="s">
        <v>658</v>
      </c>
      <c r="B38" s="128">
        <v>21</v>
      </c>
      <c r="C38" s="127">
        <v>12</v>
      </c>
      <c r="D38" s="126">
        <f t="shared" si="0"/>
        <v>57.142857142857139</v>
      </c>
      <c r="E38" s="125">
        <v>39</v>
      </c>
      <c r="F38" s="128">
        <v>29</v>
      </c>
      <c r="G38" s="127">
        <v>17</v>
      </c>
      <c r="H38" s="126">
        <f t="shared" si="2"/>
        <v>58.620689655172406</v>
      </c>
      <c r="I38" s="125">
        <v>58</v>
      </c>
      <c r="J38" s="114"/>
      <c r="N38" s="114"/>
    </row>
    <row r="39" spans="1:14" ht="15" customHeight="1" x14ac:dyDescent="0.15">
      <c r="A39" s="129" t="s">
        <v>657</v>
      </c>
      <c r="B39" s="128">
        <v>10</v>
      </c>
      <c r="C39" s="127">
        <v>5</v>
      </c>
      <c r="D39" s="126">
        <f t="shared" si="0"/>
        <v>50</v>
      </c>
      <c r="E39" s="125">
        <v>16</v>
      </c>
      <c r="F39" s="128">
        <v>16</v>
      </c>
      <c r="G39" s="127">
        <v>8</v>
      </c>
      <c r="H39" s="126">
        <f t="shared" si="2"/>
        <v>50</v>
      </c>
      <c r="I39" s="125">
        <v>25</v>
      </c>
      <c r="J39" s="114"/>
      <c r="N39" s="114"/>
    </row>
    <row r="40" spans="1:14" ht="15" customHeight="1" x14ac:dyDescent="0.15">
      <c r="A40" s="124" t="s">
        <v>656</v>
      </c>
      <c r="B40" s="123" t="s">
        <v>655</v>
      </c>
      <c r="C40" s="117">
        <v>1</v>
      </c>
      <c r="D40" s="121" t="s">
        <v>655</v>
      </c>
      <c r="E40" s="120">
        <v>2</v>
      </c>
      <c r="F40" s="123" t="s">
        <v>655</v>
      </c>
      <c r="G40" s="122" t="s">
        <v>655</v>
      </c>
      <c r="H40" s="121" t="s">
        <v>655</v>
      </c>
      <c r="I40" s="120" t="s">
        <v>655</v>
      </c>
      <c r="J40" s="114"/>
      <c r="N40" s="114"/>
    </row>
    <row r="41" spans="1:14" ht="15" customHeight="1" x14ac:dyDescent="0.15">
      <c r="A41" s="119" t="s">
        <v>654</v>
      </c>
      <c r="B41" s="118">
        <f>SUM(B4:B40)</f>
        <v>1111</v>
      </c>
      <c r="C41" s="117">
        <f>SUM(C4:C40)</f>
        <v>469</v>
      </c>
      <c r="D41" s="116">
        <f>C41/B41*100</f>
        <v>42.214221422142209</v>
      </c>
      <c r="E41" s="115">
        <f>SUM(E4:E40)</f>
        <v>1520</v>
      </c>
      <c r="F41" s="118">
        <f>SUM(F4:F40)</f>
        <v>1111</v>
      </c>
      <c r="G41" s="117">
        <f>SUM(G4:G40)</f>
        <v>394</v>
      </c>
      <c r="H41" s="116">
        <f>G41/F41*100</f>
        <v>35.463546354635461</v>
      </c>
      <c r="I41" s="115">
        <f>SUM(I4:I40)</f>
        <v>1331</v>
      </c>
      <c r="J41" s="114"/>
      <c r="N41" s="114"/>
    </row>
  </sheetData>
  <phoneticPr fontId="1"/>
  <pageMargins left="0.7" right="0.7" top="0.75" bottom="0.75" header="0.3" footer="0.3"/>
  <pageSetup paperSize="9" orientation="portrait" verticalDpi="0" r:id="rId1"/>
  <ignoredErrors>
    <ignoredError sqref="D41 H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242"/>
  <sheetViews>
    <sheetView showGridLines="0" view="pageBreakPreview" zoomScaleNormal="100" zoomScaleSheetLayoutView="100" workbookViewId="0"/>
  </sheetViews>
  <sheetFormatPr defaultColWidth="9.125" defaultRowHeight="15" customHeight="1" x14ac:dyDescent="0.15"/>
  <cols>
    <col min="1" max="2" width="5.75" style="102" customWidth="1"/>
    <col min="3" max="3" width="8.375" style="2" customWidth="1"/>
    <col min="4" max="6" width="8" style="2" customWidth="1"/>
    <col min="7" max="11" width="8" style="9" customWidth="1"/>
    <col min="12" max="12" width="9.25" style="9" customWidth="1"/>
    <col min="13" max="15" width="9.25" style="2" customWidth="1"/>
    <col min="16" max="18" width="8" style="2" customWidth="1"/>
    <col min="19" max="16384" width="9.125" style="2"/>
  </cols>
  <sheetData>
    <row r="1" spans="1:15" ht="20.350000000000001" customHeight="1" thickBot="1" x14ac:dyDescent="0.2">
      <c r="B1" s="147" t="s">
        <v>628</v>
      </c>
      <c r="C1" s="148"/>
      <c r="D1" s="148"/>
      <c r="E1" s="148"/>
      <c r="F1" s="148"/>
    </row>
    <row r="2" spans="1:15" ht="20.350000000000001" customHeight="1" thickTop="1" x14ac:dyDescent="0.15">
      <c r="B2" s="149" t="s">
        <v>629</v>
      </c>
      <c r="C2" s="9"/>
      <c r="D2" s="9"/>
      <c r="E2" s="9"/>
      <c r="F2" s="9"/>
    </row>
    <row r="3" spans="1:15" ht="15" customHeight="1" x14ac:dyDescent="0.15">
      <c r="A3" s="102" t="s">
        <v>464</v>
      </c>
      <c r="B3" s="102" t="s">
        <v>465</v>
      </c>
      <c r="G3" s="2"/>
      <c r="H3" s="2"/>
      <c r="I3" s="2"/>
      <c r="J3" s="2"/>
      <c r="K3" s="2"/>
      <c r="L3" s="2"/>
    </row>
    <row r="4" spans="1:15" ht="15" customHeight="1" x14ac:dyDescent="0.15">
      <c r="A4" s="102" t="s">
        <v>433</v>
      </c>
      <c r="B4" s="102" t="s">
        <v>433</v>
      </c>
      <c r="C4" s="2" t="s">
        <v>434</v>
      </c>
      <c r="G4" s="2"/>
      <c r="H4" s="2"/>
      <c r="I4" s="2"/>
      <c r="J4" s="2"/>
      <c r="K4" s="2"/>
      <c r="L4" s="2"/>
    </row>
    <row r="5" spans="1:15" ht="12" customHeight="1" x14ac:dyDescent="0.15">
      <c r="C5" s="150"/>
      <c r="D5" s="27"/>
      <c r="E5" s="27"/>
      <c r="F5" s="27"/>
      <c r="G5" s="27"/>
      <c r="H5" s="27"/>
      <c r="I5" s="27"/>
      <c r="J5" s="27"/>
      <c r="K5" s="27"/>
      <c r="L5" s="151" t="s">
        <v>2</v>
      </c>
      <c r="M5" s="152"/>
      <c r="N5" s="151" t="s">
        <v>3</v>
      </c>
      <c r="O5" s="152"/>
    </row>
    <row r="6" spans="1:15" ht="12" customHeight="1" x14ac:dyDescent="0.15">
      <c r="C6" s="153"/>
      <c r="D6" s="9"/>
      <c r="E6" s="9"/>
      <c r="F6" s="9"/>
      <c r="L6" s="154" t="s">
        <v>429</v>
      </c>
      <c r="M6" s="154" t="s">
        <v>706</v>
      </c>
      <c r="N6" s="154" t="s">
        <v>429</v>
      </c>
      <c r="O6" s="154" t="s">
        <v>706</v>
      </c>
    </row>
    <row r="7" spans="1:15" ht="12" customHeight="1" x14ac:dyDescent="0.15">
      <c r="C7" s="155"/>
      <c r="D7" s="28"/>
      <c r="E7" s="28"/>
      <c r="F7" s="28"/>
      <c r="G7" s="28"/>
      <c r="H7" s="28"/>
      <c r="I7" s="28"/>
      <c r="J7" s="28"/>
      <c r="K7" s="28"/>
      <c r="L7" s="29"/>
      <c r="M7" s="29"/>
      <c r="N7" s="4">
        <f>L$16</f>
        <v>1520</v>
      </c>
      <c r="O7" s="4">
        <f>M$16</f>
        <v>1331</v>
      </c>
    </row>
    <row r="8" spans="1:15" ht="15" customHeight="1" x14ac:dyDescent="0.15">
      <c r="C8" s="39" t="s">
        <v>8</v>
      </c>
      <c r="D8" s="9"/>
      <c r="E8" s="9"/>
      <c r="F8" s="9"/>
      <c r="L8" s="24">
        <v>480</v>
      </c>
      <c r="M8" s="24">
        <v>706</v>
      </c>
      <c r="N8" s="5">
        <f t="shared" ref="N8:O15" si="0">L8/N$7*100</f>
        <v>31.578947368421051</v>
      </c>
      <c r="O8" s="5">
        <f t="shared" si="0"/>
        <v>53.042824943651389</v>
      </c>
    </row>
    <row r="9" spans="1:15" ht="15" customHeight="1" x14ac:dyDescent="0.15">
      <c r="C9" s="39" t="s">
        <v>9</v>
      </c>
      <c r="D9" s="9"/>
      <c r="E9" s="9"/>
      <c r="F9" s="9"/>
      <c r="L9" s="25">
        <v>194</v>
      </c>
      <c r="M9" s="25">
        <v>129</v>
      </c>
      <c r="N9" s="6">
        <f t="shared" si="0"/>
        <v>12.763157894736842</v>
      </c>
      <c r="O9" s="6">
        <f t="shared" si="0"/>
        <v>9.6919609316303532</v>
      </c>
    </row>
    <row r="10" spans="1:15" ht="15" customHeight="1" x14ac:dyDescent="0.15">
      <c r="C10" s="39" t="s">
        <v>10</v>
      </c>
      <c r="D10" s="9"/>
      <c r="E10" s="9"/>
      <c r="F10" s="9"/>
      <c r="L10" s="25">
        <v>393</v>
      </c>
      <c r="M10" s="25">
        <v>170</v>
      </c>
      <c r="N10" s="6">
        <f t="shared" si="0"/>
        <v>25.855263157894736</v>
      </c>
      <c r="O10" s="6">
        <f t="shared" si="0"/>
        <v>12.772351615326821</v>
      </c>
    </row>
    <row r="11" spans="1:15" ht="15" customHeight="1" x14ac:dyDescent="0.15">
      <c r="C11" s="39" t="s">
        <v>11</v>
      </c>
      <c r="D11" s="9"/>
      <c r="E11" s="9"/>
      <c r="F11" s="9"/>
      <c r="L11" s="25">
        <v>244</v>
      </c>
      <c r="M11" s="25">
        <v>257</v>
      </c>
      <c r="N11" s="6">
        <f t="shared" si="0"/>
        <v>16.05263157894737</v>
      </c>
      <c r="O11" s="6">
        <f t="shared" si="0"/>
        <v>19.30879038317055</v>
      </c>
    </row>
    <row r="12" spans="1:15" ht="15" customHeight="1" x14ac:dyDescent="0.15">
      <c r="C12" s="39" t="s">
        <v>12</v>
      </c>
      <c r="D12" s="9"/>
      <c r="E12" s="9"/>
      <c r="F12" s="9"/>
      <c r="L12" s="25">
        <v>43</v>
      </c>
      <c r="M12" s="25">
        <v>10</v>
      </c>
      <c r="N12" s="6">
        <f t="shared" si="0"/>
        <v>2.8289473684210527</v>
      </c>
      <c r="O12" s="6">
        <f t="shared" si="0"/>
        <v>0.75131480090157776</v>
      </c>
    </row>
    <row r="13" spans="1:15" ht="15" customHeight="1" x14ac:dyDescent="0.15">
      <c r="C13" s="39" t="s">
        <v>13</v>
      </c>
      <c r="D13" s="9"/>
      <c r="E13" s="9"/>
      <c r="F13" s="9"/>
      <c r="L13" s="25">
        <v>50</v>
      </c>
      <c r="M13" s="25">
        <v>14</v>
      </c>
      <c r="N13" s="6">
        <f t="shared" si="0"/>
        <v>3.2894736842105261</v>
      </c>
      <c r="O13" s="6">
        <f t="shared" si="0"/>
        <v>1.051840721262209</v>
      </c>
    </row>
    <row r="14" spans="1:15" ht="15" customHeight="1" x14ac:dyDescent="0.15">
      <c r="C14" s="39" t="s">
        <v>14</v>
      </c>
      <c r="D14" s="9"/>
      <c r="E14" s="9"/>
      <c r="F14" s="9"/>
      <c r="L14" s="25">
        <v>115</v>
      </c>
      <c r="M14" s="25">
        <v>44</v>
      </c>
      <c r="N14" s="6">
        <f t="shared" si="0"/>
        <v>7.5657894736842106</v>
      </c>
      <c r="O14" s="6">
        <f t="shared" si="0"/>
        <v>3.3057851239669422</v>
      </c>
    </row>
    <row r="15" spans="1:15" ht="15" customHeight="1" x14ac:dyDescent="0.15">
      <c r="C15" s="40" t="s">
        <v>0</v>
      </c>
      <c r="D15" s="28"/>
      <c r="E15" s="28"/>
      <c r="F15" s="28"/>
      <c r="G15" s="28"/>
      <c r="H15" s="28"/>
      <c r="I15" s="28"/>
      <c r="J15" s="28"/>
      <c r="K15" s="28"/>
      <c r="L15" s="26">
        <v>1</v>
      </c>
      <c r="M15" s="26">
        <v>1</v>
      </c>
      <c r="N15" s="7">
        <f t="shared" si="0"/>
        <v>6.5789473684210523E-2</v>
      </c>
      <c r="O15" s="7">
        <f t="shared" si="0"/>
        <v>7.5131480090157785E-2</v>
      </c>
    </row>
    <row r="16" spans="1:15" ht="15" customHeight="1" x14ac:dyDescent="0.15">
      <c r="C16" s="41" t="s">
        <v>1</v>
      </c>
      <c r="D16" s="30"/>
      <c r="E16" s="30"/>
      <c r="F16" s="30"/>
      <c r="G16" s="30"/>
      <c r="H16" s="30"/>
      <c r="I16" s="30"/>
      <c r="J16" s="30"/>
      <c r="K16" s="30"/>
      <c r="L16" s="31">
        <f>SUM(L8:L15)</f>
        <v>1520</v>
      </c>
      <c r="M16" s="31">
        <f>SUM(M8:M15)</f>
        <v>1331</v>
      </c>
      <c r="N16" s="8">
        <f>IF(SUM(N8:N15)&gt;100,"－",SUM(N8:N15))</f>
        <v>99.999999999999986</v>
      </c>
      <c r="O16" s="8">
        <f>IF(SUM(O8:O15)&gt;100,"－",SUM(O8:O15))</f>
        <v>100.00000000000001</v>
      </c>
    </row>
    <row r="17" spans="1:15" ht="15" customHeight="1" x14ac:dyDescent="0.15">
      <c r="C17" s="37"/>
    </row>
    <row r="18" spans="1:15" ht="15" customHeight="1" x14ac:dyDescent="0.15">
      <c r="A18" s="102" t="s">
        <v>436</v>
      </c>
      <c r="B18" s="102" t="s">
        <v>436</v>
      </c>
      <c r="C18" s="37" t="s">
        <v>435</v>
      </c>
    </row>
    <row r="19" spans="1:15" ht="12" customHeight="1" x14ac:dyDescent="0.15">
      <c r="C19" s="38"/>
      <c r="D19" s="27"/>
      <c r="E19" s="27"/>
      <c r="F19" s="27"/>
      <c r="G19" s="27"/>
      <c r="H19" s="27"/>
      <c r="I19" s="27"/>
      <c r="J19" s="27"/>
      <c r="K19" s="27"/>
      <c r="L19" s="151" t="s">
        <v>2</v>
      </c>
      <c r="M19" s="152"/>
      <c r="N19" s="151" t="s">
        <v>3</v>
      </c>
      <c r="O19" s="152"/>
    </row>
    <row r="20" spans="1:15" ht="12" customHeight="1" x14ac:dyDescent="0.15">
      <c r="C20" s="39"/>
      <c r="D20" s="9"/>
      <c r="E20" s="9"/>
      <c r="F20" s="9"/>
      <c r="L20" s="154" t="s">
        <v>429</v>
      </c>
      <c r="M20" s="154" t="s">
        <v>706</v>
      </c>
      <c r="N20" s="154" t="s">
        <v>429</v>
      </c>
      <c r="O20" s="154" t="s">
        <v>706</v>
      </c>
    </row>
    <row r="21" spans="1:15" ht="12" customHeight="1" x14ac:dyDescent="0.15">
      <c r="C21" s="40"/>
      <c r="D21" s="28"/>
      <c r="E21" s="28"/>
      <c r="F21" s="28"/>
      <c r="G21" s="28"/>
      <c r="H21" s="28"/>
      <c r="I21" s="28"/>
      <c r="J21" s="28"/>
      <c r="K21" s="28"/>
      <c r="L21" s="29"/>
      <c r="M21" s="29"/>
      <c r="N21" s="4">
        <f>L$16</f>
        <v>1520</v>
      </c>
      <c r="O21" s="4">
        <f>M$16</f>
        <v>1331</v>
      </c>
    </row>
    <row r="22" spans="1:15" ht="15" customHeight="1" x14ac:dyDescent="0.15">
      <c r="C22" s="39" t="s">
        <v>364</v>
      </c>
      <c r="D22" s="9"/>
      <c r="E22" s="9"/>
      <c r="F22" s="9"/>
      <c r="L22" s="24">
        <v>938</v>
      </c>
      <c r="M22" s="24">
        <v>814</v>
      </c>
      <c r="N22" s="5">
        <f t="shared" ref="N22:N30" si="1">L22/N$21*100</f>
        <v>61.710526315789473</v>
      </c>
      <c r="O22" s="5">
        <f t="shared" ref="O22:O30" si="2">M22/O$21*100</f>
        <v>61.157024793388423</v>
      </c>
    </row>
    <row r="23" spans="1:15" ht="15" customHeight="1" x14ac:dyDescent="0.15">
      <c r="C23" s="39" t="s">
        <v>365</v>
      </c>
      <c r="D23" s="9"/>
      <c r="E23" s="9"/>
      <c r="F23" s="9"/>
      <c r="L23" s="25">
        <v>180</v>
      </c>
      <c r="M23" s="25">
        <v>163</v>
      </c>
      <c r="N23" s="6">
        <f t="shared" si="1"/>
        <v>11.842105263157894</v>
      </c>
      <c r="O23" s="6">
        <f t="shared" si="2"/>
        <v>12.246431254695718</v>
      </c>
    </row>
    <row r="24" spans="1:15" ht="15" customHeight="1" x14ac:dyDescent="0.15">
      <c r="C24" s="39" t="s">
        <v>366</v>
      </c>
      <c r="D24" s="9"/>
      <c r="E24" s="9"/>
      <c r="F24" s="9"/>
      <c r="L24" s="25">
        <v>108</v>
      </c>
      <c r="M24" s="25">
        <v>58</v>
      </c>
      <c r="N24" s="6">
        <f t="shared" si="1"/>
        <v>7.1052631578947363</v>
      </c>
      <c r="O24" s="6">
        <f t="shared" si="2"/>
        <v>4.3576258452291512</v>
      </c>
    </row>
    <row r="25" spans="1:15" ht="15" customHeight="1" x14ac:dyDescent="0.15">
      <c r="C25" s="39" t="s">
        <v>392</v>
      </c>
      <c r="D25" s="9"/>
      <c r="E25" s="9"/>
      <c r="F25" s="9"/>
      <c r="L25" s="25">
        <v>53</v>
      </c>
      <c r="M25" s="25">
        <v>39</v>
      </c>
      <c r="N25" s="6">
        <f t="shared" si="1"/>
        <v>3.4868421052631575</v>
      </c>
      <c r="O25" s="6">
        <f t="shared" si="2"/>
        <v>2.9301277235161534</v>
      </c>
    </row>
    <row r="26" spans="1:15" ht="15" customHeight="1" x14ac:dyDescent="0.15">
      <c r="C26" s="39" t="s">
        <v>393</v>
      </c>
      <c r="D26" s="9"/>
      <c r="E26" s="9"/>
      <c r="F26" s="9"/>
      <c r="L26" s="25">
        <v>33</v>
      </c>
      <c r="M26" s="25">
        <v>30</v>
      </c>
      <c r="N26" s="6">
        <f t="shared" si="1"/>
        <v>2.1710526315789473</v>
      </c>
      <c r="O26" s="6">
        <f t="shared" si="2"/>
        <v>2.2539444027047333</v>
      </c>
    </row>
    <row r="27" spans="1:15" ht="15" customHeight="1" x14ac:dyDescent="0.15">
      <c r="C27" s="39" t="s">
        <v>394</v>
      </c>
      <c r="D27" s="9"/>
      <c r="E27" s="9"/>
      <c r="F27" s="9"/>
      <c r="L27" s="25">
        <v>64</v>
      </c>
      <c r="M27" s="25">
        <v>66</v>
      </c>
      <c r="N27" s="6">
        <f t="shared" si="1"/>
        <v>4.2105263157894735</v>
      </c>
      <c r="O27" s="6">
        <f t="shared" si="2"/>
        <v>4.9586776859504136</v>
      </c>
    </row>
    <row r="28" spans="1:15" ht="15" customHeight="1" x14ac:dyDescent="0.15">
      <c r="C28" s="39" t="s">
        <v>395</v>
      </c>
      <c r="D28" s="9"/>
      <c r="E28" s="9"/>
      <c r="F28" s="9"/>
      <c r="L28" s="25">
        <v>60</v>
      </c>
      <c r="M28" s="25">
        <v>25</v>
      </c>
      <c r="N28" s="6">
        <f t="shared" si="1"/>
        <v>3.9473684210526314</v>
      </c>
      <c r="O28" s="6">
        <f t="shared" si="2"/>
        <v>1.8782870022539442</v>
      </c>
    </row>
    <row r="29" spans="1:15" ht="15" customHeight="1" x14ac:dyDescent="0.15">
      <c r="C29" s="39" t="s">
        <v>396</v>
      </c>
      <c r="D29" s="9"/>
      <c r="E29" s="9"/>
      <c r="F29" s="9"/>
      <c r="L29" s="25">
        <v>64</v>
      </c>
      <c r="M29" s="25">
        <v>96</v>
      </c>
      <c r="N29" s="6">
        <f t="shared" si="1"/>
        <v>4.2105263157894735</v>
      </c>
      <c r="O29" s="6">
        <f t="shared" si="2"/>
        <v>7.212622088655146</v>
      </c>
    </row>
    <row r="30" spans="1:15" ht="15" customHeight="1" x14ac:dyDescent="0.15">
      <c r="C30" s="40" t="s">
        <v>0</v>
      </c>
      <c r="D30" s="28"/>
      <c r="E30" s="28"/>
      <c r="F30" s="28"/>
      <c r="G30" s="28"/>
      <c r="H30" s="28"/>
      <c r="I30" s="28"/>
      <c r="J30" s="28"/>
      <c r="K30" s="28"/>
      <c r="L30" s="26">
        <v>20</v>
      </c>
      <c r="M30" s="26">
        <v>40</v>
      </c>
      <c r="N30" s="7">
        <f t="shared" si="1"/>
        <v>1.3157894736842104</v>
      </c>
      <c r="O30" s="7">
        <f t="shared" si="2"/>
        <v>3.005259203606311</v>
      </c>
    </row>
    <row r="31" spans="1:15" ht="15" customHeight="1" x14ac:dyDescent="0.15">
      <c r="C31" s="41" t="s">
        <v>1</v>
      </c>
      <c r="D31" s="30"/>
      <c r="E31" s="30"/>
      <c r="F31" s="30"/>
      <c r="G31" s="30"/>
      <c r="H31" s="30"/>
      <c r="I31" s="30"/>
      <c r="J31" s="30"/>
      <c r="K31" s="30"/>
      <c r="L31" s="31">
        <f>SUM(L22:L30)</f>
        <v>1520</v>
      </c>
      <c r="M31" s="31">
        <f>SUM(M22:M30)</f>
        <v>1331</v>
      </c>
      <c r="N31" s="8">
        <f>IF(SUM(N22:N30)&gt;100,"－",SUM(N22:N30))</f>
        <v>100</v>
      </c>
      <c r="O31" s="8">
        <f>IF(SUM(O22:O30)&gt;100,"－",SUM(O22:O30))</f>
        <v>100</v>
      </c>
    </row>
    <row r="32" spans="1:15" ht="15" customHeight="1" x14ac:dyDescent="0.15">
      <c r="C32" s="41" t="s">
        <v>431</v>
      </c>
      <c r="D32" s="30"/>
      <c r="E32" s="30"/>
      <c r="F32" s="30"/>
      <c r="G32" s="30"/>
      <c r="H32" s="30"/>
      <c r="I32" s="30"/>
      <c r="J32" s="30"/>
      <c r="K32" s="30"/>
      <c r="L32" s="156">
        <v>8.2780790085205265</v>
      </c>
      <c r="M32" s="156">
        <v>11.358666666666666</v>
      </c>
    </row>
    <row r="33" spans="1:16" ht="15" customHeight="1" x14ac:dyDescent="0.15">
      <c r="C33" s="42"/>
      <c r="D33" s="32"/>
      <c r="E33" s="32"/>
      <c r="F33" s="32"/>
      <c r="G33" s="32"/>
      <c r="H33" s="32"/>
      <c r="I33" s="32"/>
      <c r="J33" s="32"/>
      <c r="K33" s="32"/>
      <c r="L33" s="33"/>
      <c r="M33" s="13"/>
      <c r="N33" s="13"/>
    </row>
    <row r="34" spans="1:16" ht="15" customHeight="1" x14ac:dyDescent="0.15">
      <c r="A34" s="102" t="s">
        <v>438</v>
      </c>
      <c r="B34" s="102" t="s">
        <v>438</v>
      </c>
      <c r="C34" s="37" t="s">
        <v>437</v>
      </c>
      <c r="G34" s="2"/>
      <c r="H34" s="2"/>
      <c r="I34" s="2"/>
      <c r="J34" s="2"/>
      <c r="K34" s="2"/>
      <c r="L34" s="2"/>
    </row>
    <row r="35" spans="1:16" s="159" customFormat="1" ht="22.7" x14ac:dyDescent="0.15">
      <c r="A35" s="102"/>
      <c r="B35" s="102"/>
      <c r="C35" s="41" t="s">
        <v>17</v>
      </c>
      <c r="D35" s="30"/>
      <c r="E35" s="30"/>
      <c r="F35" s="30"/>
      <c r="G35" s="152"/>
      <c r="H35" s="157" t="s">
        <v>403</v>
      </c>
      <c r="I35" s="157" t="s">
        <v>399</v>
      </c>
      <c r="J35" s="158" t="s">
        <v>400</v>
      </c>
      <c r="K35" s="158" t="s">
        <v>401</v>
      </c>
      <c r="L35" s="158" t="s">
        <v>402</v>
      </c>
      <c r="M35" s="158" t="s">
        <v>398</v>
      </c>
      <c r="N35" s="14" t="s">
        <v>0</v>
      </c>
      <c r="O35" s="14" t="s">
        <v>5</v>
      </c>
      <c r="P35" s="158" t="s">
        <v>7</v>
      </c>
    </row>
    <row r="36" spans="1:16" s="159" customFormat="1" ht="15" customHeight="1" x14ac:dyDescent="0.15">
      <c r="A36" s="102"/>
      <c r="B36" s="102"/>
      <c r="C36" s="160" t="s">
        <v>2</v>
      </c>
      <c r="D36" s="161" t="s">
        <v>429</v>
      </c>
      <c r="E36" s="161" t="s">
        <v>15</v>
      </c>
      <c r="F36" s="162"/>
      <c r="G36" s="163"/>
      <c r="H36" s="15">
        <v>0</v>
      </c>
      <c r="I36" s="15">
        <v>304</v>
      </c>
      <c r="J36" s="15">
        <v>299</v>
      </c>
      <c r="K36" s="15">
        <v>288</v>
      </c>
      <c r="L36" s="15">
        <v>234</v>
      </c>
      <c r="M36" s="15">
        <v>393</v>
      </c>
      <c r="N36" s="15">
        <v>2</v>
      </c>
      <c r="O36" s="15">
        <f t="shared" ref="O36:O42" si="3">SUM(H36:N36)</f>
        <v>1520</v>
      </c>
      <c r="P36" s="19">
        <v>3.5480895915678525</v>
      </c>
    </row>
    <row r="37" spans="1:16" s="159" customFormat="1" ht="15" customHeight="1" x14ac:dyDescent="0.15">
      <c r="A37" s="102"/>
      <c r="B37" s="102"/>
      <c r="C37" s="164"/>
      <c r="D37" s="165"/>
      <c r="E37" s="165" t="s">
        <v>16</v>
      </c>
      <c r="F37" s="166"/>
      <c r="G37" s="167"/>
      <c r="H37" s="17">
        <v>355</v>
      </c>
      <c r="I37" s="17">
        <v>514</v>
      </c>
      <c r="J37" s="17">
        <v>302</v>
      </c>
      <c r="K37" s="17">
        <v>110</v>
      </c>
      <c r="L37" s="17">
        <v>55</v>
      </c>
      <c r="M37" s="17">
        <v>25</v>
      </c>
      <c r="N37" s="17">
        <v>159</v>
      </c>
      <c r="O37" s="17">
        <f t="shared" ref="O37:O39" si="4">SUM(H37:N37)</f>
        <v>1520</v>
      </c>
      <c r="P37" s="21">
        <v>1.322556943423953</v>
      </c>
    </row>
    <row r="38" spans="1:16" s="159" customFormat="1" ht="15" customHeight="1" x14ac:dyDescent="0.15">
      <c r="A38" s="102"/>
      <c r="B38" s="102"/>
      <c r="C38" s="164"/>
      <c r="D38" s="168" t="s">
        <v>707</v>
      </c>
      <c r="E38" s="161" t="s">
        <v>15</v>
      </c>
      <c r="F38" s="169"/>
      <c r="G38" s="170"/>
      <c r="H38" s="15">
        <v>0</v>
      </c>
      <c r="I38" s="15">
        <v>297</v>
      </c>
      <c r="J38" s="15">
        <v>325</v>
      </c>
      <c r="K38" s="15">
        <v>230</v>
      </c>
      <c r="L38" s="15">
        <v>172</v>
      </c>
      <c r="M38" s="15">
        <v>300</v>
      </c>
      <c r="N38" s="15">
        <v>7</v>
      </c>
      <c r="O38" s="15">
        <f t="shared" si="3"/>
        <v>1331</v>
      </c>
      <c r="P38" s="19">
        <v>3.2953172205438066</v>
      </c>
    </row>
    <row r="39" spans="1:16" ht="15" customHeight="1" x14ac:dyDescent="0.15">
      <c r="C39" s="171"/>
      <c r="D39" s="172"/>
      <c r="E39" s="165" t="s">
        <v>16</v>
      </c>
      <c r="F39" s="166"/>
      <c r="G39" s="167"/>
      <c r="H39" s="17">
        <v>468</v>
      </c>
      <c r="I39" s="17">
        <v>390</v>
      </c>
      <c r="J39" s="17">
        <v>151</v>
      </c>
      <c r="K39" s="17">
        <v>77</v>
      </c>
      <c r="L39" s="17">
        <v>25</v>
      </c>
      <c r="M39" s="17">
        <v>13</v>
      </c>
      <c r="N39" s="17">
        <v>207</v>
      </c>
      <c r="O39" s="17">
        <f t="shared" si="4"/>
        <v>1331</v>
      </c>
      <c r="P39" s="21">
        <v>0.96797153024911031</v>
      </c>
    </row>
    <row r="40" spans="1:16" s="159" customFormat="1" ht="15" customHeight="1" x14ac:dyDescent="0.15">
      <c r="A40" s="102"/>
      <c r="B40" s="102"/>
      <c r="C40" s="160" t="s">
        <v>3</v>
      </c>
      <c r="D40" s="161" t="s">
        <v>429</v>
      </c>
      <c r="E40" s="161" t="s">
        <v>15</v>
      </c>
      <c r="F40" s="173"/>
      <c r="G40" s="174">
        <f>$L$16</f>
        <v>1520</v>
      </c>
      <c r="H40" s="19">
        <f t="shared" ref="H40:N40" si="5">H36/$G40*100</f>
        <v>0</v>
      </c>
      <c r="I40" s="19">
        <f t="shared" si="5"/>
        <v>20</v>
      </c>
      <c r="J40" s="19">
        <f t="shared" si="5"/>
        <v>19.671052631578949</v>
      </c>
      <c r="K40" s="19">
        <f t="shared" si="5"/>
        <v>18.947368421052634</v>
      </c>
      <c r="L40" s="19">
        <f t="shared" si="5"/>
        <v>15.394736842105264</v>
      </c>
      <c r="M40" s="19">
        <f t="shared" si="5"/>
        <v>25.855263157894736</v>
      </c>
      <c r="N40" s="19">
        <f t="shared" si="5"/>
        <v>0.13157894736842105</v>
      </c>
      <c r="O40" s="19">
        <f t="shared" si="3"/>
        <v>100</v>
      </c>
    </row>
    <row r="41" spans="1:16" s="159" customFormat="1" ht="15" customHeight="1" x14ac:dyDescent="0.15">
      <c r="A41" s="102"/>
      <c r="B41" s="102"/>
      <c r="C41" s="164"/>
      <c r="D41" s="165"/>
      <c r="E41" s="165" t="s">
        <v>16</v>
      </c>
      <c r="F41" s="175"/>
      <c r="G41" s="176">
        <f>$L$16</f>
        <v>1520</v>
      </c>
      <c r="H41" s="21">
        <f t="shared" ref="H41:N41" si="6">H37/$G41*100</f>
        <v>23.355263157894736</v>
      </c>
      <c r="I41" s="21">
        <f t="shared" si="6"/>
        <v>33.815789473684212</v>
      </c>
      <c r="J41" s="21">
        <f t="shared" si="6"/>
        <v>19.868421052631579</v>
      </c>
      <c r="K41" s="21">
        <f t="shared" si="6"/>
        <v>7.2368421052631584</v>
      </c>
      <c r="L41" s="21">
        <f t="shared" si="6"/>
        <v>3.6184210526315792</v>
      </c>
      <c r="M41" s="21">
        <f t="shared" si="6"/>
        <v>1.6447368421052631</v>
      </c>
      <c r="N41" s="21">
        <f t="shared" si="6"/>
        <v>10.460526315789474</v>
      </c>
      <c r="O41" s="21">
        <f t="shared" ref="O41:O43" si="7">SUM(H41:N41)</f>
        <v>100</v>
      </c>
    </row>
    <row r="42" spans="1:16" s="159" customFormat="1" ht="15" customHeight="1" x14ac:dyDescent="0.15">
      <c r="A42" s="102"/>
      <c r="B42" s="102"/>
      <c r="C42" s="164"/>
      <c r="D42" s="168" t="s">
        <v>707</v>
      </c>
      <c r="E42" s="161" t="s">
        <v>15</v>
      </c>
      <c r="F42" s="177"/>
      <c r="G42" s="178">
        <f>$M$16</f>
        <v>1331</v>
      </c>
      <c r="H42" s="20">
        <f t="shared" ref="H42:N42" si="8">H38/$G42*100</f>
        <v>0</v>
      </c>
      <c r="I42" s="20">
        <f t="shared" si="8"/>
        <v>22.314049586776861</v>
      </c>
      <c r="J42" s="20">
        <f t="shared" si="8"/>
        <v>24.417731029301276</v>
      </c>
      <c r="K42" s="20">
        <f t="shared" si="8"/>
        <v>17.280240420736291</v>
      </c>
      <c r="L42" s="20">
        <f t="shared" si="8"/>
        <v>12.922614575507138</v>
      </c>
      <c r="M42" s="20">
        <f t="shared" si="8"/>
        <v>22.539444027047335</v>
      </c>
      <c r="N42" s="20">
        <f t="shared" si="8"/>
        <v>0.52592036063110448</v>
      </c>
      <c r="O42" s="19">
        <f t="shared" si="3"/>
        <v>100.00000000000001</v>
      </c>
    </row>
    <row r="43" spans="1:16" ht="15" customHeight="1" x14ac:dyDescent="0.15">
      <c r="C43" s="171"/>
      <c r="D43" s="172"/>
      <c r="E43" s="165" t="s">
        <v>16</v>
      </c>
      <c r="F43" s="175"/>
      <c r="G43" s="176">
        <f>$M$16</f>
        <v>1331</v>
      </c>
      <c r="H43" s="21">
        <f t="shared" ref="H43:N43" si="9">H39/$G43*100</f>
        <v>35.161532682193844</v>
      </c>
      <c r="I43" s="21">
        <f t="shared" si="9"/>
        <v>29.301277235161532</v>
      </c>
      <c r="J43" s="21">
        <f t="shared" si="9"/>
        <v>11.344853493613824</v>
      </c>
      <c r="K43" s="21">
        <f t="shared" si="9"/>
        <v>5.785123966942149</v>
      </c>
      <c r="L43" s="21">
        <f t="shared" si="9"/>
        <v>1.8782870022539442</v>
      </c>
      <c r="M43" s="21">
        <f t="shared" si="9"/>
        <v>0.97670924117205116</v>
      </c>
      <c r="N43" s="21">
        <f t="shared" si="9"/>
        <v>15.552216378662658</v>
      </c>
      <c r="O43" s="21">
        <f t="shared" si="7"/>
        <v>100</v>
      </c>
      <c r="P43" s="159"/>
    </row>
    <row r="44" spans="1:16" ht="15" customHeight="1" x14ac:dyDescent="0.15">
      <c r="C44" s="42"/>
      <c r="D44" s="177"/>
      <c r="E44" s="177"/>
      <c r="F44" s="177"/>
      <c r="G44" s="177"/>
      <c r="H44" s="179"/>
      <c r="I44" s="22"/>
      <c r="J44" s="22"/>
      <c r="K44" s="22"/>
      <c r="L44" s="22"/>
      <c r="M44" s="22"/>
      <c r="N44" s="22"/>
      <c r="O44" s="22"/>
      <c r="P44" s="159"/>
    </row>
    <row r="45" spans="1:16" s="159" customFormat="1" ht="22.7" x14ac:dyDescent="0.15">
      <c r="A45" s="102"/>
      <c r="B45" s="102"/>
      <c r="C45" s="41" t="s">
        <v>18</v>
      </c>
      <c r="D45" s="30"/>
      <c r="E45" s="30"/>
      <c r="F45" s="30"/>
      <c r="G45" s="152"/>
      <c r="H45" s="157" t="s">
        <v>397</v>
      </c>
      <c r="I45" s="180" t="s">
        <v>404</v>
      </c>
      <c r="J45" s="180" t="s">
        <v>405</v>
      </c>
      <c r="K45" s="180" t="s">
        <v>406</v>
      </c>
      <c r="L45" s="180" t="s">
        <v>407</v>
      </c>
      <c r="M45" s="180" t="s">
        <v>398</v>
      </c>
      <c r="N45" s="14" t="s">
        <v>0</v>
      </c>
      <c r="O45" s="14" t="s">
        <v>5</v>
      </c>
      <c r="P45" s="158" t="s">
        <v>7</v>
      </c>
    </row>
    <row r="46" spans="1:16" s="159" customFormat="1" ht="15" customHeight="1" x14ac:dyDescent="0.15">
      <c r="A46" s="102"/>
      <c r="B46" s="102"/>
      <c r="C46" s="160" t="s">
        <v>2</v>
      </c>
      <c r="D46" s="161" t="s">
        <v>429</v>
      </c>
      <c r="E46" s="161" t="s">
        <v>15</v>
      </c>
      <c r="F46" s="162"/>
      <c r="G46" s="163"/>
      <c r="H46" s="15">
        <v>7</v>
      </c>
      <c r="I46" s="15">
        <v>328</v>
      </c>
      <c r="J46" s="15">
        <v>264</v>
      </c>
      <c r="K46" s="15">
        <v>240</v>
      </c>
      <c r="L46" s="15">
        <v>178</v>
      </c>
      <c r="M46" s="15">
        <v>268</v>
      </c>
      <c r="N46" s="15">
        <v>235</v>
      </c>
      <c r="O46" s="15">
        <f t="shared" ref="O46:O53" si="10">SUM(H46:N46)</f>
        <v>1520</v>
      </c>
      <c r="P46" s="19">
        <v>3.2950194552529202</v>
      </c>
    </row>
    <row r="47" spans="1:16" s="159" customFormat="1" ht="15" customHeight="1" x14ac:dyDescent="0.15">
      <c r="A47" s="102"/>
      <c r="B47" s="102"/>
      <c r="C47" s="164"/>
      <c r="D47" s="165"/>
      <c r="E47" s="165" t="s">
        <v>16</v>
      </c>
      <c r="F47" s="166"/>
      <c r="G47" s="167"/>
      <c r="H47" s="17">
        <v>398</v>
      </c>
      <c r="I47" s="17">
        <v>198</v>
      </c>
      <c r="J47" s="17">
        <v>142</v>
      </c>
      <c r="K47" s="17">
        <v>58</v>
      </c>
      <c r="L47" s="17">
        <v>35</v>
      </c>
      <c r="M47" s="17">
        <v>7</v>
      </c>
      <c r="N47" s="17">
        <v>682</v>
      </c>
      <c r="O47" s="17">
        <f t="shared" si="10"/>
        <v>1520</v>
      </c>
      <c r="P47" s="21">
        <v>1.0353221957040577</v>
      </c>
    </row>
    <row r="48" spans="1:16" s="159" customFormat="1" ht="15" customHeight="1" x14ac:dyDescent="0.15">
      <c r="A48" s="102"/>
      <c r="B48" s="102"/>
      <c r="C48" s="164"/>
      <c r="D48" s="168" t="s">
        <v>707</v>
      </c>
      <c r="E48" s="161" t="s">
        <v>15</v>
      </c>
      <c r="F48" s="169"/>
      <c r="G48" s="170"/>
      <c r="H48" s="15">
        <v>8</v>
      </c>
      <c r="I48" s="15">
        <v>400</v>
      </c>
      <c r="J48" s="15">
        <v>259</v>
      </c>
      <c r="K48" s="15">
        <v>179</v>
      </c>
      <c r="L48" s="15">
        <v>112</v>
      </c>
      <c r="M48" s="15">
        <v>234</v>
      </c>
      <c r="N48" s="15">
        <v>139</v>
      </c>
      <c r="O48" s="15">
        <f t="shared" si="10"/>
        <v>1331</v>
      </c>
      <c r="P48" s="19">
        <v>3.0652600671140946</v>
      </c>
    </row>
    <row r="49" spans="1:16" ht="15" customHeight="1" x14ac:dyDescent="0.15">
      <c r="C49" s="171"/>
      <c r="D49" s="172"/>
      <c r="E49" s="165" t="s">
        <v>16</v>
      </c>
      <c r="F49" s="166"/>
      <c r="G49" s="167"/>
      <c r="H49" s="17">
        <v>500</v>
      </c>
      <c r="I49" s="17">
        <v>172</v>
      </c>
      <c r="J49" s="17">
        <v>84</v>
      </c>
      <c r="K49" s="17">
        <v>42</v>
      </c>
      <c r="L49" s="17">
        <v>8</v>
      </c>
      <c r="M49" s="17">
        <v>0</v>
      </c>
      <c r="N49" s="17">
        <v>525</v>
      </c>
      <c r="O49" s="17">
        <f t="shared" si="10"/>
        <v>1331</v>
      </c>
      <c r="P49" s="21">
        <v>0.66256823821339916</v>
      </c>
    </row>
    <row r="50" spans="1:16" s="159" customFormat="1" ht="15" customHeight="1" x14ac:dyDescent="0.15">
      <c r="A50" s="102"/>
      <c r="B50" s="102"/>
      <c r="C50" s="160" t="s">
        <v>3</v>
      </c>
      <c r="D50" s="161" t="s">
        <v>429</v>
      </c>
      <c r="E50" s="161" t="s">
        <v>15</v>
      </c>
      <c r="F50" s="173"/>
      <c r="G50" s="174">
        <f>$L$16</f>
        <v>1520</v>
      </c>
      <c r="H50" s="19">
        <f t="shared" ref="H50:N50" si="11">H46/$G50*100</f>
        <v>0.46052631578947362</v>
      </c>
      <c r="I50" s="19">
        <f t="shared" si="11"/>
        <v>21.578947368421055</v>
      </c>
      <c r="J50" s="19">
        <f t="shared" si="11"/>
        <v>17.368421052631579</v>
      </c>
      <c r="K50" s="19">
        <f t="shared" si="11"/>
        <v>15.789473684210526</v>
      </c>
      <c r="L50" s="19">
        <f t="shared" si="11"/>
        <v>11.710526315789474</v>
      </c>
      <c r="M50" s="19">
        <f t="shared" si="11"/>
        <v>17.631578947368421</v>
      </c>
      <c r="N50" s="19">
        <f t="shared" si="11"/>
        <v>15.460526315789474</v>
      </c>
      <c r="O50" s="19">
        <f t="shared" si="10"/>
        <v>100.00000000000001</v>
      </c>
    </row>
    <row r="51" spans="1:16" s="159" customFormat="1" ht="15" customHeight="1" x14ac:dyDescent="0.15">
      <c r="A51" s="102"/>
      <c r="B51" s="102"/>
      <c r="C51" s="164"/>
      <c r="D51" s="165"/>
      <c r="E51" s="165" t="s">
        <v>16</v>
      </c>
      <c r="F51" s="175"/>
      <c r="G51" s="176">
        <f>$L$16</f>
        <v>1520</v>
      </c>
      <c r="H51" s="21">
        <f t="shared" ref="H51:N51" si="12">H47/$G51*100</f>
        <v>26.184210526315788</v>
      </c>
      <c r="I51" s="21">
        <f t="shared" si="12"/>
        <v>13.026315789473683</v>
      </c>
      <c r="J51" s="21">
        <f t="shared" si="12"/>
        <v>9.3421052631578938</v>
      </c>
      <c r="K51" s="21">
        <f t="shared" si="12"/>
        <v>3.8157894736842106</v>
      </c>
      <c r="L51" s="21">
        <f t="shared" si="12"/>
        <v>2.3026315789473681</v>
      </c>
      <c r="M51" s="21">
        <f t="shared" si="12"/>
        <v>0.46052631578947362</v>
      </c>
      <c r="N51" s="21">
        <f t="shared" si="12"/>
        <v>44.868421052631582</v>
      </c>
      <c r="O51" s="21">
        <f t="shared" si="10"/>
        <v>100</v>
      </c>
    </row>
    <row r="52" spans="1:16" s="159" customFormat="1" ht="15" customHeight="1" x14ac:dyDescent="0.15">
      <c r="A52" s="102"/>
      <c r="B52" s="102"/>
      <c r="C52" s="164"/>
      <c r="D52" s="168" t="s">
        <v>707</v>
      </c>
      <c r="E52" s="161" t="s">
        <v>15</v>
      </c>
      <c r="F52" s="177"/>
      <c r="G52" s="178">
        <f>$M$16</f>
        <v>1331</v>
      </c>
      <c r="H52" s="20">
        <f t="shared" ref="H52:N52" si="13">H48/$G52*100</f>
        <v>0.60105184072126228</v>
      </c>
      <c r="I52" s="20">
        <f t="shared" si="13"/>
        <v>30.052592036063107</v>
      </c>
      <c r="J52" s="20">
        <f t="shared" si="13"/>
        <v>19.459053343350863</v>
      </c>
      <c r="K52" s="20">
        <f t="shared" si="13"/>
        <v>13.448534936138243</v>
      </c>
      <c r="L52" s="20">
        <f t="shared" si="13"/>
        <v>8.4147257700976716</v>
      </c>
      <c r="M52" s="20">
        <f t="shared" si="13"/>
        <v>17.580766341096922</v>
      </c>
      <c r="N52" s="20">
        <f t="shared" si="13"/>
        <v>10.443275732531932</v>
      </c>
      <c r="O52" s="19">
        <f t="shared" si="10"/>
        <v>100</v>
      </c>
    </row>
    <row r="53" spans="1:16" ht="15" customHeight="1" x14ac:dyDescent="0.15">
      <c r="C53" s="171"/>
      <c r="D53" s="172"/>
      <c r="E53" s="165" t="s">
        <v>16</v>
      </c>
      <c r="F53" s="175"/>
      <c r="G53" s="176">
        <f>$M$16</f>
        <v>1331</v>
      </c>
      <c r="H53" s="21">
        <f t="shared" ref="H53:N53" si="14">H49/$G53*100</f>
        <v>37.56574004507889</v>
      </c>
      <c r="I53" s="21">
        <f t="shared" si="14"/>
        <v>12.922614575507138</v>
      </c>
      <c r="J53" s="21">
        <f t="shared" si="14"/>
        <v>6.3110443275732537</v>
      </c>
      <c r="K53" s="21">
        <f t="shared" si="14"/>
        <v>3.1555221637866269</v>
      </c>
      <c r="L53" s="21">
        <f t="shared" si="14"/>
        <v>0.60105184072126228</v>
      </c>
      <c r="M53" s="21">
        <f t="shared" si="14"/>
        <v>0</v>
      </c>
      <c r="N53" s="21">
        <f t="shared" si="14"/>
        <v>39.444027047332831</v>
      </c>
      <c r="O53" s="21">
        <f t="shared" si="10"/>
        <v>100</v>
      </c>
      <c r="P53" s="159"/>
    </row>
    <row r="54" spans="1:16" ht="15" customHeight="1" x14ac:dyDescent="0.15">
      <c r="C54" s="42"/>
      <c r="D54" s="177"/>
      <c r="E54" s="177"/>
      <c r="F54" s="177"/>
      <c r="G54" s="177"/>
      <c r="H54" s="179"/>
      <c r="I54" s="22"/>
      <c r="J54" s="22"/>
      <c r="K54" s="22"/>
      <c r="L54" s="22"/>
      <c r="M54" s="22"/>
      <c r="N54" s="22"/>
      <c r="O54" s="22"/>
      <c r="P54" s="159"/>
    </row>
    <row r="55" spans="1:16" ht="20.350000000000001" customHeight="1" x14ac:dyDescent="0.15">
      <c r="B55" s="149" t="s">
        <v>708</v>
      </c>
      <c r="C55" s="37"/>
      <c r="M55" s="9"/>
      <c r="P55" s="22"/>
    </row>
    <row r="56" spans="1:16" ht="15" customHeight="1" x14ac:dyDescent="0.15">
      <c r="A56" s="102" t="s">
        <v>4</v>
      </c>
      <c r="B56" s="102" t="s">
        <v>439</v>
      </c>
      <c r="C56" s="37" t="s">
        <v>440</v>
      </c>
      <c r="O56" s="22"/>
    </row>
    <row r="57" spans="1:16" ht="12" customHeight="1" x14ac:dyDescent="0.15">
      <c r="C57" s="38"/>
      <c r="D57" s="27"/>
      <c r="E57" s="27"/>
      <c r="F57" s="27"/>
      <c r="G57" s="27"/>
      <c r="H57" s="27"/>
      <c r="I57" s="27"/>
      <c r="J57" s="27"/>
      <c r="K57" s="27"/>
      <c r="L57" s="27"/>
      <c r="M57" s="181"/>
      <c r="N57" s="3" t="s">
        <v>2</v>
      </c>
      <c r="O57" s="3" t="s">
        <v>3</v>
      </c>
      <c r="P57" s="22"/>
    </row>
    <row r="58" spans="1:16" ht="12" customHeight="1" x14ac:dyDescent="0.15">
      <c r="C58" s="39"/>
      <c r="D58" s="9"/>
      <c r="E58" s="9"/>
      <c r="F58" s="9"/>
      <c r="M58" s="182"/>
      <c r="N58" s="154" t="s">
        <v>706</v>
      </c>
      <c r="O58" s="154" t="s">
        <v>706</v>
      </c>
      <c r="P58" s="22"/>
    </row>
    <row r="59" spans="1:16" ht="12" customHeight="1" x14ac:dyDescent="0.15">
      <c r="C59" s="40"/>
      <c r="D59" s="28"/>
      <c r="E59" s="28"/>
      <c r="F59" s="28"/>
      <c r="G59" s="28"/>
      <c r="H59" s="28"/>
      <c r="I59" s="28"/>
      <c r="J59" s="28"/>
      <c r="K59" s="28"/>
      <c r="L59" s="28"/>
      <c r="M59" s="183"/>
      <c r="N59" s="29"/>
      <c r="O59" s="4">
        <f>$M$16</f>
        <v>1331</v>
      </c>
      <c r="P59" s="22"/>
    </row>
    <row r="60" spans="1:16" ht="15" customHeight="1" x14ac:dyDescent="0.15">
      <c r="C60" s="39" t="s">
        <v>20</v>
      </c>
      <c r="D60" s="9"/>
      <c r="E60" s="9"/>
      <c r="F60" s="9"/>
      <c r="M60" s="9"/>
      <c r="N60" s="24">
        <v>53</v>
      </c>
      <c r="O60" s="5">
        <f t="shared" ref="O60:O68" si="15">$N60/O$59*100</f>
        <v>3.9819684447783623</v>
      </c>
      <c r="P60" s="22"/>
    </row>
    <row r="61" spans="1:16" ht="15" customHeight="1" x14ac:dyDescent="0.15">
      <c r="C61" s="39" t="s">
        <v>21</v>
      </c>
      <c r="D61" s="9"/>
      <c r="E61" s="9"/>
      <c r="F61" s="9"/>
      <c r="M61" s="9"/>
      <c r="N61" s="25">
        <v>14</v>
      </c>
      <c r="O61" s="6">
        <f t="shared" si="15"/>
        <v>1.051840721262209</v>
      </c>
      <c r="P61" s="22"/>
    </row>
    <row r="62" spans="1:16" ht="15" customHeight="1" x14ac:dyDescent="0.15">
      <c r="C62" s="39" t="s">
        <v>22</v>
      </c>
      <c r="D62" s="9"/>
      <c r="E62" s="9"/>
      <c r="F62" s="9"/>
      <c r="M62" s="9"/>
      <c r="N62" s="25">
        <v>39</v>
      </c>
      <c r="O62" s="6">
        <f t="shared" si="15"/>
        <v>2.9301277235161534</v>
      </c>
      <c r="P62" s="22"/>
    </row>
    <row r="63" spans="1:16" ht="15" customHeight="1" x14ac:dyDescent="0.15">
      <c r="C63" s="39" t="s">
        <v>23</v>
      </c>
      <c r="D63" s="9"/>
      <c r="E63" s="9"/>
      <c r="F63" s="9"/>
      <c r="M63" s="9"/>
      <c r="N63" s="25">
        <v>88</v>
      </c>
      <c r="O63" s="6">
        <f t="shared" si="15"/>
        <v>6.6115702479338845</v>
      </c>
      <c r="P63" s="22"/>
    </row>
    <row r="64" spans="1:16" ht="15" customHeight="1" x14ac:dyDescent="0.15">
      <c r="C64" s="39" t="s">
        <v>24</v>
      </c>
      <c r="D64" s="9"/>
      <c r="E64" s="9"/>
      <c r="F64" s="9"/>
      <c r="M64" s="9"/>
      <c r="N64" s="25">
        <v>245</v>
      </c>
      <c r="O64" s="6">
        <f t="shared" si="15"/>
        <v>18.407212622088657</v>
      </c>
      <c r="P64" s="22"/>
    </row>
    <row r="65" spans="1:16" ht="15" customHeight="1" x14ac:dyDescent="0.15">
      <c r="C65" s="39" t="s">
        <v>25</v>
      </c>
      <c r="D65" s="9"/>
      <c r="E65" s="9"/>
      <c r="F65" s="9"/>
      <c r="M65" s="9"/>
      <c r="N65" s="25">
        <v>495</v>
      </c>
      <c r="O65" s="6">
        <f t="shared" si="15"/>
        <v>37.190082644628099</v>
      </c>
      <c r="P65" s="22"/>
    </row>
    <row r="66" spans="1:16" ht="15" customHeight="1" x14ac:dyDescent="0.15">
      <c r="C66" s="39" t="s">
        <v>26</v>
      </c>
      <c r="D66" s="9"/>
      <c r="E66" s="9"/>
      <c r="F66" s="9"/>
      <c r="M66" s="9"/>
      <c r="N66" s="25">
        <v>270</v>
      </c>
      <c r="O66" s="6">
        <f t="shared" si="15"/>
        <v>20.285499624342599</v>
      </c>
      <c r="P66" s="22"/>
    </row>
    <row r="67" spans="1:16" ht="15" customHeight="1" x14ac:dyDescent="0.15">
      <c r="C67" s="39" t="s">
        <v>294</v>
      </c>
      <c r="D67" s="9"/>
      <c r="E67" s="9"/>
      <c r="F67" s="9"/>
      <c r="M67" s="9"/>
      <c r="N67" s="25">
        <v>48</v>
      </c>
      <c r="O67" s="6">
        <f t="shared" si="15"/>
        <v>3.606311044327573</v>
      </c>
      <c r="P67" s="22"/>
    </row>
    <row r="68" spans="1:16" ht="15" customHeight="1" x14ac:dyDescent="0.15">
      <c r="C68" s="40" t="s">
        <v>0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6">
        <v>79</v>
      </c>
      <c r="O68" s="7">
        <f t="shared" si="15"/>
        <v>5.9353869271224644</v>
      </c>
      <c r="P68" s="22"/>
    </row>
    <row r="69" spans="1:16" ht="15" customHeight="1" x14ac:dyDescent="0.15">
      <c r="C69" s="41" t="s">
        <v>1</v>
      </c>
      <c r="D69" s="30"/>
      <c r="E69" s="30"/>
      <c r="F69" s="30"/>
      <c r="G69" s="30"/>
      <c r="H69" s="30"/>
      <c r="I69" s="30"/>
      <c r="J69" s="30"/>
      <c r="K69" s="30"/>
      <c r="L69" s="30"/>
      <c r="M69" s="152"/>
      <c r="N69" s="31">
        <f>SUM(N60:N68)</f>
        <v>1331</v>
      </c>
      <c r="O69" s="8">
        <f>IF(SUM(O60:O68)&gt;100,"－",SUM(O60:O68))</f>
        <v>100.00000000000001</v>
      </c>
      <c r="P69" s="22"/>
    </row>
    <row r="70" spans="1:16" ht="14.35" customHeight="1" x14ac:dyDescent="0.15">
      <c r="C70" s="37"/>
      <c r="M70" s="9"/>
      <c r="P70" s="22"/>
    </row>
    <row r="71" spans="1:16" ht="15" customHeight="1" x14ac:dyDescent="0.15">
      <c r="A71" s="102" t="s">
        <v>4</v>
      </c>
      <c r="B71" s="102" t="s">
        <v>442</v>
      </c>
      <c r="C71" s="37" t="s">
        <v>441</v>
      </c>
      <c r="M71" s="9"/>
      <c r="P71" s="22"/>
    </row>
    <row r="72" spans="1:16" ht="12" customHeight="1" x14ac:dyDescent="0.15">
      <c r="C72" s="38"/>
      <c r="D72" s="27"/>
      <c r="E72" s="27"/>
      <c r="F72" s="27"/>
      <c r="G72" s="27"/>
      <c r="H72" s="27"/>
      <c r="I72" s="27"/>
      <c r="J72" s="27"/>
      <c r="K72" s="27"/>
      <c r="L72" s="27"/>
      <c r="M72" s="181"/>
      <c r="N72" s="3" t="s">
        <v>2</v>
      </c>
      <c r="O72" s="3" t="s">
        <v>3</v>
      </c>
    </row>
    <row r="73" spans="1:16" ht="12" customHeight="1" x14ac:dyDescent="0.15">
      <c r="C73" s="39"/>
      <c r="D73" s="9"/>
      <c r="E73" s="9"/>
      <c r="F73" s="9"/>
      <c r="M73" s="182"/>
      <c r="N73" s="154" t="s">
        <v>706</v>
      </c>
      <c r="O73" s="154" t="s">
        <v>706</v>
      </c>
      <c r="P73" s="22"/>
    </row>
    <row r="74" spans="1:16" ht="12" customHeight="1" x14ac:dyDescent="0.15">
      <c r="C74" s="40"/>
      <c r="D74" s="28"/>
      <c r="E74" s="28"/>
      <c r="F74" s="28"/>
      <c r="G74" s="28"/>
      <c r="H74" s="28"/>
      <c r="I74" s="28"/>
      <c r="J74" s="28"/>
      <c r="K74" s="28"/>
      <c r="L74" s="28"/>
      <c r="M74" s="183"/>
      <c r="N74" s="29"/>
      <c r="O74" s="4">
        <f>$M$16</f>
        <v>1331</v>
      </c>
    </row>
    <row r="75" spans="1:16" ht="15" customHeight="1" x14ac:dyDescent="0.15">
      <c r="C75" s="39" t="s">
        <v>8</v>
      </c>
      <c r="D75" s="9"/>
      <c r="E75" s="9"/>
      <c r="F75" s="9"/>
      <c r="M75" s="9"/>
      <c r="N75" s="24">
        <v>757</v>
      </c>
      <c r="O75" s="5">
        <f t="shared" ref="O75:O83" si="16">$N75/O$74*100</f>
        <v>56.874530428249436</v>
      </c>
    </row>
    <row r="76" spans="1:16" ht="15" customHeight="1" x14ac:dyDescent="0.15">
      <c r="C76" s="39" t="s">
        <v>9</v>
      </c>
      <c r="D76" s="9"/>
      <c r="E76" s="9"/>
      <c r="F76" s="9"/>
      <c r="M76" s="9"/>
      <c r="N76" s="25">
        <v>135</v>
      </c>
      <c r="O76" s="6">
        <f t="shared" si="16"/>
        <v>10.142749812171299</v>
      </c>
    </row>
    <row r="77" spans="1:16" ht="15" customHeight="1" x14ac:dyDescent="0.15">
      <c r="C77" s="39" t="s">
        <v>10</v>
      </c>
      <c r="D77" s="9"/>
      <c r="E77" s="9"/>
      <c r="F77" s="9"/>
      <c r="M77" s="9"/>
      <c r="N77" s="25">
        <v>127</v>
      </c>
      <c r="O77" s="6">
        <f t="shared" si="16"/>
        <v>9.5416979714500378</v>
      </c>
    </row>
    <row r="78" spans="1:16" ht="15" customHeight="1" x14ac:dyDescent="0.15">
      <c r="C78" s="39" t="s">
        <v>11</v>
      </c>
      <c r="D78" s="9"/>
      <c r="E78" s="9"/>
      <c r="F78" s="9"/>
      <c r="M78" s="9"/>
      <c r="N78" s="25">
        <v>233</v>
      </c>
      <c r="O78" s="6">
        <f t="shared" si="16"/>
        <v>17.505634861006762</v>
      </c>
    </row>
    <row r="79" spans="1:16" ht="15" customHeight="1" x14ac:dyDescent="0.15">
      <c r="C79" s="39" t="s">
        <v>12</v>
      </c>
      <c r="D79" s="9"/>
      <c r="E79" s="9"/>
      <c r="F79" s="9"/>
      <c r="M79" s="9"/>
      <c r="N79" s="25">
        <v>11</v>
      </c>
      <c r="O79" s="6">
        <f t="shared" si="16"/>
        <v>0.82644628099173556</v>
      </c>
    </row>
    <row r="80" spans="1:16" ht="15" customHeight="1" x14ac:dyDescent="0.15">
      <c r="C80" s="39" t="s">
        <v>13</v>
      </c>
      <c r="D80" s="9"/>
      <c r="E80" s="9"/>
      <c r="F80" s="9"/>
      <c r="M80" s="9"/>
      <c r="N80" s="25">
        <v>11</v>
      </c>
      <c r="O80" s="6">
        <f t="shared" si="16"/>
        <v>0.82644628099173556</v>
      </c>
    </row>
    <row r="81" spans="1:16" ht="15" customHeight="1" x14ac:dyDescent="0.15">
      <c r="C81" s="39" t="s">
        <v>28</v>
      </c>
      <c r="D81" s="9"/>
      <c r="E81" s="9"/>
      <c r="F81" s="9"/>
      <c r="M81" s="9"/>
      <c r="N81" s="25">
        <v>44</v>
      </c>
      <c r="O81" s="6">
        <f t="shared" si="16"/>
        <v>3.3057851239669422</v>
      </c>
    </row>
    <row r="82" spans="1:16" ht="15" customHeight="1" x14ac:dyDescent="0.15">
      <c r="C82" s="39" t="s">
        <v>30</v>
      </c>
      <c r="D82" s="9"/>
      <c r="E82" s="9"/>
      <c r="F82" s="9"/>
      <c r="M82" s="9"/>
      <c r="N82" s="25">
        <v>8</v>
      </c>
      <c r="O82" s="6">
        <f t="shared" si="16"/>
        <v>0.60105184072126228</v>
      </c>
    </row>
    <row r="83" spans="1:16" ht="15" customHeight="1" x14ac:dyDescent="0.15">
      <c r="C83" s="40" t="s">
        <v>0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6">
        <v>5</v>
      </c>
      <c r="O83" s="7">
        <f t="shared" si="16"/>
        <v>0.37565740045078888</v>
      </c>
    </row>
    <row r="84" spans="1:16" ht="15" customHeight="1" x14ac:dyDescent="0.15">
      <c r="C84" s="41" t="s">
        <v>1</v>
      </c>
      <c r="D84" s="30"/>
      <c r="E84" s="30"/>
      <c r="F84" s="30"/>
      <c r="G84" s="30"/>
      <c r="H84" s="30"/>
      <c r="I84" s="30"/>
      <c r="J84" s="30"/>
      <c r="K84" s="30"/>
      <c r="L84" s="30"/>
      <c r="M84" s="152"/>
      <c r="N84" s="31">
        <f>SUM(N75:N83)</f>
        <v>1331</v>
      </c>
      <c r="O84" s="8">
        <f>IF(SUM(O75:O83)&gt;100,"－",SUM(O75:O83))</f>
        <v>100</v>
      </c>
    </row>
    <row r="85" spans="1:16" ht="14.35" customHeight="1" x14ac:dyDescent="0.15">
      <c r="C85" s="37"/>
      <c r="M85" s="9"/>
    </row>
    <row r="86" spans="1:16" ht="15" customHeight="1" x14ac:dyDescent="0.15">
      <c r="A86" s="102" t="s">
        <v>4</v>
      </c>
      <c r="B86" s="102" t="s">
        <v>444</v>
      </c>
      <c r="C86" s="37" t="s">
        <v>443</v>
      </c>
      <c r="M86" s="9"/>
    </row>
    <row r="87" spans="1:16" ht="12" customHeight="1" x14ac:dyDescent="0.15">
      <c r="C87" s="38"/>
      <c r="D87" s="27"/>
      <c r="E87" s="27"/>
      <c r="F87" s="27"/>
      <c r="G87" s="27"/>
      <c r="H87" s="27"/>
      <c r="I87" s="27"/>
      <c r="J87" s="27"/>
      <c r="K87" s="27"/>
      <c r="L87" s="27"/>
      <c r="M87" s="181"/>
      <c r="N87" s="3" t="s">
        <v>2</v>
      </c>
      <c r="O87" s="3" t="s">
        <v>3</v>
      </c>
    </row>
    <row r="88" spans="1:16" ht="12" customHeight="1" x14ac:dyDescent="0.15">
      <c r="C88" s="39"/>
      <c r="D88" s="9"/>
      <c r="E88" s="9"/>
      <c r="F88" s="9"/>
      <c r="M88" s="182"/>
      <c r="N88" s="154" t="s">
        <v>706</v>
      </c>
      <c r="O88" s="154" t="s">
        <v>706</v>
      </c>
      <c r="P88" s="22"/>
    </row>
    <row r="89" spans="1:16" ht="12" customHeight="1" x14ac:dyDescent="0.15">
      <c r="C89" s="40"/>
      <c r="D89" s="28"/>
      <c r="E89" s="28"/>
      <c r="F89" s="28"/>
      <c r="G89" s="28"/>
      <c r="H89" s="28"/>
      <c r="I89" s="28"/>
      <c r="J89" s="28"/>
      <c r="K89" s="28"/>
      <c r="L89" s="28"/>
      <c r="M89" s="183"/>
      <c r="N89" s="29"/>
      <c r="O89" s="4">
        <f>$M$16</f>
        <v>1331</v>
      </c>
    </row>
    <row r="90" spans="1:16" ht="15" customHeight="1" x14ac:dyDescent="0.15">
      <c r="C90" s="39" t="s">
        <v>31</v>
      </c>
      <c r="D90" s="9"/>
      <c r="E90" s="9"/>
      <c r="F90" s="9"/>
      <c r="M90" s="9"/>
      <c r="N90" s="24">
        <v>1207</v>
      </c>
      <c r="O90" s="5">
        <f>$N90/O$89*100</f>
        <v>90.683696468820443</v>
      </c>
    </row>
    <row r="91" spans="1:16" ht="15" customHeight="1" x14ac:dyDescent="0.15">
      <c r="C91" s="39" t="s">
        <v>32</v>
      </c>
      <c r="D91" s="9"/>
      <c r="E91" s="9"/>
      <c r="F91" s="9"/>
      <c r="M91" s="9"/>
      <c r="N91" s="25">
        <v>116</v>
      </c>
      <c r="O91" s="6">
        <f>$N91/O$89*100</f>
        <v>8.7152516904583024</v>
      </c>
    </row>
    <row r="92" spans="1:16" ht="15" customHeight="1" x14ac:dyDescent="0.15">
      <c r="C92" s="40" t="s">
        <v>0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6">
        <v>8</v>
      </c>
      <c r="O92" s="7">
        <f>$N92/O$89*100</f>
        <v>0.60105184072126228</v>
      </c>
    </row>
    <row r="93" spans="1:16" ht="15" customHeight="1" x14ac:dyDescent="0.15">
      <c r="C93" s="41" t="s">
        <v>1</v>
      </c>
      <c r="D93" s="30"/>
      <c r="E93" s="30"/>
      <c r="F93" s="30"/>
      <c r="G93" s="30"/>
      <c r="H93" s="30"/>
      <c r="I93" s="30"/>
      <c r="J93" s="30"/>
      <c r="K93" s="30"/>
      <c r="L93" s="30"/>
      <c r="M93" s="152"/>
      <c r="N93" s="31">
        <f>SUM(N90:N92)</f>
        <v>1331</v>
      </c>
      <c r="O93" s="8">
        <f>IF(SUM(O90:O92)&gt;100,"－",SUM(O90:O92))</f>
        <v>100.00000000000001</v>
      </c>
    </row>
    <row r="94" spans="1:16" ht="14.35" customHeight="1" x14ac:dyDescent="0.15">
      <c r="C94" s="37"/>
      <c r="M94" s="9"/>
    </row>
    <row r="95" spans="1:16" ht="15" customHeight="1" x14ac:dyDescent="0.15">
      <c r="A95" s="102" t="s">
        <v>4</v>
      </c>
      <c r="B95" s="102" t="s">
        <v>446</v>
      </c>
      <c r="C95" s="37" t="s">
        <v>445</v>
      </c>
      <c r="M95" s="9"/>
    </row>
    <row r="96" spans="1:16" ht="12" customHeight="1" x14ac:dyDescent="0.15">
      <c r="C96" s="38"/>
      <c r="D96" s="27"/>
      <c r="E96" s="27"/>
      <c r="F96" s="27"/>
      <c r="G96" s="27"/>
      <c r="H96" s="27"/>
      <c r="I96" s="27"/>
      <c r="J96" s="27"/>
      <c r="K96" s="27"/>
      <c r="L96" s="27"/>
      <c r="M96" s="181"/>
      <c r="N96" s="3" t="s">
        <v>2</v>
      </c>
      <c r="O96" s="3" t="s">
        <v>3</v>
      </c>
    </row>
    <row r="97" spans="1:16" ht="12" customHeight="1" x14ac:dyDescent="0.15">
      <c r="C97" s="39"/>
      <c r="D97" s="9"/>
      <c r="E97" s="9"/>
      <c r="F97" s="9"/>
      <c r="M97" s="182"/>
      <c r="N97" s="154" t="s">
        <v>706</v>
      </c>
      <c r="O97" s="154" t="s">
        <v>706</v>
      </c>
      <c r="P97" s="22"/>
    </row>
    <row r="98" spans="1:16" ht="12" customHeight="1" x14ac:dyDescent="0.15">
      <c r="C98" s="40"/>
      <c r="D98" s="28"/>
      <c r="E98" s="28"/>
      <c r="F98" s="28"/>
      <c r="G98" s="28"/>
      <c r="H98" s="28"/>
      <c r="I98" s="28"/>
      <c r="J98" s="28"/>
      <c r="K98" s="28"/>
      <c r="L98" s="28"/>
      <c r="M98" s="183"/>
      <c r="N98" s="29"/>
      <c r="O98" s="4">
        <f>$M$16</f>
        <v>1331</v>
      </c>
    </row>
    <row r="99" spans="1:16" ht="15" customHeight="1" x14ac:dyDescent="0.15">
      <c r="C99" s="39" t="s">
        <v>33</v>
      </c>
      <c r="D99" s="9"/>
      <c r="E99" s="9"/>
      <c r="F99" s="9"/>
      <c r="M99" s="9"/>
      <c r="N99" s="24">
        <v>776</v>
      </c>
      <c r="O99" s="5">
        <f>$N99/O$98*100</f>
        <v>58.302028549962436</v>
      </c>
    </row>
    <row r="100" spans="1:16" ht="15" customHeight="1" x14ac:dyDescent="0.15">
      <c r="C100" s="39" t="s">
        <v>34</v>
      </c>
      <c r="D100" s="9"/>
      <c r="E100" s="9"/>
      <c r="F100" s="9"/>
      <c r="M100" s="9"/>
      <c r="N100" s="25">
        <v>351</v>
      </c>
      <c r="O100" s="6">
        <f>$N100/O$98*100</f>
        <v>26.371149511645381</v>
      </c>
    </row>
    <row r="101" spans="1:16" ht="15" customHeight="1" x14ac:dyDescent="0.15">
      <c r="C101" s="39" t="s">
        <v>35</v>
      </c>
      <c r="D101" s="9"/>
      <c r="E101" s="9"/>
      <c r="F101" s="9"/>
      <c r="M101" s="9"/>
      <c r="N101" s="25">
        <v>174</v>
      </c>
      <c r="O101" s="6">
        <f>$N101/O$98*100</f>
        <v>13.072877535687452</v>
      </c>
    </row>
    <row r="102" spans="1:16" ht="15" customHeight="1" x14ac:dyDescent="0.15">
      <c r="C102" s="39" t="s">
        <v>36</v>
      </c>
      <c r="D102" s="9"/>
      <c r="E102" s="9"/>
      <c r="F102" s="9"/>
      <c r="M102" s="9"/>
      <c r="N102" s="25">
        <v>30</v>
      </c>
      <c r="O102" s="6">
        <f>$N102/O$98*100</f>
        <v>2.2539444027047333</v>
      </c>
    </row>
    <row r="103" spans="1:16" ht="15" customHeight="1" x14ac:dyDescent="0.15">
      <c r="C103" s="40" t="s">
        <v>0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6">
        <v>0</v>
      </c>
      <c r="O103" s="7">
        <f>$N103/O$98*100</f>
        <v>0</v>
      </c>
    </row>
    <row r="104" spans="1:16" ht="15" customHeight="1" x14ac:dyDescent="0.15">
      <c r="C104" s="41" t="s">
        <v>1</v>
      </c>
      <c r="D104" s="30"/>
      <c r="E104" s="30"/>
      <c r="F104" s="30"/>
      <c r="G104" s="30"/>
      <c r="H104" s="30"/>
      <c r="I104" s="30"/>
      <c r="J104" s="30"/>
      <c r="K104" s="30"/>
      <c r="L104" s="30"/>
      <c r="M104" s="152"/>
      <c r="N104" s="31">
        <f>SUM(N99:N103)</f>
        <v>1331</v>
      </c>
      <c r="O104" s="8">
        <f>IF(SUM(O99:O103)&gt;100,"－",SUM(O99:O103))</f>
        <v>100</v>
      </c>
    </row>
    <row r="105" spans="1:16" ht="14.35" customHeight="1" x14ac:dyDescent="0.15">
      <c r="C105" s="37"/>
      <c r="M105" s="9"/>
    </row>
    <row r="106" spans="1:16" ht="15" customHeight="1" x14ac:dyDescent="0.15">
      <c r="A106" s="102" t="s">
        <v>4</v>
      </c>
      <c r="B106" s="102" t="s">
        <v>448</v>
      </c>
      <c r="C106" s="37" t="s">
        <v>447</v>
      </c>
      <c r="M106" s="9"/>
    </row>
    <row r="107" spans="1:16" ht="12" customHeight="1" x14ac:dyDescent="0.15">
      <c r="C107" s="38"/>
      <c r="D107" s="27"/>
      <c r="E107" s="27"/>
      <c r="F107" s="27"/>
      <c r="G107" s="27"/>
      <c r="H107" s="27"/>
      <c r="I107" s="27"/>
      <c r="J107" s="27"/>
      <c r="K107" s="27"/>
      <c r="L107" s="27"/>
      <c r="M107" s="181"/>
      <c r="N107" s="3" t="s">
        <v>2</v>
      </c>
      <c r="O107" s="3" t="s">
        <v>3</v>
      </c>
    </row>
    <row r="108" spans="1:16" ht="12" customHeight="1" x14ac:dyDescent="0.15">
      <c r="C108" s="39"/>
      <c r="D108" s="9"/>
      <c r="E108" s="9"/>
      <c r="F108" s="9"/>
      <c r="M108" s="182"/>
      <c r="N108" s="154" t="s">
        <v>706</v>
      </c>
      <c r="O108" s="154" t="s">
        <v>706</v>
      </c>
      <c r="P108" s="22"/>
    </row>
    <row r="109" spans="1:16" ht="12" customHeight="1" x14ac:dyDescent="0.15">
      <c r="C109" s="40"/>
      <c r="D109" s="28"/>
      <c r="E109" s="28"/>
      <c r="F109" s="28"/>
      <c r="G109" s="28"/>
      <c r="H109" s="28"/>
      <c r="I109" s="28"/>
      <c r="J109" s="28"/>
      <c r="K109" s="28"/>
      <c r="L109" s="28"/>
      <c r="M109" s="183"/>
      <c r="N109" s="29"/>
      <c r="O109" s="4">
        <f>$M$16</f>
        <v>1331</v>
      </c>
    </row>
    <row r="110" spans="1:16" ht="15" customHeight="1" x14ac:dyDescent="0.15">
      <c r="C110" s="39" t="s">
        <v>37</v>
      </c>
      <c r="D110" s="9"/>
      <c r="E110" s="9"/>
      <c r="F110" s="9"/>
      <c r="M110" s="9"/>
      <c r="N110" s="24">
        <v>1139</v>
      </c>
      <c r="O110" s="5">
        <f>$N110/O$109*100</f>
        <v>85.57475582268971</v>
      </c>
    </row>
    <row r="111" spans="1:16" ht="15" customHeight="1" x14ac:dyDescent="0.15">
      <c r="C111" s="39" t="s">
        <v>38</v>
      </c>
      <c r="D111" s="9"/>
      <c r="E111" s="9"/>
      <c r="F111" s="9"/>
      <c r="M111" s="9"/>
      <c r="N111" s="25">
        <v>86</v>
      </c>
      <c r="O111" s="6">
        <f>$N111/O$109*100</f>
        <v>6.4613072877535691</v>
      </c>
    </row>
    <row r="112" spans="1:16" ht="15" customHeight="1" x14ac:dyDescent="0.15">
      <c r="C112" s="39" t="s">
        <v>36</v>
      </c>
      <c r="D112" s="9"/>
      <c r="E112" s="9"/>
      <c r="F112" s="9"/>
      <c r="M112" s="9"/>
      <c r="N112" s="25">
        <v>70</v>
      </c>
      <c r="O112" s="6">
        <f>$N112/O$109*100</f>
        <v>5.2592036063110443</v>
      </c>
    </row>
    <row r="113" spans="1:16" ht="15" customHeight="1" x14ac:dyDescent="0.15">
      <c r="C113" s="40" t="s">
        <v>0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6">
        <v>36</v>
      </c>
      <c r="O113" s="7">
        <f>$N113/O$109*100</f>
        <v>2.7047332832456799</v>
      </c>
    </row>
    <row r="114" spans="1:16" ht="15" customHeight="1" x14ac:dyDescent="0.15">
      <c r="C114" s="41" t="s">
        <v>1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152"/>
      <c r="N114" s="31">
        <f>SUM(N110:N113)</f>
        <v>1331</v>
      </c>
      <c r="O114" s="8">
        <f>IF(SUM(O110:O113)&gt;100,"－",SUM(O110:O113))</f>
        <v>100</v>
      </c>
    </row>
    <row r="115" spans="1:16" ht="13.2" customHeight="1" x14ac:dyDescent="0.15">
      <c r="C115" s="37"/>
    </row>
    <row r="116" spans="1:16" ht="15" customHeight="1" x14ac:dyDescent="0.15">
      <c r="A116" s="102" t="s">
        <v>4</v>
      </c>
      <c r="B116" s="102" t="s">
        <v>449</v>
      </c>
      <c r="C116" s="37" t="s">
        <v>450</v>
      </c>
    </row>
    <row r="117" spans="1:16" s="159" customFormat="1" ht="22.7" x14ac:dyDescent="0.15">
      <c r="A117" s="102"/>
      <c r="B117" s="102"/>
      <c r="C117" s="41" t="s">
        <v>707</v>
      </c>
      <c r="D117" s="30"/>
      <c r="E117" s="30"/>
      <c r="F117" s="152"/>
      <c r="G117" s="157" t="s">
        <v>41</v>
      </c>
      <c r="H117" s="157" t="s">
        <v>39</v>
      </c>
      <c r="I117" s="158" t="s">
        <v>40</v>
      </c>
      <c r="J117" s="158" t="s">
        <v>42</v>
      </c>
      <c r="K117" s="158" t="s">
        <v>43</v>
      </c>
      <c r="L117" s="158" t="s">
        <v>44</v>
      </c>
      <c r="M117" s="158" t="s">
        <v>414</v>
      </c>
      <c r="N117" s="14" t="s">
        <v>0</v>
      </c>
      <c r="O117" s="14" t="s">
        <v>5</v>
      </c>
      <c r="P117" s="158" t="s">
        <v>415</v>
      </c>
    </row>
    <row r="118" spans="1:16" s="159" customFormat="1" ht="15" customHeight="1" x14ac:dyDescent="0.15">
      <c r="A118" s="102"/>
      <c r="B118" s="102"/>
      <c r="C118" s="160" t="s">
        <v>2</v>
      </c>
      <c r="D118" s="38" t="s">
        <v>412</v>
      </c>
      <c r="E118" s="173"/>
      <c r="F118" s="163"/>
      <c r="G118" s="15">
        <v>123</v>
      </c>
      <c r="H118" s="15">
        <v>248</v>
      </c>
      <c r="I118" s="15">
        <v>198</v>
      </c>
      <c r="J118" s="15">
        <v>254</v>
      </c>
      <c r="K118" s="15">
        <v>118</v>
      </c>
      <c r="L118" s="15">
        <v>356</v>
      </c>
      <c r="M118" s="15">
        <v>0</v>
      </c>
      <c r="N118" s="15">
        <v>34</v>
      </c>
      <c r="O118" s="15">
        <f t="shared" ref="O118:O121" si="17">SUM(G118:N118)</f>
        <v>1331</v>
      </c>
      <c r="P118" s="19">
        <v>50.837316885119506</v>
      </c>
    </row>
    <row r="119" spans="1:16" ht="15" customHeight="1" x14ac:dyDescent="0.15">
      <c r="C119" s="171"/>
      <c r="D119" s="40" t="s">
        <v>413</v>
      </c>
      <c r="E119" s="175"/>
      <c r="F119" s="167"/>
      <c r="G119" s="17">
        <v>195</v>
      </c>
      <c r="H119" s="17">
        <v>260</v>
      </c>
      <c r="I119" s="17">
        <v>239</v>
      </c>
      <c r="J119" s="17">
        <v>174</v>
      </c>
      <c r="K119" s="17">
        <v>99</v>
      </c>
      <c r="L119" s="17">
        <v>289</v>
      </c>
      <c r="M119" s="17">
        <v>10</v>
      </c>
      <c r="N119" s="17">
        <v>65</v>
      </c>
      <c r="O119" s="17">
        <f t="shared" si="17"/>
        <v>1331</v>
      </c>
      <c r="P119" s="21">
        <v>44.886942675159233</v>
      </c>
    </row>
    <row r="120" spans="1:16" s="159" customFormat="1" ht="15" customHeight="1" x14ac:dyDescent="0.15">
      <c r="A120" s="102"/>
      <c r="B120" s="102"/>
      <c r="C120" s="160" t="s">
        <v>3</v>
      </c>
      <c r="D120" s="38" t="s">
        <v>412</v>
      </c>
      <c r="E120" s="173"/>
      <c r="F120" s="174">
        <f>$M$16</f>
        <v>1331</v>
      </c>
      <c r="G120" s="19">
        <f t="shared" ref="G120:N121" si="18">G118/$F120*100</f>
        <v>9.2411720510894071</v>
      </c>
      <c r="H120" s="19">
        <f t="shared" si="18"/>
        <v>18.632607062359128</v>
      </c>
      <c r="I120" s="19">
        <f t="shared" si="18"/>
        <v>14.87603305785124</v>
      </c>
      <c r="J120" s="19">
        <f t="shared" si="18"/>
        <v>19.083395942900076</v>
      </c>
      <c r="K120" s="19">
        <f t="shared" ref="K120" si="19">K118/$F120*100</f>
        <v>8.8655146506386178</v>
      </c>
      <c r="L120" s="19">
        <f t="shared" si="18"/>
        <v>26.746806912096165</v>
      </c>
      <c r="M120" s="19">
        <f t="shared" si="18"/>
        <v>0</v>
      </c>
      <c r="N120" s="19">
        <f t="shared" si="18"/>
        <v>2.5544703230653645</v>
      </c>
      <c r="O120" s="19">
        <f t="shared" si="17"/>
        <v>99.999999999999986</v>
      </c>
    </row>
    <row r="121" spans="1:16" ht="15" customHeight="1" x14ac:dyDescent="0.15">
      <c r="C121" s="171"/>
      <c r="D121" s="40" t="s">
        <v>413</v>
      </c>
      <c r="E121" s="175"/>
      <c r="F121" s="176">
        <f>$M$16</f>
        <v>1331</v>
      </c>
      <c r="G121" s="21">
        <f t="shared" ref="G121:K121" si="20">G119/$F121*100</f>
        <v>14.650638617580766</v>
      </c>
      <c r="H121" s="21">
        <f t="shared" si="20"/>
        <v>19.534184823441024</v>
      </c>
      <c r="I121" s="21">
        <f t="shared" si="20"/>
        <v>17.956423741547709</v>
      </c>
      <c r="J121" s="21">
        <f t="shared" si="20"/>
        <v>13.072877535687452</v>
      </c>
      <c r="K121" s="21">
        <f t="shared" si="20"/>
        <v>7.4380165289256199</v>
      </c>
      <c r="L121" s="21">
        <f t="shared" si="18"/>
        <v>21.712997746055599</v>
      </c>
      <c r="M121" s="21">
        <f t="shared" si="18"/>
        <v>0.75131480090157776</v>
      </c>
      <c r="N121" s="21">
        <f t="shared" si="18"/>
        <v>4.8835462058602559</v>
      </c>
      <c r="O121" s="21">
        <f t="shared" si="17"/>
        <v>100</v>
      </c>
      <c r="P121" s="159"/>
    </row>
    <row r="122" spans="1:16" ht="15" customHeight="1" x14ac:dyDescent="0.15">
      <c r="C122" s="42"/>
      <c r="D122" s="177"/>
      <c r="E122" s="177"/>
      <c r="F122" s="177"/>
      <c r="G122" s="177"/>
      <c r="H122" s="179"/>
      <c r="I122" s="22"/>
      <c r="J122" s="22"/>
      <c r="K122" s="22"/>
      <c r="L122" s="22"/>
      <c r="M122" s="22"/>
      <c r="N122" s="22"/>
      <c r="O122" s="22"/>
      <c r="P122" s="159"/>
    </row>
    <row r="123" spans="1:16" ht="15" customHeight="1" x14ac:dyDescent="0.15">
      <c r="C123" s="184" t="s">
        <v>631</v>
      </c>
      <c r="D123" s="177"/>
      <c r="E123" s="177"/>
      <c r="F123" s="177"/>
      <c r="G123" s="177"/>
      <c r="H123" s="179"/>
      <c r="I123" s="22"/>
      <c r="J123" s="22"/>
      <c r="K123" s="22"/>
      <c r="L123" s="22"/>
      <c r="M123" s="22"/>
      <c r="N123" s="22"/>
      <c r="O123" s="22"/>
      <c r="P123" s="159"/>
    </row>
    <row r="124" spans="1:16" ht="15" customHeight="1" x14ac:dyDescent="0.15">
      <c r="C124" s="37"/>
      <c r="O124" s="22"/>
      <c r="P124" s="159"/>
    </row>
    <row r="125" spans="1:16" ht="15" customHeight="1" x14ac:dyDescent="0.15">
      <c r="C125" s="38"/>
      <c r="D125" s="27"/>
      <c r="E125" s="27"/>
      <c r="F125" s="27"/>
      <c r="G125" s="27"/>
      <c r="H125" s="27"/>
      <c r="I125" s="27"/>
      <c r="J125" s="27"/>
      <c r="K125" s="27"/>
      <c r="L125" s="185"/>
      <c r="M125" s="3" t="s">
        <v>2</v>
      </c>
      <c r="N125" s="3" t="s">
        <v>3</v>
      </c>
      <c r="O125" s="22"/>
      <c r="P125" s="159"/>
    </row>
    <row r="126" spans="1:16" ht="15" customHeight="1" x14ac:dyDescent="0.15">
      <c r="C126" s="39"/>
      <c r="D126" s="9"/>
      <c r="E126" s="9"/>
      <c r="F126" s="9"/>
      <c r="L126" s="186"/>
      <c r="M126" s="154" t="s">
        <v>706</v>
      </c>
      <c r="N126" s="154" t="s">
        <v>706</v>
      </c>
      <c r="O126" s="22"/>
      <c r="P126" s="159"/>
    </row>
    <row r="127" spans="1:16" ht="15" customHeight="1" x14ac:dyDescent="0.15">
      <c r="C127" s="40"/>
      <c r="D127" s="28"/>
      <c r="E127" s="28"/>
      <c r="F127" s="28"/>
      <c r="G127" s="28"/>
      <c r="H127" s="28"/>
      <c r="I127" s="28"/>
      <c r="J127" s="28"/>
      <c r="K127" s="28"/>
      <c r="L127" s="183"/>
      <c r="M127" s="29"/>
      <c r="N127" s="4">
        <f>F120</f>
        <v>1331</v>
      </c>
      <c r="O127" s="22"/>
      <c r="P127" s="159"/>
    </row>
    <row r="128" spans="1:16" ht="15" customHeight="1" x14ac:dyDescent="0.15">
      <c r="C128" s="39" t="s">
        <v>645</v>
      </c>
      <c r="D128" s="9"/>
      <c r="E128" s="9"/>
      <c r="F128" s="9"/>
      <c r="M128" s="24">
        <v>65</v>
      </c>
      <c r="N128" s="5">
        <f>M128/N$127*100</f>
        <v>4.8835462058602559</v>
      </c>
      <c r="O128" s="22"/>
      <c r="P128" s="159"/>
    </row>
    <row r="129" spans="1:17" ht="15" customHeight="1" x14ac:dyDescent="0.15">
      <c r="C129" s="39" t="s">
        <v>642</v>
      </c>
      <c r="D129" s="9"/>
      <c r="E129" s="9"/>
      <c r="F129" s="9"/>
      <c r="M129" s="25">
        <v>122</v>
      </c>
      <c r="N129" s="6">
        <f t="shared" ref="N129:N135" si="21">M129/N$127*100</f>
        <v>9.1660405709992485</v>
      </c>
      <c r="O129" s="22"/>
      <c r="P129" s="159"/>
    </row>
    <row r="130" spans="1:17" ht="15" customHeight="1" x14ac:dyDescent="0.15">
      <c r="C130" s="39" t="s">
        <v>648</v>
      </c>
      <c r="D130" s="9"/>
      <c r="E130" s="9"/>
      <c r="F130" s="9"/>
      <c r="M130" s="25">
        <v>84</v>
      </c>
      <c r="N130" s="6">
        <f t="shared" si="21"/>
        <v>6.3110443275732537</v>
      </c>
      <c r="O130" s="22"/>
      <c r="P130" s="159"/>
    </row>
    <row r="131" spans="1:17" ht="15" customHeight="1" x14ac:dyDescent="0.15">
      <c r="C131" s="39" t="s">
        <v>649</v>
      </c>
      <c r="D131" s="9"/>
      <c r="E131" s="9"/>
      <c r="F131" s="9"/>
      <c r="M131" s="25">
        <v>122</v>
      </c>
      <c r="N131" s="6">
        <f t="shared" si="21"/>
        <v>9.1660405709992485</v>
      </c>
      <c r="O131" s="22"/>
      <c r="P131" s="159"/>
    </row>
    <row r="132" spans="1:17" ht="15" customHeight="1" x14ac:dyDescent="0.15">
      <c r="C132" s="39" t="s">
        <v>646</v>
      </c>
      <c r="D132" s="9"/>
      <c r="E132" s="9"/>
      <c r="F132" s="9"/>
      <c r="M132" s="25">
        <v>186</v>
      </c>
      <c r="N132" s="6">
        <f t="shared" si="21"/>
        <v>13.974455296769348</v>
      </c>
      <c r="O132" s="22"/>
      <c r="P132" s="159"/>
    </row>
    <row r="133" spans="1:17" ht="15" customHeight="1" x14ac:dyDescent="0.15">
      <c r="C133" s="39" t="s">
        <v>647</v>
      </c>
      <c r="D133" s="9"/>
      <c r="E133" s="9"/>
      <c r="F133" s="9"/>
      <c r="M133" s="25">
        <v>232</v>
      </c>
      <c r="N133" s="6">
        <f t="shared" si="21"/>
        <v>17.430503380916605</v>
      </c>
      <c r="O133" s="22"/>
      <c r="P133" s="159"/>
    </row>
    <row r="134" spans="1:17" ht="15" customHeight="1" x14ac:dyDescent="0.15">
      <c r="C134" s="39" t="s">
        <v>643</v>
      </c>
      <c r="D134" s="9"/>
      <c r="E134" s="9"/>
      <c r="F134" s="9"/>
      <c r="M134" s="25">
        <v>442</v>
      </c>
      <c r="N134" s="6">
        <f t="shared" si="21"/>
        <v>33.208114199849739</v>
      </c>
      <c r="O134" s="22"/>
      <c r="P134" s="159"/>
    </row>
    <row r="135" spans="1:17" ht="15" customHeight="1" x14ac:dyDescent="0.15">
      <c r="C135" s="40" t="s">
        <v>644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6">
        <v>78</v>
      </c>
      <c r="N135" s="7">
        <f t="shared" si="21"/>
        <v>5.8602554470323067</v>
      </c>
      <c r="O135" s="22"/>
      <c r="P135" s="159"/>
    </row>
    <row r="136" spans="1:17" ht="15" customHeight="1" x14ac:dyDescent="0.15">
      <c r="C136" s="41" t="s">
        <v>1</v>
      </c>
      <c r="D136" s="30"/>
      <c r="E136" s="30"/>
      <c r="F136" s="30"/>
      <c r="G136" s="30"/>
      <c r="H136" s="30"/>
      <c r="I136" s="30"/>
      <c r="J136" s="30"/>
      <c r="K136" s="30"/>
      <c r="L136" s="152"/>
      <c r="M136" s="31">
        <f>SUM(M128:M135)</f>
        <v>1331</v>
      </c>
      <c r="N136" s="8">
        <f>IF(SUM(N128:N135)&gt;100,"－",SUM(N128:N135))</f>
        <v>100</v>
      </c>
      <c r="O136" s="22"/>
      <c r="P136" s="159"/>
    </row>
    <row r="137" spans="1:17" ht="15" customHeight="1" x14ac:dyDescent="0.15">
      <c r="C137" s="41" t="s">
        <v>641</v>
      </c>
      <c r="D137" s="30"/>
      <c r="E137" s="30"/>
      <c r="F137" s="30"/>
      <c r="G137" s="30"/>
      <c r="H137" s="30"/>
      <c r="I137" s="30"/>
      <c r="J137" s="30"/>
      <c r="K137" s="30"/>
      <c r="L137" s="152"/>
      <c r="M137" s="187">
        <v>90.198837478958978</v>
      </c>
      <c r="N137" s="44"/>
      <c r="O137" s="22"/>
      <c r="P137" s="159"/>
    </row>
    <row r="138" spans="1:17" ht="15" customHeight="1" x14ac:dyDescent="0.15">
      <c r="C138" s="42"/>
      <c r="D138" s="177"/>
      <c r="E138" s="177"/>
      <c r="F138" s="177"/>
      <c r="G138" s="177"/>
      <c r="H138" s="179"/>
      <c r="I138" s="22"/>
      <c r="J138" s="22"/>
      <c r="K138" s="22"/>
      <c r="L138" s="22"/>
      <c r="M138" s="22"/>
      <c r="N138" s="22"/>
      <c r="O138" s="22"/>
      <c r="P138" s="159"/>
    </row>
    <row r="139" spans="1:17" ht="15" customHeight="1" x14ac:dyDescent="0.15">
      <c r="A139" s="102" t="s">
        <v>4</v>
      </c>
      <c r="B139" s="102" t="s">
        <v>627</v>
      </c>
      <c r="C139" s="42"/>
      <c r="D139" s="177"/>
      <c r="E139" s="177"/>
      <c r="F139" s="177"/>
      <c r="G139" s="32"/>
      <c r="H139" s="32"/>
      <c r="I139" s="32"/>
      <c r="J139" s="32"/>
      <c r="K139" s="32"/>
      <c r="L139" s="32"/>
      <c r="M139" s="33"/>
      <c r="N139" s="13"/>
      <c r="O139" s="13"/>
      <c r="Q139" s="159"/>
    </row>
    <row r="140" spans="1:17" ht="12" customHeight="1" x14ac:dyDescent="0.15">
      <c r="C140" s="38"/>
      <c r="D140" s="27"/>
      <c r="E140" s="27"/>
      <c r="F140" s="27"/>
      <c r="G140" s="27"/>
      <c r="H140" s="27"/>
      <c r="I140" s="27"/>
      <c r="J140" s="27"/>
      <c r="K140" s="27"/>
      <c r="L140" s="181"/>
      <c r="M140" s="3" t="s">
        <v>2</v>
      </c>
      <c r="N140" s="3" t="s">
        <v>3</v>
      </c>
      <c r="O140" s="13"/>
    </row>
    <row r="141" spans="1:17" ht="12" customHeight="1" x14ac:dyDescent="0.15">
      <c r="C141" s="39"/>
      <c r="D141" s="9"/>
      <c r="E141" s="9"/>
      <c r="F141" s="9"/>
      <c r="L141" s="182"/>
      <c r="M141" s="154" t="s">
        <v>706</v>
      </c>
      <c r="N141" s="154" t="s">
        <v>706</v>
      </c>
      <c r="O141" s="22"/>
    </row>
    <row r="142" spans="1:17" ht="12" customHeight="1" x14ac:dyDescent="0.15">
      <c r="C142" s="40"/>
      <c r="D142" s="28"/>
      <c r="E142" s="28"/>
      <c r="F142" s="28"/>
      <c r="G142" s="28"/>
      <c r="H142" s="28"/>
      <c r="I142" s="28"/>
      <c r="J142" s="28"/>
      <c r="K142" s="28"/>
      <c r="L142" s="183"/>
      <c r="M142" s="29"/>
      <c r="N142" s="4">
        <f>$M$16</f>
        <v>1331</v>
      </c>
      <c r="O142" s="13"/>
    </row>
    <row r="143" spans="1:17" ht="15" customHeight="1" x14ac:dyDescent="0.15">
      <c r="C143" s="39" t="s">
        <v>46</v>
      </c>
      <c r="D143" s="9"/>
      <c r="E143" s="9"/>
      <c r="F143" s="9"/>
      <c r="M143" s="24">
        <v>980</v>
      </c>
      <c r="N143" s="5">
        <f t="shared" ref="N143:N159" si="22">$M143/N$142*100</f>
        <v>73.62885048835463</v>
      </c>
      <c r="O143" s="13"/>
    </row>
    <row r="144" spans="1:17" ht="15" customHeight="1" x14ac:dyDescent="0.15">
      <c r="C144" s="39" t="s">
        <v>47</v>
      </c>
      <c r="D144" s="9"/>
      <c r="E144" s="9"/>
      <c r="F144" s="9"/>
      <c r="M144" s="25">
        <v>18</v>
      </c>
      <c r="N144" s="6">
        <f t="shared" si="22"/>
        <v>1.3523666416228399</v>
      </c>
      <c r="O144" s="13"/>
    </row>
    <row r="145" spans="3:15" ht="15" customHeight="1" x14ac:dyDescent="0.15">
      <c r="C145" s="39" t="s">
        <v>48</v>
      </c>
      <c r="D145" s="9"/>
      <c r="E145" s="9"/>
      <c r="F145" s="9"/>
      <c r="M145" s="25">
        <v>313</v>
      </c>
      <c r="N145" s="6">
        <f t="shared" si="22"/>
        <v>23.516153268219384</v>
      </c>
      <c r="O145" s="13"/>
    </row>
    <row r="146" spans="3:15" ht="15" customHeight="1" x14ac:dyDescent="0.15">
      <c r="C146" s="39" t="s">
        <v>49</v>
      </c>
      <c r="D146" s="9"/>
      <c r="E146" s="9"/>
      <c r="F146" s="9"/>
      <c r="M146" s="25">
        <v>61</v>
      </c>
      <c r="N146" s="6">
        <f t="shared" si="22"/>
        <v>4.5830202854996243</v>
      </c>
      <c r="O146" s="13"/>
    </row>
    <row r="147" spans="3:15" ht="15" customHeight="1" x14ac:dyDescent="0.15">
      <c r="C147" s="39" t="s">
        <v>50</v>
      </c>
      <c r="D147" s="9"/>
      <c r="E147" s="9"/>
      <c r="F147" s="9"/>
      <c r="M147" s="25">
        <v>79</v>
      </c>
      <c r="N147" s="6">
        <f t="shared" si="22"/>
        <v>5.9353869271224644</v>
      </c>
      <c r="O147" s="13"/>
    </row>
    <row r="148" spans="3:15" ht="15" customHeight="1" x14ac:dyDescent="0.15">
      <c r="C148" s="39" t="s">
        <v>51</v>
      </c>
      <c r="D148" s="9"/>
      <c r="E148" s="9"/>
      <c r="F148" s="9"/>
      <c r="M148" s="25">
        <v>11</v>
      </c>
      <c r="N148" s="6">
        <f t="shared" si="22"/>
        <v>0.82644628099173556</v>
      </c>
      <c r="O148" s="13"/>
    </row>
    <row r="149" spans="3:15" ht="15" customHeight="1" x14ac:dyDescent="0.15">
      <c r="C149" s="39" t="s">
        <v>52</v>
      </c>
      <c r="D149" s="9"/>
      <c r="E149" s="9"/>
      <c r="F149" s="9"/>
      <c r="M149" s="25">
        <v>586</v>
      </c>
      <c r="N149" s="6">
        <f t="shared" si="22"/>
        <v>44.02704733283246</v>
      </c>
      <c r="O149" s="13"/>
    </row>
    <row r="150" spans="3:15" ht="15" customHeight="1" x14ac:dyDescent="0.15">
      <c r="C150" s="39" t="s">
        <v>53</v>
      </c>
      <c r="D150" s="9"/>
      <c r="E150" s="9"/>
      <c r="F150" s="9"/>
      <c r="M150" s="25">
        <v>115</v>
      </c>
      <c r="N150" s="6">
        <f t="shared" si="22"/>
        <v>8.6401202103681456</v>
      </c>
      <c r="O150" s="13"/>
    </row>
    <row r="151" spans="3:15" ht="15" customHeight="1" x14ac:dyDescent="0.15">
      <c r="C151" s="39" t="s">
        <v>54</v>
      </c>
      <c r="D151" s="9"/>
      <c r="E151" s="9"/>
      <c r="F151" s="9"/>
      <c r="M151" s="25">
        <v>98</v>
      </c>
      <c r="N151" s="6">
        <f t="shared" si="22"/>
        <v>7.3628850488354614</v>
      </c>
      <c r="O151" s="13"/>
    </row>
    <row r="152" spans="3:15" ht="15" customHeight="1" x14ac:dyDescent="0.15">
      <c r="C152" s="39" t="s">
        <v>55</v>
      </c>
      <c r="D152" s="9"/>
      <c r="E152" s="9"/>
      <c r="F152" s="9"/>
      <c r="M152" s="25">
        <v>63</v>
      </c>
      <c r="N152" s="6">
        <f t="shared" si="22"/>
        <v>4.7332832456799405</v>
      </c>
      <c r="O152" s="13"/>
    </row>
    <row r="153" spans="3:15" ht="15" customHeight="1" x14ac:dyDescent="0.15">
      <c r="C153" s="39" t="s">
        <v>56</v>
      </c>
      <c r="D153" s="9"/>
      <c r="E153" s="9"/>
      <c r="F153" s="9"/>
      <c r="M153" s="25">
        <v>72</v>
      </c>
      <c r="N153" s="6">
        <f t="shared" si="22"/>
        <v>5.4094665664913597</v>
      </c>
      <c r="O153" s="13"/>
    </row>
    <row r="154" spans="3:15" ht="15" customHeight="1" x14ac:dyDescent="0.15">
      <c r="C154" s="39" t="s">
        <v>57</v>
      </c>
      <c r="D154" s="9"/>
      <c r="E154" s="9"/>
      <c r="F154" s="9"/>
      <c r="M154" s="25">
        <v>26</v>
      </c>
      <c r="N154" s="6">
        <f t="shared" si="22"/>
        <v>1.9534184823441023</v>
      </c>
      <c r="O154" s="13"/>
    </row>
    <row r="155" spans="3:15" ht="15" customHeight="1" x14ac:dyDescent="0.15">
      <c r="C155" s="39" t="s">
        <v>58</v>
      </c>
      <c r="D155" s="9"/>
      <c r="E155" s="9"/>
      <c r="F155" s="9"/>
      <c r="M155" s="25">
        <v>143</v>
      </c>
      <c r="N155" s="6">
        <f t="shared" si="22"/>
        <v>10.743801652892563</v>
      </c>
      <c r="O155" s="13"/>
    </row>
    <row r="156" spans="3:15" ht="15" customHeight="1" x14ac:dyDescent="0.15">
      <c r="C156" s="39" t="s">
        <v>59</v>
      </c>
      <c r="D156" s="9"/>
      <c r="E156" s="9"/>
      <c r="F156" s="9"/>
      <c r="M156" s="25">
        <v>36</v>
      </c>
      <c r="N156" s="6">
        <f t="shared" si="22"/>
        <v>2.7047332832456799</v>
      </c>
      <c r="O156" s="13"/>
    </row>
    <row r="157" spans="3:15" ht="15" customHeight="1" x14ac:dyDescent="0.15">
      <c r="C157" s="39" t="s">
        <v>60</v>
      </c>
      <c r="D157" s="9"/>
      <c r="E157" s="9"/>
      <c r="F157" s="9"/>
      <c r="M157" s="25">
        <v>28</v>
      </c>
      <c r="N157" s="6">
        <f t="shared" si="22"/>
        <v>2.1036814425244179</v>
      </c>
      <c r="O157" s="13"/>
    </row>
    <row r="158" spans="3:15" ht="15" customHeight="1" x14ac:dyDescent="0.15">
      <c r="C158" s="39" t="s">
        <v>61</v>
      </c>
      <c r="D158" s="9"/>
      <c r="E158" s="9"/>
      <c r="F158" s="9"/>
      <c r="M158" s="25">
        <v>92</v>
      </c>
      <c r="N158" s="6">
        <f t="shared" si="22"/>
        <v>6.9120961682945152</v>
      </c>
      <c r="O158" s="13"/>
    </row>
    <row r="159" spans="3:15" ht="15" customHeight="1" x14ac:dyDescent="0.15">
      <c r="C159" s="40" t="s">
        <v>0</v>
      </c>
      <c r="D159" s="28"/>
      <c r="E159" s="28"/>
      <c r="F159" s="28"/>
      <c r="G159" s="28"/>
      <c r="H159" s="28"/>
      <c r="I159" s="28"/>
      <c r="J159" s="28"/>
      <c r="K159" s="28"/>
      <c r="L159" s="28"/>
      <c r="M159" s="26">
        <v>80</v>
      </c>
      <c r="N159" s="7">
        <f t="shared" si="22"/>
        <v>6.0105184072126221</v>
      </c>
      <c r="O159" s="13"/>
    </row>
    <row r="160" spans="3:15" ht="15" customHeight="1" x14ac:dyDescent="0.15">
      <c r="C160" s="41" t="s">
        <v>1</v>
      </c>
      <c r="D160" s="30"/>
      <c r="E160" s="30"/>
      <c r="F160" s="30"/>
      <c r="G160" s="30"/>
      <c r="H160" s="30"/>
      <c r="I160" s="30"/>
      <c r="J160" s="30"/>
      <c r="K160" s="30"/>
      <c r="L160" s="152"/>
      <c r="M160" s="31">
        <f>SUM(M143:M159)</f>
        <v>2801</v>
      </c>
      <c r="N160" s="8" t="str">
        <f>IF(SUM(N143:N159)&gt;100,"－",SUM(N143:N159))</f>
        <v>－</v>
      </c>
      <c r="O160" s="13"/>
    </row>
    <row r="161" spans="1:16" ht="15" customHeight="1" x14ac:dyDescent="0.15">
      <c r="C161" s="41" t="s">
        <v>630</v>
      </c>
      <c r="D161" s="30"/>
      <c r="E161" s="30"/>
      <c r="F161" s="30"/>
      <c r="G161" s="30"/>
      <c r="H161" s="30"/>
      <c r="I161" s="30"/>
      <c r="J161" s="30"/>
      <c r="K161" s="30"/>
      <c r="L161" s="152"/>
      <c r="M161" s="188">
        <f>M160/N142</f>
        <v>2.1044327573253194</v>
      </c>
      <c r="N161" s="8" t="s">
        <v>586</v>
      </c>
      <c r="O161" s="13"/>
    </row>
    <row r="162" spans="1:16" ht="15" customHeight="1" x14ac:dyDescent="0.15">
      <c r="C162" s="37"/>
      <c r="M162" s="189"/>
      <c r="O162" s="13"/>
    </row>
    <row r="163" spans="1:16" ht="20.350000000000001" customHeight="1" x14ac:dyDescent="0.15">
      <c r="B163" s="149" t="s">
        <v>632</v>
      </c>
      <c r="C163" s="37"/>
      <c r="M163" s="9"/>
      <c r="P163" s="22"/>
    </row>
    <row r="164" spans="1:16" ht="15" customHeight="1" x14ac:dyDescent="0.15">
      <c r="A164" s="102" t="s">
        <v>439</v>
      </c>
      <c r="B164" s="102" t="s">
        <v>452</v>
      </c>
      <c r="C164" s="37" t="s">
        <v>451</v>
      </c>
      <c r="O164" s="13"/>
    </row>
    <row r="165" spans="1:16" ht="12" customHeight="1" x14ac:dyDescent="0.15">
      <c r="C165" s="38"/>
      <c r="D165" s="27"/>
      <c r="E165" s="27"/>
      <c r="F165" s="27"/>
      <c r="G165" s="27"/>
      <c r="H165" s="27"/>
      <c r="I165" s="27"/>
      <c r="J165" s="27"/>
      <c r="K165" s="27"/>
      <c r="L165" s="151" t="s">
        <v>2</v>
      </c>
      <c r="M165" s="152"/>
      <c r="N165" s="151" t="s">
        <v>3</v>
      </c>
      <c r="O165" s="152"/>
      <c r="P165" s="13" t="s">
        <v>453</v>
      </c>
    </row>
    <row r="166" spans="1:16" ht="12" customHeight="1" x14ac:dyDescent="0.15">
      <c r="C166" s="39"/>
      <c r="D166" s="9"/>
      <c r="E166" s="9"/>
      <c r="F166" s="9"/>
      <c r="L166" s="154" t="s">
        <v>429</v>
      </c>
      <c r="M166" s="154" t="s">
        <v>706</v>
      </c>
      <c r="N166" s="154" t="s">
        <v>429</v>
      </c>
      <c r="O166" s="154" t="s">
        <v>706</v>
      </c>
      <c r="P166" s="13"/>
    </row>
    <row r="167" spans="1:16" ht="12" customHeight="1" x14ac:dyDescent="0.15">
      <c r="C167" s="40"/>
      <c r="D167" s="28"/>
      <c r="E167" s="28"/>
      <c r="F167" s="28"/>
      <c r="G167" s="28"/>
      <c r="H167" s="28"/>
      <c r="I167" s="28"/>
      <c r="J167" s="28"/>
      <c r="K167" s="28"/>
      <c r="L167" s="29"/>
      <c r="M167" s="29"/>
      <c r="N167" s="4">
        <f>L$16</f>
        <v>1520</v>
      </c>
      <c r="O167" s="4">
        <f>$M$16</f>
        <v>1331</v>
      </c>
      <c r="P167" s="13"/>
    </row>
    <row r="168" spans="1:16" ht="15" customHeight="1" x14ac:dyDescent="0.15">
      <c r="C168" s="39" t="s">
        <v>62</v>
      </c>
      <c r="D168" s="9"/>
      <c r="E168" s="9"/>
      <c r="F168" s="9"/>
      <c r="L168" s="24">
        <v>0</v>
      </c>
      <c r="M168" s="24">
        <v>0</v>
      </c>
      <c r="N168" s="5">
        <f>L168/N$167*100</f>
        <v>0</v>
      </c>
      <c r="O168" s="5">
        <f>M168/O$167*100</f>
        <v>0</v>
      </c>
      <c r="P168" s="13"/>
    </row>
    <row r="169" spans="1:16" ht="15" customHeight="1" x14ac:dyDescent="0.15">
      <c r="C169" s="39" t="s">
        <v>63</v>
      </c>
      <c r="D169" s="9"/>
      <c r="E169" s="9"/>
      <c r="F169" s="9"/>
      <c r="L169" s="25">
        <v>0</v>
      </c>
      <c r="M169" s="25">
        <v>0</v>
      </c>
      <c r="N169" s="6">
        <f t="shared" ref="N169:O178" si="23">L169/N$167*100</f>
        <v>0</v>
      </c>
      <c r="O169" s="6">
        <f t="shared" si="23"/>
        <v>0</v>
      </c>
      <c r="P169" s="13"/>
    </row>
    <row r="170" spans="1:16" ht="15" customHeight="1" x14ac:dyDescent="0.15">
      <c r="C170" s="39" t="s">
        <v>64</v>
      </c>
      <c r="D170" s="9"/>
      <c r="E170" s="9"/>
      <c r="F170" s="9"/>
      <c r="L170" s="25">
        <v>5</v>
      </c>
      <c r="M170" s="25">
        <v>1</v>
      </c>
      <c r="N170" s="6">
        <f t="shared" si="23"/>
        <v>0.3289473684210526</v>
      </c>
      <c r="O170" s="6">
        <f t="shared" si="23"/>
        <v>7.5131480090157785E-2</v>
      </c>
      <c r="P170" s="13"/>
    </row>
    <row r="171" spans="1:16" ht="15" customHeight="1" x14ac:dyDescent="0.15">
      <c r="C171" s="39" t="s">
        <v>65</v>
      </c>
      <c r="D171" s="9"/>
      <c r="E171" s="9"/>
      <c r="F171" s="9"/>
      <c r="L171" s="25">
        <v>11</v>
      </c>
      <c r="M171" s="25">
        <v>6</v>
      </c>
      <c r="N171" s="6">
        <f t="shared" si="23"/>
        <v>0.72368421052631582</v>
      </c>
      <c r="O171" s="6">
        <f t="shared" si="23"/>
        <v>0.45078888054094662</v>
      </c>
      <c r="P171" s="13"/>
    </row>
    <row r="172" spans="1:16" ht="15" customHeight="1" x14ac:dyDescent="0.15">
      <c r="C172" s="39" t="s">
        <v>66</v>
      </c>
      <c r="D172" s="9"/>
      <c r="E172" s="9"/>
      <c r="F172" s="9"/>
      <c r="L172" s="25">
        <v>144</v>
      </c>
      <c r="M172" s="25">
        <v>109</v>
      </c>
      <c r="N172" s="6">
        <f t="shared" si="23"/>
        <v>9.4736842105263168</v>
      </c>
      <c r="O172" s="6">
        <f t="shared" si="23"/>
        <v>8.1893313298271977</v>
      </c>
      <c r="P172" s="13"/>
    </row>
    <row r="173" spans="1:16" ht="15" customHeight="1" x14ac:dyDescent="0.15">
      <c r="C173" s="39" t="s">
        <v>67</v>
      </c>
      <c r="D173" s="9"/>
      <c r="E173" s="9"/>
      <c r="F173" s="9"/>
      <c r="L173" s="25">
        <v>5</v>
      </c>
      <c r="M173" s="25">
        <v>1</v>
      </c>
      <c r="N173" s="6">
        <f t="shared" si="23"/>
        <v>0.3289473684210526</v>
      </c>
      <c r="O173" s="6">
        <f t="shared" si="23"/>
        <v>7.5131480090157785E-2</v>
      </c>
      <c r="P173" s="13"/>
    </row>
    <row r="174" spans="1:16" ht="15" customHeight="1" x14ac:dyDescent="0.15">
      <c r="C174" s="39" t="s">
        <v>68</v>
      </c>
      <c r="D174" s="9"/>
      <c r="E174" s="9"/>
      <c r="F174" s="9"/>
      <c r="L174" s="25">
        <v>171</v>
      </c>
      <c r="M174" s="25">
        <v>171</v>
      </c>
      <c r="N174" s="6">
        <f t="shared" si="23"/>
        <v>11.25</v>
      </c>
      <c r="O174" s="6">
        <f t="shared" si="23"/>
        <v>12.847483095416981</v>
      </c>
      <c r="P174" s="13"/>
    </row>
    <row r="175" spans="1:16" ht="15" customHeight="1" x14ac:dyDescent="0.15">
      <c r="C175" s="39" t="s">
        <v>69</v>
      </c>
      <c r="D175" s="9"/>
      <c r="E175" s="9"/>
      <c r="F175" s="9"/>
      <c r="L175" s="25">
        <v>1118</v>
      </c>
      <c r="M175" s="25">
        <v>1053</v>
      </c>
      <c r="N175" s="6">
        <f t="shared" si="23"/>
        <v>73.55263157894737</v>
      </c>
      <c r="O175" s="6">
        <f t="shared" si="23"/>
        <v>79.11344853493614</v>
      </c>
      <c r="P175" s="13"/>
    </row>
    <row r="176" spans="1:16" ht="15" customHeight="1" x14ac:dyDescent="0.15">
      <c r="C176" s="39" t="s">
        <v>70</v>
      </c>
      <c r="D176" s="9"/>
      <c r="E176" s="9"/>
      <c r="F176" s="9"/>
      <c r="L176" s="25">
        <v>43</v>
      </c>
      <c r="M176" s="25">
        <v>23</v>
      </c>
      <c r="N176" s="6">
        <f t="shared" si="23"/>
        <v>2.8289473684210527</v>
      </c>
      <c r="O176" s="6">
        <f t="shared" si="23"/>
        <v>1.7280240420736288</v>
      </c>
      <c r="P176" s="13"/>
    </row>
    <row r="177" spans="1:16" ht="15" customHeight="1" x14ac:dyDescent="0.15">
      <c r="C177" s="39" t="s">
        <v>28</v>
      </c>
      <c r="D177" s="9"/>
      <c r="E177" s="9"/>
      <c r="F177" s="9"/>
      <c r="L177" s="25">
        <v>209</v>
      </c>
      <c r="M177" s="25">
        <v>152</v>
      </c>
      <c r="N177" s="6">
        <f t="shared" si="23"/>
        <v>13.750000000000002</v>
      </c>
      <c r="O177" s="6">
        <f t="shared" si="23"/>
        <v>11.419984973703983</v>
      </c>
      <c r="P177" s="13"/>
    </row>
    <row r="178" spans="1:16" ht="15" customHeight="1" x14ac:dyDescent="0.15">
      <c r="C178" s="40" t="s">
        <v>0</v>
      </c>
      <c r="D178" s="28"/>
      <c r="E178" s="28"/>
      <c r="F178" s="28"/>
      <c r="G178" s="28"/>
      <c r="H178" s="28"/>
      <c r="I178" s="28"/>
      <c r="J178" s="28"/>
      <c r="K178" s="28"/>
      <c r="L178" s="26">
        <v>7</v>
      </c>
      <c r="M178" s="26">
        <v>15</v>
      </c>
      <c r="N178" s="7">
        <f t="shared" si="23"/>
        <v>0.46052631578947362</v>
      </c>
      <c r="O178" s="7">
        <f t="shared" si="23"/>
        <v>1.1269722013523666</v>
      </c>
      <c r="P178" s="13"/>
    </row>
    <row r="179" spans="1:16" ht="15" customHeight="1" x14ac:dyDescent="0.15">
      <c r="C179" s="41" t="s">
        <v>1</v>
      </c>
      <c r="D179" s="30"/>
      <c r="E179" s="30"/>
      <c r="F179" s="30"/>
      <c r="G179" s="30"/>
      <c r="H179" s="30"/>
      <c r="I179" s="30"/>
      <c r="J179" s="30"/>
      <c r="K179" s="30"/>
      <c r="L179" s="31">
        <f>SUM(L168:L178)</f>
        <v>1713</v>
      </c>
      <c r="M179" s="31">
        <f>SUM(M168:M178)</f>
        <v>1531</v>
      </c>
      <c r="N179" s="8" t="str">
        <f>IF(SUM(N168:N178)&gt;100,"－",SUM(N168:N178))</f>
        <v>－</v>
      </c>
      <c r="O179" s="8" t="str">
        <f>IF(SUM(O168:O178)&gt;100,"－",SUM(O168:O178))</f>
        <v>－</v>
      </c>
      <c r="P179" s="13"/>
    </row>
    <row r="180" spans="1:16" ht="13.5" customHeight="1" x14ac:dyDescent="0.15">
      <c r="C180" s="41" t="s">
        <v>630</v>
      </c>
      <c r="D180" s="30"/>
      <c r="E180" s="30"/>
      <c r="F180" s="30"/>
      <c r="G180" s="30"/>
      <c r="H180" s="30"/>
      <c r="I180" s="30"/>
      <c r="J180" s="30"/>
      <c r="K180" s="30"/>
      <c r="L180" s="188">
        <f>L179/N167</f>
        <v>1.1269736842105262</v>
      </c>
      <c r="M180" s="188">
        <f>M179/O167</f>
        <v>1.1502629601803156</v>
      </c>
      <c r="N180" s="8" t="s">
        <v>586</v>
      </c>
      <c r="O180" s="8" t="s">
        <v>586</v>
      </c>
      <c r="P180" s="13"/>
    </row>
    <row r="181" spans="1:16" ht="13.5" customHeight="1" x14ac:dyDescent="0.15">
      <c r="C181" s="37"/>
      <c r="L181" s="190"/>
      <c r="M181" s="190"/>
      <c r="P181" s="13"/>
    </row>
    <row r="182" spans="1:16" ht="15" customHeight="1" x14ac:dyDescent="0.15">
      <c r="A182" s="102" t="s">
        <v>442</v>
      </c>
      <c r="B182" s="102" t="s">
        <v>456</v>
      </c>
      <c r="C182" s="37" t="s">
        <v>455</v>
      </c>
      <c r="M182" s="9"/>
      <c r="N182" s="9"/>
      <c r="P182" s="13"/>
    </row>
    <row r="183" spans="1:16" ht="12" customHeight="1" x14ac:dyDescent="0.15">
      <c r="C183" s="38"/>
      <c r="D183" s="27"/>
      <c r="E183" s="27"/>
      <c r="F183" s="27"/>
      <c r="G183" s="27"/>
      <c r="H183" s="27"/>
      <c r="I183" s="27"/>
      <c r="J183" s="27"/>
      <c r="K183" s="27"/>
      <c r="L183" s="151" t="s">
        <v>2</v>
      </c>
      <c r="M183" s="152"/>
      <c r="N183" s="151" t="s">
        <v>3</v>
      </c>
      <c r="O183" s="152"/>
    </row>
    <row r="184" spans="1:16" ht="12" customHeight="1" x14ac:dyDescent="0.15">
      <c r="C184" s="39"/>
      <c r="D184" s="9"/>
      <c r="E184" s="9"/>
      <c r="F184" s="9"/>
      <c r="L184" s="154" t="s">
        <v>429</v>
      </c>
      <c r="M184" s="154" t="s">
        <v>706</v>
      </c>
      <c r="N184" s="154" t="s">
        <v>429</v>
      </c>
      <c r="O184" s="154" t="s">
        <v>706</v>
      </c>
      <c r="P184" s="13"/>
    </row>
    <row r="185" spans="1:16" ht="12" customHeight="1" x14ac:dyDescent="0.15">
      <c r="C185" s="40"/>
      <c r="D185" s="28"/>
      <c r="E185" s="28"/>
      <c r="F185" s="28"/>
      <c r="G185" s="28"/>
      <c r="H185" s="28"/>
      <c r="I185" s="28"/>
      <c r="J185" s="28"/>
      <c r="K185" s="28"/>
      <c r="L185" s="29"/>
      <c r="M185" s="29"/>
      <c r="N185" s="4">
        <f>L$16</f>
        <v>1520</v>
      </c>
      <c r="O185" s="4">
        <f>M$16</f>
        <v>1331</v>
      </c>
      <c r="P185" s="13"/>
    </row>
    <row r="186" spans="1:16" ht="15" customHeight="1" x14ac:dyDescent="0.15">
      <c r="C186" s="39" t="s">
        <v>71</v>
      </c>
      <c r="D186" s="9"/>
      <c r="E186" s="9"/>
      <c r="F186" s="9"/>
      <c r="L186" s="24">
        <v>20</v>
      </c>
      <c r="M186" s="24">
        <v>52</v>
      </c>
      <c r="N186" s="5">
        <f t="shared" ref="N186:O192" si="24">L186/N$185*100</f>
        <v>1.3157894736842104</v>
      </c>
      <c r="O186" s="5">
        <f t="shared" si="24"/>
        <v>3.9068369646882046</v>
      </c>
      <c r="P186" s="13"/>
    </row>
    <row r="187" spans="1:16" ht="15" customHeight="1" x14ac:dyDescent="0.15">
      <c r="C187" s="39" t="s">
        <v>72</v>
      </c>
      <c r="D187" s="9"/>
      <c r="E187" s="9"/>
      <c r="F187" s="9"/>
      <c r="L187" s="25">
        <v>173</v>
      </c>
      <c r="M187" s="25">
        <v>262</v>
      </c>
      <c r="N187" s="6">
        <f t="shared" si="24"/>
        <v>11.381578947368421</v>
      </c>
      <c r="O187" s="6">
        <f t="shared" si="24"/>
        <v>19.684447783621337</v>
      </c>
      <c r="P187" s="13"/>
    </row>
    <row r="188" spans="1:16" ht="15" customHeight="1" x14ac:dyDescent="0.15">
      <c r="C188" s="39" t="s">
        <v>73</v>
      </c>
      <c r="D188" s="9"/>
      <c r="E188" s="9"/>
      <c r="F188" s="9"/>
      <c r="L188" s="25">
        <v>196</v>
      </c>
      <c r="M188" s="25">
        <v>217</v>
      </c>
      <c r="N188" s="6">
        <f t="shared" si="24"/>
        <v>12.894736842105264</v>
      </c>
      <c r="O188" s="6">
        <f t="shared" si="24"/>
        <v>16.303531179564239</v>
      </c>
      <c r="P188" s="13"/>
    </row>
    <row r="189" spans="1:16" ht="15" customHeight="1" x14ac:dyDescent="0.15">
      <c r="C189" s="39" t="s">
        <v>74</v>
      </c>
      <c r="D189" s="9"/>
      <c r="E189" s="9"/>
      <c r="F189" s="9"/>
      <c r="L189" s="25">
        <v>242</v>
      </c>
      <c r="M189" s="25">
        <v>258</v>
      </c>
      <c r="N189" s="6">
        <f t="shared" si="24"/>
        <v>15.921052631578947</v>
      </c>
      <c r="O189" s="6">
        <f t="shared" si="24"/>
        <v>19.383921863260706</v>
      </c>
      <c r="P189" s="13"/>
    </row>
    <row r="190" spans="1:16" ht="15" customHeight="1" x14ac:dyDescent="0.15">
      <c r="C190" s="39" t="s">
        <v>75</v>
      </c>
      <c r="D190" s="9"/>
      <c r="E190" s="9"/>
      <c r="F190" s="9"/>
      <c r="L190" s="25">
        <v>288</v>
      </c>
      <c r="M190" s="25">
        <v>238</v>
      </c>
      <c r="N190" s="6">
        <f t="shared" si="24"/>
        <v>18.947368421052634</v>
      </c>
      <c r="O190" s="6">
        <f t="shared" si="24"/>
        <v>17.881292261457553</v>
      </c>
      <c r="P190" s="13"/>
    </row>
    <row r="191" spans="1:16" ht="15" customHeight="1" x14ac:dyDescent="0.15">
      <c r="C191" s="39" t="s">
        <v>76</v>
      </c>
      <c r="D191" s="9"/>
      <c r="E191" s="9"/>
      <c r="F191" s="9"/>
      <c r="L191" s="25">
        <v>599</v>
      </c>
      <c r="M191" s="25">
        <v>294</v>
      </c>
      <c r="N191" s="6">
        <f t="shared" si="24"/>
        <v>39.407894736842103</v>
      </c>
      <c r="O191" s="6">
        <f t="shared" si="24"/>
        <v>22.088655146506387</v>
      </c>
      <c r="P191" s="13"/>
    </row>
    <row r="192" spans="1:16" ht="15" customHeight="1" x14ac:dyDescent="0.15">
      <c r="C192" s="40" t="s">
        <v>0</v>
      </c>
      <c r="D192" s="28"/>
      <c r="E192" s="28"/>
      <c r="F192" s="28"/>
      <c r="G192" s="28"/>
      <c r="H192" s="28"/>
      <c r="I192" s="28"/>
      <c r="J192" s="28"/>
      <c r="K192" s="28"/>
      <c r="L192" s="26">
        <v>2</v>
      </c>
      <c r="M192" s="26">
        <v>10</v>
      </c>
      <c r="N192" s="7">
        <f t="shared" si="24"/>
        <v>0.13157894736842105</v>
      </c>
      <c r="O192" s="7">
        <f t="shared" si="24"/>
        <v>0.75131480090157776</v>
      </c>
      <c r="P192" s="13"/>
    </row>
    <row r="193" spans="1:16" ht="15" customHeight="1" x14ac:dyDescent="0.15">
      <c r="C193" s="41" t="s">
        <v>1</v>
      </c>
      <c r="D193" s="30"/>
      <c r="E193" s="30"/>
      <c r="F193" s="30"/>
      <c r="G193" s="30"/>
      <c r="H193" s="30"/>
      <c r="I193" s="30"/>
      <c r="J193" s="30"/>
      <c r="K193" s="30"/>
      <c r="L193" s="31">
        <f>SUM(L186:L192)</f>
        <v>1520</v>
      </c>
      <c r="M193" s="31">
        <f>SUM(M186:M192)</f>
        <v>1331</v>
      </c>
      <c r="N193" s="8">
        <f>IF(SUM(N186:N192)&gt;100,"－",SUM(N186:N192))</f>
        <v>100.00000000000001</v>
      </c>
      <c r="O193" s="8">
        <f>IF(SUM(O186:O192)&gt;100,"－",SUM(O186:O192))</f>
        <v>100.00000000000001</v>
      </c>
      <c r="P193" s="13"/>
    </row>
    <row r="194" spans="1:16" ht="15" customHeight="1" x14ac:dyDescent="0.15">
      <c r="C194" s="41" t="s">
        <v>454</v>
      </c>
      <c r="D194" s="30"/>
      <c r="E194" s="30"/>
      <c r="F194" s="30"/>
      <c r="G194" s="30"/>
      <c r="H194" s="30"/>
      <c r="I194" s="30"/>
      <c r="J194" s="30"/>
      <c r="K194" s="30"/>
      <c r="L194" s="156">
        <v>8.1473649538866919</v>
      </c>
      <c r="M194" s="156">
        <v>6.1534317436285608</v>
      </c>
      <c r="P194" s="13"/>
    </row>
    <row r="195" spans="1:16" ht="15" customHeight="1" x14ac:dyDescent="0.15">
      <c r="C195" s="42"/>
      <c r="D195" s="32"/>
      <c r="E195" s="32"/>
      <c r="F195" s="32"/>
      <c r="G195" s="32"/>
      <c r="H195" s="32"/>
      <c r="I195" s="32"/>
      <c r="J195" s="32"/>
      <c r="K195" s="32"/>
      <c r="L195" s="33"/>
      <c r="M195" s="13"/>
      <c r="N195" s="13"/>
      <c r="O195" s="13"/>
      <c r="P195" s="13"/>
    </row>
    <row r="196" spans="1:16" ht="13.5" customHeight="1" x14ac:dyDescent="0.15">
      <c r="A196" s="102" t="s">
        <v>444</v>
      </c>
      <c r="B196" s="102" t="s">
        <v>458</v>
      </c>
      <c r="C196" s="37" t="s">
        <v>457</v>
      </c>
      <c r="P196" s="13"/>
    </row>
    <row r="197" spans="1:16" ht="12" customHeight="1" x14ac:dyDescent="0.15">
      <c r="C197" s="38"/>
      <c r="D197" s="27"/>
      <c r="E197" s="27"/>
      <c r="F197" s="27"/>
      <c r="G197" s="27"/>
      <c r="H197" s="27"/>
      <c r="I197" s="27"/>
      <c r="J197" s="27"/>
      <c r="K197" s="27"/>
      <c r="L197" s="151" t="s">
        <v>2</v>
      </c>
      <c r="M197" s="152"/>
      <c r="N197" s="151" t="s">
        <v>3</v>
      </c>
      <c r="O197" s="152"/>
    </row>
    <row r="198" spans="1:16" ht="12" customHeight="1" x14ac:dyDescent="0.15">
      <c r="C198" s="39"/>
      <c r="D198" s="9"/>
      <c r="E198" s="9"/>
      <c r="F198" s="9"/>
      <c r="L198" s="154" t="s">
        <v>429</v>
      </c>
      <c r="M198" s="154" t="s">
        <v>706</v>
      </c>
      <c r="N198" s="154" t="s">
        <v>429</v>
      </c>
      <c r="O198" s="154" t="s">
        <v>706</v>
      </c>
    </row>
    <row r="199" spans="1:16" ht="12" customHeight="1" x14ac:dyDescent="0.15">
      <c r="C199" s="40"/>
      <c r="D199" s="28"/>
      <c r="E199" s="28"/>
      <c r="F199" s="28"/>
      <c r="G199" s="28"/>
      <c r="H199" s="28"/>
      <c r="I199" s="28"/>
      <c r="J199" s="28"/>
      <c r="K199" s="28"/>
      <c r="L199" s="29"/>
      <c r="M199" s="29"/>
      <c r="N199" s="4">
        <f>L$16</f>
        <v>1520</v>
      </c>
      <c r="O199" s="4">
        <f>M$16</f>
        <v>1331</v>
      </c>
      <c r="P199" s="13"/>
    </row>
    <row r="200" spans="1:16" ht="15" customHeight="1" x14ac:dyDescent="0.15">
      <c r="C200" s="39" t="s">
        <v>77</v>
      </c>
      <c r="D200" s="9"/>
      <c r="E200" s="9"/>
      <c r="F200" s="9"/>
      <c r="L200" s="24">
        <v>555</v>
      </c>
      <c r="M200" s="24">
        <v>317</v>
      </c>
      <c r="N200" s="5">
        <f t="shared" ref="N200:O202" si="25">L200/N$199*100</f>
        <v>36.513157894736842</v>
      </c>
      <c r="O200" s="5">
        <f t="shared" si="25"/>
        <v>23.816679188580014</v>
      </c>
      <c r="P200" s="13"/>
    </row>
    <row r="201" spans="1:16" ht="15" customHeight="1" x14ac:dyDescent="0.15">
      <c r="C201" s="39" t="s">
        <v>78</v>
      </c>
      <c r="D201" s="9"/>
      <c r="E201" s="9"/>
      <c r="F201" s="9"/>
      <c r="L201" s="25">
        <v>947</v>
      </c>
      <c r="M201" s="25">
        <v>1004</v>
      </c>
      <c r="N201" s="6">
        <f t="shared" si="25"/>
        <v>62.302631578947363</v>
      </c>
      <c r="O201" s="6">
        <f t="shared" si="25"/>
        <v>75.432006010518407</v>
      </c>
      <c r="P201" s="13"/>
    </row>
    <row r="202" spans="1:16" ht="15" customHeight="1" x14ac:dyDescent="0.15">
      <c r="C202" s="40" t="s">
        <v>0</v>
      </c>
      <c r="D202" s="28"/>
      <c r="E202" s="28"/>
      <c r="F202" s="28"/>
      <c r="G202" s="28"/>
      <c r="H202" s="28"/>
      <c r="I202" s="28"/>
      <c r="J202" s="28"/>
      <c r="K202" s="28"/>
      <c r="L202" s="26">
        <v>18</v>
      </c>
      <c r="M202" s="26">
        <v>10</v>
      </c>
      <c r="N202" s="7">
        <f t="shared" si="25"/>
        <v>1.1842105263157896</v>
      </c>
      <c r="O202" s="7">
        <f t="shared" si="25"/>
        <v>0.75131480090157776</v>
      </c>
      <c r="P202" s="13"/>
    </row>
    <row r="203" spans="1:16" ht="15" customHeight="1" x14ac:dyDescent="0.15">
      <c r="C203" s="41" t="s">
        <v>1</v>
      </c>
      <c r="D203" s="30"/>
      <c r="E203" s="30"/>
      <c r="F203" s="30"/>
      <c r="G203" s="30"/>
      <c r="H203" s="30"/>
      <c r="I203" s="30"/>
      <c r="J203" s="30"/>
      <c r="K203" s="30"/>
      <c r="L203" s="31">
        <f>SUM(L200:L202)</f>
        <v>1520</v>
      </c>
      <c r="M203" s="31">
        <f>SUM(M200:M202)</f>
        <v>1331</v>
      </c>
      <c r="N203" s="8">
        <f>IF(SUM(N200:N202)&gt;100,"－",SUM(N200:N202))</f>
        <v>100</v>
      </c>
      <c r="O203" s="8">
        <f>IF(SUM(O200:O202)&gt;100,"－",SUM(O200:O202))</f>
        <v>100</v>
      </c>
      <c r="P203" s="13"/>
    </row>
    <row r="204" spans="1:16" ht="15" customHeight="1" x14ac:dyDescent="0.15">
      <c r="C204" s="37"/>
      <c r="P204" s="13"/>
    </row>
    <row r="205" spans="1:16" ht="15" customHeight="1" x14ac:dyDescent="0.15">
      <c r="A205" s="102" t="s">
        <v>4</v>
      </c>
      <c r="B205" s="102" t="s">
        <v>459</v>
      </c>
      <c r="C205" s="37" t="s">
        <v>709</v>
      </c>
      <c r="P205" s="13"/>
    </row>
    <row r="206" spans="1:16" ht="12" customHeight="1" x14ac:dyDescent="0.15">
      <c r="C206" s="38"/>
      <c r="D206" s="27"/>
      <c r="E206" s="27"/>
      <c r="F206" s="27"/>
      <c r="G206" s="27"/>
      <c r="H206" s="27"/>
      <c r="I206" s="27"/>
      <c r="J206" s="27"/>
      <c r="K206" s="27"/>
      <c r="L206" s="181"/>
      <c r="M206" s="3" t="s">
        <v>2</v>
      </c>
      <c r="N206" s="3" t="s">
        <v>3</v>
      </c>
      <c r="O206" s="13"/>
    </row>
    <row r="207" spans="1:16" ht="12" customHeight="1" x14ac:dyDescent="0.15">
      <c r="C207" s="39"/>
      <c r="D207" s="9"/>
      <c r="E207" s="9"/>
      <c r="F207" s="9"/>
      <c r="L207" s="182"/>
      <c r="M207" s="154" t="s">
        <v>706</v>
      </c>
      <c r="N207" s="154" t="s">
        <v>706</v>
      </c>
      <c r="O207" s="13"/>
    </row>
    <row r="208" spans="1:16" ht="12" customHeight="1" x14ac:dyDescent="0.15">
      <c r="C208" s="40"/>
      <c r="D208" s="28"/>
      <c r="E208" s="28"/>
      <c r="F208" s="28"/>
      <c r="G208" s="28"/>
      <c r="H208" s="28"/>
      <c r="I208" s="28"/>
      <c r="J208" s="28"/>
      <c r="K208" s="28"/>
      <c r="L208" s="183"/>
      <c r="M208" s="29"/>
      <c r="N208" s="4">
        <f>$M$16</f>
        <v>1331</v>
      </c>
      <c r="O208" s="13"/>
    </row>
    <row r="209" spans="1:16" ht="15" customHeight="1" x14ac:dyDescent="0.15">
      <c r="C209" s="39" t="s">
        <v>79</v>
      </c>
      <c r="D209" s="9"/>
      <c r="E209" s="9"/>
      <c r="F209" s="9"/>
      <c r="M209" s="24">
        <v>143</v>
      </c>
      <c r="N209" s="5">
        <f>$M209/N$208*100</f>
        <v>10.743801652892563</v>
      </c>
      <c r="O209" s="13"/>
    </row>
    <row r="210" spans="1:16" ht="15" customHeight="1" x14ac:dyDescent="0.15">
      <c r="C210" s="39" t="s">
        <v>80</v>
      </c>
      <c r="D210" s="9"/>
      <c r="E210" s="9"/>
      <c r="F210" s="9"/>
      <c r="M210" s="25">
        <v>1170</v>
      </c>
      <c r="N210" s="6">
        <f>$M210/N$208*100</f>
        <v>87.903831705484606</v>
      </c>
      <c r="O210" s="13"/>
    </row>
    <row r="211" spans="1:16" ht="15" customHeight="1" x14ac:dyDescent="0.15">
      <c r="C211" s="40" t="s">
        <v>0</v>
      </c>
      <c r="D211" s="28"/>
      <c r="E211" s="28"/>
      <c r="F211" s="28"/>
      <c r="G211" s="28"/>
      <c r="H211" s="28"/>
      <c r="I211" s="28"/>
      <c r="J211" s="28"/>
      <c r="K211" s="28"/>
      <c r="L211" s="28"/>
      <c r="M211" s="26">
        <v>18</v>
      </c>
      <c r="N211" s="7">
        <f>$M211/N$208*100</f>
        <v>1.3523666416228399</v>
      </c>
      <c r="O211" s="13"/>
    </row>
    <row r="212" spans="1:16" ht="15" customHeight="1" x14ac:dyDescent="0.15">
      <c r="C212" s="41" t="s">
        <v>1</v>
      </c>
      <c r="D212" s="30"/>
      <c r="E212" s="30"/>
      <c r="F212" s="30"/>
      <c r="G212" s="30"/>
      <c r="H212" s="30"/>
      <c r="I212" s="30"/>
      <c r="J212" s="30"/>
      <c r="K212" s="30"/>
      <c r="L212" s="152"/>
      <c r="M212" s="31">
        <f>SUM(M209:M211)</f>
        <v>1331</v>
      </c>
      <c r="N212" s="8">
        <f>IF(SUM(N209:N211)&gt;100,"－",SUM(N209:N211))</f>
        <v>100</v>
      </c>
      <c r="O212" s="13"/>
    </row>
    <row r="213" spans="1:16" ht="15" customHeight="1" x14ac:dyDescent="0.15">
      <c r="C213" s="37"/>
      <c r="P213" s="13"/>
    </row>
    <row r="214" spans="1:16" ht="15" customHeight="1" x14ac:dyDescent="0.15">
      <c r="A214" s="102" t="s">
        <v>446</v>
      </c>
      <c r="B214" s="102" t="s">
        <v>461</v>
      </c>
      <c r="C214" s="37" t="s">
        <v>460</v>
      </c>
      <c r="P214" s="13"/>
    </row>
    <row r="215" spans="1:16" ht="12" customHeight="1" x14ac:dyDescent="0.15">
      <c r="C215" s="38"/>
      <c r="D215" s="27"/>
      <c r="E215" s="27"/>
      <c r="F215" s="27"/>
      <c r="G215" s="27"/>
      <c r="H215" s="27"/>
      <c r="I215" s="27"/>
      <c r="J215" s="27"/>
      <c r="K215" s="27"/>
      <c r="L215" s="151" t="s">
        <v>2</v>
      </c>
      <c r="M215" s="152"/>
      <c r="N215" s="151" t="s">
        <v>3</v>
      </c>
      <c r="O215" s="152"/>
    </row>
    <row r="216" spans="1:16" ht="12" customHeight="1" x14ac:dyDescent="0.15">
      <c r="C216" s="39"/>
      <c r="D216" s="9"/>
      <c r="E216" s="9"/>
      <c r="F216" s="9"/>
      <c r="L216" s="154" t="s">
        <v>429</v>
      </c>
      <c r="M216" s="154" t="s">
        <v>706</v>
      </c>
      <c r="N216" s="154" t="s">
        <v>429</v>
      </c>
      <c r="O216" s="154" t="s">
        <v>706</v>
      </c>
    </row>
    <row r="217" spans="1:16" ht="12" customHeight="1" x14ac:dyDescent="0.15">
      <c r="C217" s="40"/>
      <c r="D217" s="28"/>
      <c r="E217" s="28"/>
      <c r="F217" s="28"/>
      <c r="G217" s="28"/>
      <c r="H217" s="28"/>
      <c r="I217" s="28"/>
      <c r="J217" s="28"/>
      <c r="K217" s="28"/>
      <c r="L217" s="29"/>
      <c r="M217" s="29"/>
      <c r="N217" s="4">
        <f>L$16</f>
        <v>1520</v>
      </c>
      <c r="O217" s="4">
        <f>M$16</f>
        <v>1331</v>
      </c>
      <c r="P217" s="13"/>
    </row>
    <row r="218" spans="1:16" ht="15" customHeight="1" x14ac:dyDescent="0.15">
      <c r="C218" s="39" t="s">
        <v>81</v>
      </c>
      <c r="D218" s="9"/>
      <c r="E218" s="9"/>
      <c r="F218" s="9"/>
      <c r="L218" s="24">
        <v>282</v>
      </c>
      <c r="M218" s="24">
        <v>313</v>
      </c>
      <c r="N218" s="5">
        <f t="shared" ref="N218:O223" si="26">L218/N$217*100</f>
        <v>18.552631578947366</v>
      </c>
      <c r="O218" s="5">
        <f t="shared" si="26"/>
        <v>23.516153268219384</v>
      </c>
      <c r="P218" s="13"/>
    </row>
    <row r="219" spans="1:16" ht="15" customHeight="1" x14ac:dyDescent="0.15">
      <c r="C219" s="39" t="s">
        <v>82</v>
      </c>
      <c r="D219" s="9"/>
      <c r="E219" s="9"/>
      <c r="F219" s="9"/>
      <c r="L219" s="25">
        <v>898</v>
      </c>
      <c r="M219" s="25">
        <v>740</v>
      </c>
      <c r="N219" s="6">
        <f t="shared" si="26"/>
        <v>59.078947368421055</v>
      </c>
      <c r="O219" s="6">
        <f t="shared" si="26"/>
        <v>55.597295266716749</v>
      </c>
      <c r="P219" s="13"/>
    </row>
    <row r="220" spans="1:16" ht="15" customHeight="1" x14ac:dyDescent="0.15">
      <c r="C220" s="39" t="s">
        <v>83</v>
      </c>
      <c r="D220" s="9"/>
      <c r="E220" s="9"/>
      <c r="F220" s="9"/>
      <c r="L220" s="25">
        <v>273</v>
      </c>
      <c r="M220" s="25">
        <v>203</v>
      </c>
      <c r="N220" s="6">
        <f t="shared" si="26"/>
        <v>17.960526315789473</v>
      </c>
      <c r="O220" s="6">
        <f t="shared" si="26"/>
        <v>15.251690458302027</v>
      </c>
      <c r="P220" s="13"/>
    </row>
    <row r="221" spans="1:16" ht="15" customHeight="1" x14ac:dyDescent="0.15">
      <c r="C221" s="39" t="s">
        <v>84</v>
      </c>
      <c r="D221" s="9"/>
      <c r="E221" s="9"/>
      <c r="F221" s="9"/>
      <c r="L221" s="25">
        <v>24</v>
      </c>
      <c r="M221" s="25">
        <v>32</v>
      </c>
      <c r="N221" s="6">
        <f t="shared" si="26"/>
        <v>1.5789473684210527</v>
      </c>
      <c r="O221" s="6">
        <f t="shared" si="26"/>
        <v>2.4042073628850491</v>
      </c>
      <c r="P221" s="13"/>
    </row>
    <row r="222" spans="1:16" ht="15" customHeight="1" x14ac:dyDescent="0.15">
      <c r="C222" s="39" t="s">
        <v>19</v>
      </c>
      <c r="D222" s="9"/>
      <c r="E222" s="9"/>
      <c r="F222" s="9"/>
      <c r="L222" s="25">
        <v>18</v>
      </c>
      <c r="M222" s="25">
        <v>6</v>
      </c>
      <c r="N222" s="6">
        <f t="shared" si="26"/>
        <v>1.1842105263157896</v>
      </c>
      <c r="O222" s="6">
        <f t="shared" si="26"/>
        <v>0.45078888054094662</v>
      </c>
      <c r="P222" s="13"/>
    </row>
    <row r="223" spans="1:16" ht="15" customHeight="1" x14ac:dyDescent="0.15">
      <c r="C223" s="40" t="s">
        <v>0</v>
      </c>
      <c r="D223" s="28"/>
      <c r="E223" s="28"/>
      <c r="F223" s="28"/>
      <c r="G223" s="28"/>
      <c r="H223" s="28"/>
      <c r="I223" s="28"/>
      <c r="J223" s="28"/>
      <c r="K223" s="28"/>
      <c r="L223" s="26">
        <v>25</v>
      </c>
      <c r="M223" s="26">
        <v>37</v>
      </c>
      <c r="N223" s="7">
        <f t="shared" si="26"/>
        <v>1.6447368421052631</v>
      </c>
      <c r="O223" s="7">
        <f t="shared" si="26"/>
        <v>2.779864763335838</v>
      </c>
      <c r="P223" s="13"/>
    </row>
    <row r="224" spans="1:16" ht="15" customHeight="1" x14ac:dyDescent="0.15">
      <c r="C224" s="41" t="s">
        <v>1</v>
      </c>
      <c r="D224" s="30"/>
      <c r="E224" s="30"/>
      <c r="F224" s="30"/>
      <c r="G224" s="30"/>
      <c r="H224" s="30"/>
      <c r="I224" s="30"/>
      <c r="J224" s="30"/>
      <c r="K224" s="30"/>
      <c r="L224" s="31">
        <f>SUM(L218:L223)</f>
        <v>1520</v>
      </c>
      <c r="M224" s="31">
        <f>SUM(M218:M223)</f>
        <v>1331</v>
      </c>
      <c r="N224" s="8">
        <f>IF(SUM(N218:N223)&gt;100,"－",SUM(N218:N223))</f>
        <v>100</v>
      </c>
      <c r="O224" s="8">
        <f>IF(SUM(O218:O223)&gt;100,"－",SUM(O218:O223))</f>
        <v>99.999999999999986</v>
      </c>
      <c r="P224" s="13"/>
    </row>
    <row r="225" spans="1:16" ht="15" customHeight="1" x14ac:dyDescent="0.15">
      <c r="C225" s="41" t="s">
        <v>462</v>
      </c>
      <c r="D225" s="30"/>
      <c r="E225" s="30"/>
      <c r="F225" s="30"/>
      <c r="G225" s="30"/>
      <c r="H225" s="30"/>
      <c r="I225" s="30"/>
      <c r="J225" s="30"/>
      <c r="K225" s="30"/>
      <c r="L225" s="156">
        <v>28.966824644549764</v>
      </c>
      <c r="M225" s="156">
        <v>27.843167701863354</v>
      </c>
      <c r="P225" s="13"/>
    </row>
    <row r="226" spans="1:16" ht="15" customHeight="1" x14ac:dyDescent="0.15">
      <c r="C226" s="42"/>
      <c r="D226" s="32"/>
      <c r="E226" s="32"/>
      <c r="F226" s="32"/>
      <c r="G226" s="32"/>
      <c r="H226" s="32"/>
      <c r="I226" s="32"/>
      <c r="J226" s="32"/>
      <c r="K226" s="32"/>
      <c r="L226" s="33"/>
      <c r="M226" s="13"/>
      <c r="N226" s="13"/>
      <c r="O226" s="13"/>
      <c r="P226" s="13"/>
    </row>
    <row r="227" spans="1:16" ht="15" customHeight="1" x14ac:dyDescent="0.15">
      <c r="A227" s="102" t="s">
        <v>446</v>
      </c>
      <c r="B227" s="102" t="s">
        <v>461</v>
      </c>
      <c r="C227" s="37" t="s">
        <v>463</v>
      </c>
      <c r="P227" s="13"/>
    </row>
    <row r="228" spans="1:16" ht="12" customHeight="1" x14ac:dyDescent="0.15">
      <c r="C228" s="38"/>
      <c r="D228" s="27"/>
      <c r="E228" s="27"/>
      <c r="F228" s="27"/>
      <c r="G228" s="27"/>
      <c r="H228" s="27"/>
      <c r="I228" s="27"/>
      <c r="J228" s="27"/>
      <c r="K228" s="27"/>
      <c r="L228" s="151" t="s">
        <v>2</v>
      </c>
      <c r="M228" s="152"/>
      <c r="N228" s="151" t="s">
        <v>3</v>
      </c>
      <c r="O228" s="152"/>
    </row>
    <row r="229" spans="1:16" ht="12" customHeight="1" x14ac:dyDescent="0.15">
      <c r="C229" s="39"/>
      <c r="D229" s="9"/>
      <c r="E229" s="9"/>
      <c r="F229" s="9"/>
      <c r="L229" s="154" t="s">
        <v>429</v>
      </c>
      <c r="M229" s="154" t="s">
        <v>706</v>
      </c>
      <c r="N229" s="154" t="s">
        <v>429</v>
      </c>
      <c r="O229" s="154" t="s">
        <v>706</v>
      </c>
    </row>
    <row r="230" spans="1:16" ht="12" customHeight="1" x14ac:dyDescent="0.15">
      <c r="C230" s="40"/>
      <c r="D230" s="28"/>
      <c r="E230" s="28"/>
      <c r="F230" s="28"/>
      <c r="G230" s="28"/>
      <c r="H230" s="28"/>
      <c r="I230" s="28"/>
      <c r="J230" s="28"/>
      <c r="K230" s="28"/>
      <c r="L230" s="29"/>
      <c r="M230" s="29"/>
      <c r="N230" s="4">
        <f>L$16</f>
        <v>1520</v>
      </c>
      <c r="O230" s="4">
        <f>M$16</f>
        <v>1331</v>
      </c>
      <c r="P230" s="13"/>
    </row>
    <row r="231" spans="1:16" ht="15" customHeight="1" x14ac:dyDescent="0.15">
      <c r="C231" s="39" t="s">
        <v>408</v>
      </c>
      <c r="D231" s="9"/>
      <c r="E231" s="9"/>
      <c r="F231" s="9"/>
      <c r="L231" s="24">
        <v>1178</v>
      </c>
      <c r="M231" s="24">
        <v>465</v>
      </c>
      <c r="N231" s="5">
        <f t="shared" ref="N231:O236" si="27">L231/N$230*100</f>
        <v>77.5</v>
      </c>
      <c r="O231" s="5">
        <f t="shared" si="27"/>
        <v>34.936138241923366</v>
      </c>
      <c r="P231" s="13"/>
    </row>
    <row r="232" spans="1:16" ht="15" customHeight="1" x14ac:dyDescent="0.15">
      <c r="C232" s="39" t="s">
        <v>409</v>
      </c>
      <c r="D232" s="9"/>
      <c r="E232" s="9"/>
      <c r="F232" s="9"/>
      <c r="L232" s="25">
        <v>48</v>
      </c>
      <c r="M232" s="25">
        <v>401</v>
      </c>
      <c r="N232" s="6">
        <f t="shared" si="27"/>
        <v>3.1578947368421053</v>
      </c>
      <c r="O232" s="6">
        <f t="shared" si="27"/>
        <v>30.127723516153271</v>
      </c>
      <c r="P232" s="13"/>
    </row>
    <row r="233" spans="1:16" ht="15" customHeight="1" x14ac:dyDescent="0.15">
      <c r="C233" s="39" t="s">
        <v>410</v>
      </c>
      <c r="D233" s="9"/>
      <c r="E233" s="9"/>
      <c r="F233" s="9"/>
      <c r="L233" s="25">
        <v>18</v>
      </c>
      <c r="M233" s="25">
        <v>242</v>
      </c>
      <c r="N233" s="6">
        <f t="shared" si="27"/>
        <v>1.1842105263157896</v>
      </c>
      <c r="O233" s="6">
        <f t="shared" si="27"/>
        <v>18.181818181818183</v>
      </c>
      <c r="P233" s="13"/>
    </row>
    <row r="234" spans="1:16" ht="15" customHeight="1" x14ac:dyDescent="0.15">
      <c r="C234" s="39" t="s">
        <v>411</v>
      </c>
      <c r="D234" s="9"/>
      <c r="E234" s="9"/>
      <c r="F234" s="9"/>
      <c r="L234" s="25">
        <v>8</v>
      </c>
      <c r="M234" s="25">
        <v>133</v>
      </c>
      <c r="N234" s="6">
        <f t="shared" si="27"/>
        <v>0.52631578947368418</v>
      </c>
      <c r="O234" s="6">
        <f t="shared" si="27"/>
        <v>9.992486851990984</v>
      </c>
      <c r="P234" s="13"/>
    </row>
    <row r="235" spans="1:16" ht="15" customHeight="1" x14ac:dyDescent="0.15">
      <c r="C235" s="39" t="s">
        <v>19</v>
      </c>
      <c r="D235" s="9"/>
      <c r="E235" s="9"/>
      <c r="F235" s="9"/>
      <c r="L235" s="25">
        <v>18</v>
      </c>
      <c r="M235" s="25">
        <v>18</v>
      </c>
      <c r="N235" s="6">
        <f t="shared" si="27"/>
        <v>1.1842105263157896</v>
      </c>
      <c r="O235" s="6">
        <f t="shared" si="27"/>
        <v>1.3523666416228399</v>
      </c>
      <c r="P235" s="13"/>
    </row>
    <row r="236" spans="1:16" ht="15" customHeight="1" x14ac:dyDescent="0.15">
      <c r="C236" s="40" t="s">
        <v>0</v>
      </c>
      <c r="D236" s="28"/>
      <c r="E236" s="28"/>
      <c r="F236" s="28"/>
      <c r="G236" s="28"/>
      <c r="H236" s="28"/>
      <c r="I236" s="28"/>
      <c r="J236" s="28"/>
      <c r="K236" s="28"/>
      <c r="L236" s="26">
        <v>250</v>
      </c>
      <c r="M236" s="26">
        <v>72</v>
      </c>
      <c r="N236" s="7">
        <f t="shared" si="27"/>
        <v>16.447368421052634</v>
      </c>
      <c r="O236" s="7">
        <f t="shared" si="27"/>
        <v>5.4094665664913597</v>
      </c>
      <c r="P236" s="13"/>
    </row>
    <row r="237" spans="1:16" ht="15" customHeight="1" x14ac:dyDescent="0.15">
      <c r="C237" s="41" t="s">
        <v>1</v>
      </c>
      <c r="D237" s="30"/>
      <c r="E237" s="30"/>
      <c r="F237" s="30"/>
      <c r="G237" s="30"/>
      <c r="H237" s="30"/>
      <c r="I237" s="30"/>
      <c r="J237" s="30"/>
      <c r="K237" s="30"/>
      <c r="L237" s="31">
        <f>SUM(L231:L236)</f>
        <v>1520</v>
      </c>
      <c r="M237" s="31">
        <f>SUM(M231:M236)</f>
        <v>1331</v>
      </c>
      <c r="N237" s="8">
        <f>IF(SUM(N231:N236)&gt;100,"－",SUM(N231:N236))</f>
        <v>100.00000000000001</v>
      </c>
      <c r="O237" s="8">
        <f>IF(SUM(O231:O236)&gt;100,"－",SUM(O231:O236))</f>
        <v>100.00000000000001</v>
      </c>
      <c r="P237" s="13"/>
    </row>
    <row r="238" spans="1:16" ht="15" customHeight="1" x14ac:dyDescent="0.15">
      <c r="C238" s="41" t="s">
        <v>6</v>
      </c>
      <c r="D238" s="30"/>
      <c r="E238" s="30"/>
      <c r="F238" s="30"/>
      <c r="G238" s="30"/>
      <c r="H238" s="30"/>
      <c r="I238" s="30"/>
      <c r="J238" s="30"/>
      <c r="K238" s="30"/>
      <c r="L238" s="156">
        <v>2.8370607028753994</v>
      </c>
      <c r="M238" s="156">
        <v>16.022159548751006</v>
      </c>
      <c r="P238" s="13"/>
    </row>
    <row r="239" spans="1:16" ht="15" customHeight="1" x14ac:dyDescent="0.15">
      <c r="C239" s="42"/>
      <c r="D239" s="32"/>
      <c r="E239" s="32"/>
      <c r="F239" s="32"/>
      <c r="G239" s="32"/>
      <c r="H239" s="32"/>
      <c r="I239" s="32"/>
      <c r="J239" s="32"/>
      <c r="K239" s="32"/>
      <c r="L239" s="33"/>
      <c r="M239" s="13"/>
      <c r="N239" s="13"/>
      <c r="O239" s="13"/>
    </row>
    <row r="240" spans="1:16" ht="15" customHeight="1" x14ac:dyDescent="0.15">
      <c r="O240" s="13"/>
    </row>
    <row r="241" spans="15:15" ht="15" customHeight="1" x14ac:dyDescent="0.15">
      <c r="O241" s="13"/>
    </row>
    <row r="242" spans="15:15" ht="15" customHeight="1" x14ac:dyDescent="0.15">
      <c r="O242" s="13"/>
    </row>
  </sheetData>
  <phoneticPr fontId="1"/>
  <pageMargins left="0.39370078740157483" right="0.39370078740157483" top="0.59055118110236227" bottom="0.35433070866141736" header="0.23622047244094491" footer="0.31496062992125984"/>
  <pageSetup paperSize="9" scale="77" orientation="portrait" r:id="rId1"/>
  <headerFooter alignWithMargins="0">
    <oddHeader>&amp;C&amp;"MS UI Gothic,標準"在宅・高齢者住まいにおける介護サービス利用に関するアンケート－単純集計&amp;R&amp;"MS UI Gothic,標準"&amp;A（&amp;P/&amp;N）</oddHeader>
  </headerFooter>
  <rowBreaks count="4" manualBreakCount="4">
    <brk id="54" max="16383" man="1"/>
    <brk id="115" max="16383" man="1"/>
    <brk id="162" max="16383" man="1"/>
    <brk id="2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517"/>
  <sheetViews>
    <sheetView showGridLines="0" view="pageBreakPreview" zoomScaleNormal="100" zoomScaleSheetLayoutView="100" workbookViewId="0"/>
  </sheetViews>
  <sheetFormatPr defaultColWidth="9.125" defaultRowHeight="15" customHeight="1" x14ac:dyDescent="0.15"/>
  <cols>
    <col min="1" max="2" width="5.75" style="102" customWidth="1"/>
    <col min="3" max="3" width="8.375" style="2" customWidth="1"/>
    <col min="4" max="6" width="8" style="2" customWidth="1"/>
    <col min="7" max="11" width="8" style="9" customWidth="1"/>
    <col min="12" max="12" width="9.25" style="9" customWidth="1"/>
    <col min="13" max="15" width="9.25" style="2" customWidth="1"/>
    <col min="16" max="18" width="8" style="2" customWidth="1"/>
    <col min="19" max="16384" width="9.125" style="2"/>
  </cols>
  <sheetData>
    <row r="1" spans="1:15" ht="20.350000000000001" customHeight="1" thickBot="1" x14ac:dyDescent="0.2">
      <c r="B1" s="147" t="s">
        <v>633</v>
      </c>
      <c r="C1" s="148"/>
      <c r="D1" s="148"/>
      <c r="E1" s="9"/>
      <c r="F1" s="9"/>
    </row>
    <row r="2" spans="1:15" ht="20.350000000000001" customHeight="1" thickTop="1" x14ac:dyDescent="0.15">
      <c r="B2" s="149" t="s">
        <v>634</v>
      </c>
      <c r="C2" s="9"/>
      <c r="D2" s="9"/>
      <c r="E2" s="9"/>
      <c r="F2" s="9"/>
    </row>
    <row r="3" spans="1:15" ht="15" customHeight="1" x14ac:dyDescent="0.15">
      <c r="A3" s="102" t="s">
        <v>464</v>
      </c>
      <c r="B3" s="102" t="s">
        <v>465</v>
      </c>
      <c r="G3" s="2"/>
      <c r="H3" s="2"/>
      <c r="I3" s="2"/>
      <c r="J3" s="2"/>
      <c r="K3" s="2"/>
      <c r="L3" s="2"/>
    </row>
    <row r="4" spans="1:15" ht="15" customHeight="1" x14ac:dyDescent="0.15">
      <c r="A4" s="102" t="s">
        <v>469</v>
      </c>
      <c r="B4" s="102" t="s">
        <v>468</v>
      </c>
      <c r="C4" s="37" t="s">
        <v>467</v>
      </c>
    </row>
    <row r="5" spans="1:15" ht="12" customHeight="1" x14ac:dyDescent="0.15">
      <c r="C5" s="150"/>
      <c r="D5" s="27"/>
      <c r="E5" s="27"/>
      <c r="F5" s="27"/>
      <c r="G5" s="27"/>
      <c r="H5" s="27"/>
      <c r="I5" s="27"/>
      <c r="J5" s="27"/>
      <c r="K5" s="27"/>
      <c r="L5" s="151" t="s">
        <v>2</v>
      </c>
      <c r="M5" s="152"/>
      <c r="N5" s="151" t="s">
        <v>3</v>
      </c>
      <c r="O5" s="152"/>
    </row>
    <row r="6" spans="1:15" ht="12" customHeight="1" x14ac:dyDescent="0.15">
      <c r="C6" s="153"/>
      <c r="D6" s="9"/>
      <c r="E6" s="9"/>
      <c r="F6" s="9"/>
      <c r="L6" s="154" t="s">
        <v>429</v>
      </c>
      <c r="M6" s="154" t="s">
        <v>707</v>
      </c>
      <c r="N6" s="154" t="s">
        <v>429</v>
      </c>
      <c r="O6" s="154" t="s">
        <v>710</v>
      </c>
    </row>
    <row r="7" spans="1:15" ht="12" customHeight="1" x14ac:dyDescent="0.15">
      <c r="C7" s="155"/>
      <c r="D7" s="28"/>
      <c r="E7" s="28"/>
      <c r="F7" s="28"/>
      <c r="G7" s="28"/>
      <c r="H7" s="28"/>
      <c r="I7" s="28"/>
      <c r="J7" s="28"/>
      <c r="K7" s="28"/>
      <c r="L7" s="29"/>
      <c r="M7" s="29"/>
      <c r="N7" s="4">
        <f>L$11</f>
        <v>1520</v>
      </c>
      <c r="O7" s="4">
        <f>M$11</f>
        <v>1331</v>
      </c>
    </row>
    <row r="8" spans="1:15" ht="15" customHeight="1" x14ac:dyDescent="0.15">
      <c r="C8" s="39" t="s">
        <v>85</v>
      </c>
      <c r="D8" s="9"/>
      <c r="E8" s="9"/>
      <c r="F8" s="9"/>
      <c r="L8" s="24">
        <v>495</v>
      </c>
      <c r="M8" s="24">
        <v>399</v>
      </c>
      <c r="N8" s="5">
        <f t="shared" ref="N8:O10" si="0">L8/N$7*100</f>
        <v>32.565789473684212</v>
      </c>
      <c r="O8" s="5">
        <f t="shared" si="0"/>
        <v>29.97746055597295</v>
      </c>
    </row>
    <row r="9" spans="1:15" ht="15" customHeight="1" x14ac:dyDescent="0.15">
      <c r="C9" s="39" t="s">
        <v>86</v>
      </c>
      <c r="D9" s="9"/>
      <c r="E9" s="9"/>
      <c r="F9" s="9"/>
      <c r="L9" s="25">
        <v>1006</v>
      </c>
      <c r="M9" s="25">
        <v>926</v>
      </c>
      <c r="N9" s="6">
        <f t="shared" si="0"/>
        <v>66.184210526315795</v>
      </c>
      <c r="O9" s="6">
        <f t="shared" si="0"/>
        <v>69.571750563486106</v>
      </c>
    </row>
    <row r="10" spans="1:15" ht="15" customHeight="1" x14ac:dyDescent="0.15">
      <c r="C10" s="40" t="s">
        <v>0</v>
      </c>
      <c r="D10" s="28"/>
      <c r="E10" s="28"/>
      <c r="F10" s="28"/>
      <c r="G10" s="28"/>
      <c r="H10" s="28"/>
      <c r="I10" s="28"/>
      <c r="J10" s="28"/>
      <c r="K10" s="28"/>
      <c r="L10" s="26">
        <v>19</v>
      </c>
      <c r="M10" s="26">
        <v>6</v>
      </c>
      <c r="N10" s="7">
        <f t="shared" si="0"/>
        <v>1.25</v>
      </c>
      <c r="O10" s="7">
        <f t="shared" si="0"/>
        <v>0.45078888054094662</v>
      </c>
    </row>
    <row r="11" spans="1:15" ht="15" customHeight="1" x14ac:dyDescent="0.15">
      <c r="C11" s="41" t="s">
        <v>1</v>
      </c>
      <c r="D11" s="30"/>
      <c r="E11" s="30"/>
      <c r="F11" s="30"/>
      <c r="G11" s="30"/>
      <c r="H11" s="30"/>
      <c r="I11" s="30"/>
      <c r="J11" s="30"/>
      <c r="K11" s="30"/>
      <c r="L11" s="31">
        <f>SUM(L8:L10)</f>
        <v>1520</v>
      </c>
      <c r="M11" s="31">
        <f>SUM(M8:M10)</f>
        <v>1331</v>
      </c>
      <c r="N11" s="8">
        <f>IF(SUM(N8:N10)&gt;100,"－",SUM(N8:N10))</f>
        <v>100</v>
      </c>
      <c r="O11" s="8">
        <f>IF(SUM(O8:O10)&gt;100,"－",SUM(O8:O10))</f>
        <v>100</v>
      </c>
    </row>
    <row r="12" spans="1:15" ht="15" customHeight="1" x14ac:dyDescent="0.15">
      <c r="C12" s="37"/>
    </row>
    <row r="13" spans="1:15" ht="15" customHeight="1" x14ac:dyDescent="0.15">
      <c r="A13" s="102" t="s">
        <v>473</v>
      </c>
      <c r="B13" s="102" t="s">
        <v>472</v>
      </c>
      <c r="C13" s="37" t="s">
        <v>471</v>
      </c>
    </row>
    <row r="14" spans="1:15" ht="12" customHeight="1" x14ac:dyDescent="0.15">
      <c r="C14" s="38"/>
      <c r="D14" s="27"/>
      <c r="E14" s="27"/>
      <c r="F14" s="27"/>
      <c r="G14" s="27"/>
      <c r="H14" s="27"/>
      <c r="I14" s="27"/>
      <c r="J14" s="27"/>
      <c r="K14" s="27"/>
      <c r="L14" s="151" t="s">
        <v>2</v>
      </c>
      <c r="M14" s="152"/>
      <c r="N14" s="151" t="s">
        <v>3</v>
      </c>
      <c r="O14" s="152"/>
    </row>
    <row r="15" spans="1:15" ht="12" customHeight="1" x14ac:dyDescent="0.15">
      <c r="C15" s="39"/>
      <c r="D15" s="9"/>
      <c r="E15" s="9"/>
      <c r="F15" s="9"/>
      <c r="L15" s="154" t="s">
        <v>429</v>
      </c>
      <c r="M15" s="154" t="s">
        <v>710</v>
      </c>
      <c r="N15" s="154" t="s">
        <v>429</v>
      </c>
      <c r="O15" s="154" t="s">
        <v>707</v>
      </c>
    </row>
    <row r="16" spans="1:15" ht="12" customHeight="1" x14ac:dyDescent="0.15">
      <c r="C16" s="40"/>
      <c r="D16" s="28"/>
      <c r="E16" s="28"/>
      <c r="F16" s="28"/>
      <c r="G16" s="28"/>
      <c r="H16" s="28"/>
      <c r="I16" s="28"/>
      <c r="J16" s="28"/>
      <c r="K16" s="28"/>
      <c r="L16" s="29"/>
      <c r="M16" s="29"/>
      <c r="N16" s="4">
        <f>L$11</f>
        <v>1520</v>
      </c>
      <c r="O16" s="4">
        <f>M$11</f>
        <v>1331</v>
      </c>
    </row>
    <row r="17" spans="1:15" ht="14.7" customHeight="1" x14ac:dyDescent="0.15">
      <c r="C17" s="39" t="s">
        <v>87</v>
      </c>
      <c r="D17" s="9"/>
      <c r="E17" s="9"/>
      <c r="F17" s="9"/>
      <c r="L17" s="24">
        <v>45</v>
      </c>
      <c r="M17" s="24">
        <v>17</v>
      </c>
      <c r="N17" s="5">
        <f t="shared" ref="N17:N27" si="1">L17/N$16*100</f>
        <v>2.9605263157894735</v>
      </c>
      <c r="O17" s="5">
        <f t="shared" ref="O17:O27" si="2">M17/O$16*100</f>
        <v>1.2772351615326822</v>
      </c>
    </row>
    <row r="18" spans="1:15" ht="14.7" customHeight="1" x14ac:dyDescent="0.15">
      <c r="C18" s="39" t="s">
        <v>88</v>
      </c>
      <c r="D18" s="9"/>
      <c r="E18" s="9"/>
      <c r="F18" s="9"/>
      <c r="L18" s="25">
        <v>79</v>
      </c>
      <c r="M18" s="25">
        <v>47</v>
      </c>
      <c r="N18" s="6">
        <f t="shared" si="1"/>
        <v>5.1973684210526319</v>
      </c>
      <c r="O18" s="6">
        <f t="shared" si="2"/>
        <v>3.5311795642374153</v>
      </c>
    </row>
    <row r="19" spans="1:15" ht="14.7" customHeight="1" x14ac:dyDescent="0.15">
      <c r="C19" s="39" t="s">
        <v>89</v>
      </c>
      <c r="D19" s="9"/>
      <c r="E19" s="9"/>
      <c r="F19" s="9"/>
      <c r="L19" s="25">
        <v>121</v>
      </c>
      <c r="M19" s="25">
        <v>92</v>
      </c>
      <c r="N19" s="6">
        <f t="shared" si="1"/>
        <v>7.9605263157894735</v>
      </c>
      <c r="O19" s="6">
        <f t="shared" si="2"/>
        <v>6.9120961682945152</v>
      </c>
    </row>
    <row r="20" spans="1:15" ht="14.7" customHeight="1" x14ac:dyDescent="0.15">
      <c r="C20" s="39" t="s">
        <v>90</v>
      </c>
      <c r="D20" s="9"/>
      <c r="E20" s="9"/>
      <c r="F20" s="9"/>
      <c r="L20" s="25">
        <v>224</v>
      </c>
      <c r="M20" s="25">
        <v>116</v>
      </c>
      <c r="N20" s="6">
        <f t="shared" si="1"/>
        <v>14.736842105263156</v>
      </c>
      <c r="O20" s="6">
        <f t="shared" si="2"/>
        <v>8.7152516904583024</v>
      </c>
    </row>
    <row r="21" spans="1:15" ht="14.7" customHeight="1" x14ac:dyDescent="0.15">
      <c r="C21" s="39" t="s">
        <v>91</v>
      </c>
      <c r="D21" s="9"/>
      <c r="E21" s="9"/>
      <c r="F21" s="9"/>
      <c r="L21" s="25">
        <v>330</v>
      </c>
      <c r="M21" s="25">
        <v>284</v>
      </c>
      <c r="N21" s="6">
        <f t="shared" si="1"/>
        <v>21.710526315789476</v>
      </c>
      <c r="O21" s="6">
        <f t="shared" si="2"/>
        <v>21.337340345604808</v>
      </c>
    </row>
    <row r="22" spans="1:15" ht="14.7" customHeight="1" x14ac:dyDescent="0.15">
      <c r="C22" s="39" t="s">
        <v>92</v>
      </c>
      <c r="D22" s="9"/>
      <c r="E22" s="9"/>
      <c r="F22" s="9"/>
      <c r="L22" s="25">
        <v>402</v>
      </c>
      <c r="M22" s="25">
        <v>384</v>
      </c>
      <c r="N22" s="6">
        <f t="shared" si="1"/>
        <v>26.44736842105263</v>
      </c>
      <c r="O22" s="6">
        <f t="shared" si="2"/>
        <v>28.850488354620584</v>
      </c>
    </row>
    <row r="23" spans="1:15" ht="14.7" customHeight="1" x14ac:dyDescent="0.15">
      <c r="C23" s="39" t="s">
        <v>93</v>
      </c>
      <c r="D23" s="9"/>
      <c r="E23" s="9"/>
      <c r="F23" s="9"/>
      <c r="L23" s="25">
        <v>206</v>
      </c>
      <c r="M23" s="25">
        <v>278</v>
      </c>
      <c r="N23" s="6">
        <f t="shared" si="1"/>
        <v>13.552631578947368</v>
      </c>
      <c r="O23" s="6">
        <f t="shared" si="2"/>
        <v>20.886551465063864</v>
      </c>
    </row>
    <row r="24" spans="1:15" ht="14.7" customHeight="1" x14ac:dyDescent="0.15">
      <c r="C24" s="39" t="s">
        <v>94</v>
      </c>
      <c r="D24" s="9"/>
      <c r="E24" s="9"/>
      <c r="F24" s="9"/>
      <c r="L24" s="25">
        <v>73</v>
      </c>
      <c r="M24" s="25">
        <v>83</v>
      </c>
      <c r="N24" s="6">
        <f t="shared" si="1"/>
        <v>4.8026315789473681</v>
      </c>
      <c r="O24" s="6">
        <f t="shared" si="2"/>
        <v>6.2359128474830952</v>
      </c>
    </row>
    <row r="25" spans="1:15" ht="14.7" customHeight="1" x14ac:dyDescent="0.15">
      <c r="C25" s="39" t="s">
        <v>95</v>
      </c>
      <c r="D25" s="9"/>
      <c r="E25" s="9"/>
      <c r="F25" s="9"/>
      <c r="L25" s="25">
        <v>10</v>
      </c>
      <c r="M25" s="25">
        <v>14</v>
      </c>
      <c r="N25" s="6">
        <f t="shared" si="1"/>
        <v>0.6578947368421052</v>
      </c>
      <c r="O25" s="6">
        <f t="shared" si="2"/>
        <v>1.051840721262209</v>
      </c>
    </row>
    <row r="26" spans="1:15" ht="14.7" customHeight="1" x14ac:dyDescent="0.15">
      <c r="C26" s="39" t="s">
        <v>45</v>
      </c>
      <c r="D26" s="9"/>
      <c r="E26" s="9"/>
      <c r="F26" s="9"/>
      <c r="L26" s="25">
        <v>2</v>
      </c>
      <c r="M26" s="25">
        <v>2</v>
      </c>
      <c r="N26" s="6">
        <f t="shared" si="1"/>
        <v>0.13157894736842105</v>
      </c>
      <c r="O26" s="6">
        <f t="shared" si="2"/>
        <v>0.15026296018031557</v>
      </c>
    </row>
    <row r="27" spans="1:15" ht="14.7" customHeight="1" x14ac:dyDescent="0.15">
      <c r="C27" s="40" t="s">
        <v>0</v>
      </c>
      <c r="D27" s="28"/>
      <c r="E27" s="28"/>
      <c r="F27" s="28"/>
      <c r="G27" s="28"/>
      <c r="H27" s="28"/>
      <c r="I27" s="28"/>
      <c r="J27" s="28"/>
      <c r="K27" s="28"/>
      <c r="L27" s="26">
        <v>28</v>
      </c>
      <c r="M27" s="26">
        <v>14</v>
      </c>
      <c r="N27" s="7">
        <f t="shared" si="1"/>
        <v>1.8421052631578945</v>
      </c>
      <c r="O27" s="7">
        <f t="shared" si="2"/>
        <v>1.051840721262209</v>
      </c>
    </row>
    <row r="28" spans="1:15" ht="15" customHeight="1" x14ac:dyDescent="0.15">
      <c r="C28" s="41" t="s">
        <v>1</v>
      </c>
      <c r="D28" s="30"/>
      <c r="E28" s="30"/>
      <c r="F28" s="30"/>
      <c r="G28" s="30"/>
      <c r="H28" s="30"/>
      <c r="I28" s="30"/>
      <c r="J28" s="30"/>
      <c r="K28" s="30"/>
      <c r="L28" s="31">
        <f>SUM(L17:L27)</f>
        <v>1520</v>
      </c>
      <c r="M28" s="31">
        <f>SUM(M17:M27)</f>
        <v>1331</v>
      </c>
      <c r="N28" s="8">
        <f>IF(SUM(N17:N27)&gt;100,"－",SUM(N17:N27))</f>
        <v>100</v>
      </c>
      <c r="O28" s="8">
        <f>IF(SUM(O17:O27)&gt;100,"－",SUM(O17:O27))</f>
        <v>99.999999999999986</v>
      </c>
    </row>
    <row r="29" spans="1:15" ht="15" customHeight="1" x14ac:dyDescent="0.15">
      <c r="C29" s="41" t="s">
        <v>470</v>
      </c>
      <c r="D29" s="30"/>
      <c r="E29" s="30"/>
      <c r="F29" s="30"/>
      <c r="G29" s="30"/>
      <c r="H29" s="30"/>
      <c r="I29" s="30"/>
      <c r="J29" s="30"/>
      <c r="K29" s="30"/>
      <c r="L29" s="187">
        <v>82.540268456375841</v>
      </c>
      <c r="M29" s="187">
        <v>84.787072243346003</v>
      </c>
    </row>
    <row r="30" spans="1:15" ht="15" customHeight="1" x14ac:dyDescent="0.15">
      <c r="C30" s="42"/>
      <c r="D30" s="32"/>
      <c r="E30" s="32"/>
      <c r="F30" s="32"/>
      <c r="G30" s="32"/>
      <c r="H30" s="32"/>
      <c r="I30" s="32"/>
      <c r="J30" s="32"/>
      <c r="K30" s="32"/>
      <c r="L30" s="33"/>
      <c r="M30" s="13"/>
    </row>
    <row r="31" spans="1:15" ht="15" customHeight="1" x14ac:dyDescent="0.15">
      <c r="A31" s="102" t="s">
        <v>476</v>
      </c>
      <c r="B31" s="102" t="s">
        <v>475</v>
      </c>
      <c r="C31" s="37" t="s">
        <v>474</v>
      </c>
    </row>
    <row r="32" spans="1:15" ht="12" customHeight="1" x14ac:dyDescent="0.15">
      <c r="C32" s="38"/>
      <c r="D32" s="27"/>
      <c r="E32" s="27"/>
      <c r="F32" s="27"/>
      <c r="G32" s="27"/>
      <c r="H32" s="27"/>
      <c r="I32" s="27"/>
      <c r="J32" s="27"/>
      <c r="K32" s="27"/>
      <c r="L32" s="185"/>
      <c r="M32" s="3" t="s">
        <v>2</v>
      </c>
      <c r="N32" s="3" t="s">
        <v>3</v>
      </c>
    </row>
    <row r="33" spans="1:14" ht="12" customHeight="1" x14ac:dyDescent="0.15">
      <c r="C33" s="39"/>
      <c r="D33" s="9"/>
      <c r="E33" s="9"/>
      <c r="F33" s="9"/>
      <c r="L33" s="186"/>
      <c r="M33" s="154" t="s">
        <v>710</v>
      </c>
      <c r="N33" s="154" t="s">
        <v>710</v>
      </c>
    </row>
    <row r="34" spans="1:14" ht="12" customHeight="1" x14ac:dyDescent="0.15">
      <c r="C34" s="40"/>
      <c r="D34" s="28"/>
      <c r="E34" s="28"/>
      <c r="F34" s="28"/>
      <c r="G34" s="28"/>
      <c r="H34" s="28"/>
      <c r="I34" s="28"/>
      <c r="J34" s="28"/>
      <c r="K34" s="28"/>
      <c r="L34" s="183"/>
      <c r="M34" s="29"/>
      <c r="N34" s="4">
        <f>M$11</f>
        <v>1331</v>
      </c>
    </row>
    <row r="35" spans="1:14" ht="14.7" customHeight="1" x14ac:dyDescent="0.15">
      <c r="C35" s="39" t="s">
        <v>96</v>
      </c>
      <c r="D35" s="9"/>
      <c r="E35" s="9"/>
      <c r="F35" s="9"/>
      <c r="M35" s="24">
        <v>183</v>
      </c>
      <c r="N35" s="5">
        <f>M35/N$34*100</f>
        <v>13.749060856498874</v>
      </c>
    </row>
    <row r="36" spans="1:14" ht="14.7" customHeight="1" x14ac:dyDescent="0.15">
      <c r="C36" s="39" t="s">
        <v>97</v>
      </c>
      <c r="D36" s="9"/>
      <c r="E36" s="9"/>
      <c r="F36" s="9"/>
      <c r="M36" s="25">
        <v>1052</v>
      </c>
      <c r="N36" s="6">
        <f>M36/N$34*100</f>
        <v>79.03831705484599</v>
      </c>
    </row>
    <row r="37" spans="1:14" ht="14.7" customHeight="1" x14ac:dyDescent="0.15">
      <c r="C37" s="40" t="s">
        <v>0</v>
      </c>
      <c r="D37" s="28"/>
      <c r="E37" s="28"/>
      <c r="F37" s="28"/>
      <c r="G37" s="28"/>
      <c r="H37" s="28"/>
      <c r="I37" s="28"/>
      <c r="J37" s="28"/>
      <c r="K37" s="28"/>
      <c r="L37" s="28"/>
      <c r="M37" s="26">
        <v>96</v>
      </c>
      <c r="N37" s="7">
        <f>M37/N$34*100</f>
        <v>7.212622088655146</v>
      </c>
    </row>
    <row r="38" spans="1:14" ht="15" customHeight="1" x14ac:dyDescent="0.15">
      <c r="C38" s="41" t="s">
        <v>1</v>
      </c>
      <c r="D38" s="30"/>
      <c r="E38" s="30"/>
      <c r="F38" s="30"/>
      <c r="G38" s="30"/>
      <c r="H38" s="30"/>
      <c r="I38" s="30"/>
      <c r="J38" s="30"/>
      <c r="K38" s="30"/>
      <c r="L38" s="152"/>
      <c r="M38" s="31">
        <f>SUM(M35:M37)</f>
        <v>1331</v>
      </c>
      <c r="N38" s="8">
        <f>IF(SUM(N35:N37)&gt;100,"－",SUM(N35:N37))</f>
        <v>100.00000000000001</v>
      </c>
    </row>
    <row r="39" spans="1:14" ht="14.35" customHeight="1" x14ac:dyDescent="0.15">
      <c r="C39" s="37"/>
    </row>
    <row r="40" spans="1:14" ht="15" customHeight="1" x14ac:dyDescent="0.15">
      <c r="A40" s="102" t="s">
        <v>476</v>
      </c>
      <c r="B40" s="102" t="s">
        <v>98</v>
      </c>
      <c r="C40" s="37"/>
    </row>
    <row r="41" spans="1:14" ht="12" customHeight="1" x14ac:dyDescent="0.15">
      <c r="C41" s="38"/>
      <c r="D41" s="27"/>
      <c r="E41" s="27"/>
      <c r="F41" s="27"/>
      <c r="G41" s="27"/>
      <c r="H41" s="27"/>
      <c r="I41" s="27"/>
      <c r="J41" s="27"/>
      <c r="K41" s="27"/>
      <c r="L41" s="185"/>
      <c r="M41" s="3" t="s">
        <v>2</v>
      </c>
      <c r="N41" s="3" t="s">
        <v>3</v>
      </c>
    </row>
    <row r="42" spans="1:14" ht="12" customHeight="1" x14ac:dyDescent="0.15">
      <c r="C42" s="39"/>
      <c r="D42" s="9"/>
      <c r="E42" s="9"/>
      <c r="F42" s="9"/>
      <c r="L42" s="186"/>
      <c r="M42" s="154" t="s">
        <v>710</v>
      </c>
      <c r="N42" s="154" t="s">
        <v>710</v>
      </c>
    </row>
    <row r="43" spans="1:14" ht="12" customHeight="1" x14ac:dyDescent="0.15">
      <c r="C43" s="40"/>
      <c r="D43" s="28"/>
      <c r="E43" s="28"/>
      <c r="F43" s="28"/>
      <c r="G43" s="28"/>
      <c r="H43" s="28"/>
      <c r="I43" s="28"/>
      <c r="J43" s="28"/>
      <c r="K43" s="28"/>
      <c r="L43" s="183"/>
      <c r="M43" s="29"/>
      <c r="N43" s="4">
        <f>M$11</f>
        <v>1331</v>
      </c>
    </row>
    <row r="44" spans="1:14" ht="14.7" customHeight="1" x14ac:dyDescent="0.15">
      <c r="C44" s="39" t="s">
        <v>416</v>
      </c>
      <c r="D44" s="9"/>
      <c r="E44" s="9"/>
      <c r="F44" s="9"/>
      <c r="M44" s="24">
        <v>324</v>
      </c>
      <c r="N44" s="5">
        <f t="shared" ref="N44:N51" si="3">M44/N$43*100</f>
        <v>24.342599549211119</v>
      </c>
    </row>
    <row r="45" spans="1:14" ht="14.7" customHeight="1" x14ac:dyDescent="0.15">
      <c r="C45" s="39" t="s">
        <v>351</v>
      </c>
      <c r="D45" s="9"/>
      <c r="E45" s="9"/>
      <c r="F45" s="9"/>
      <c r="M45" s="25">
        <v>341</v>
      </c>
      <c r="N45" s="6">
        <f t="shared" si="3"/>
        <v>25.619834710743799</v>
      </c>
    </row>
    <row r="46" spans="1:14" ht="14.7" customHeight="1" x14ac:dyDescent="0.15">
      <c r="C46" s="39" t="s">
        <v>72</v>
      </c>
      <c r="D46" s="9"/>
      <c r="E46" s="9"/>
      <c r="F46" s="9"/>
      <c r="M46" s="25">
        <v>350</v>
      </c>
      <c r="N46" s="6">
        <f t="shared" si="3"/>
        <v>26.296018031555224</v>
      </c>
    </row>
    <row r="47" spans="1:14" ht="14.7" customHeight="1" x14ac:dyDescent="0.15">
      <c r="C47" s="39" t="s">
        <v>73</v>
      </c>
      <c r="D47" s="9"/>
      <c r="E47" s="9"/>
      <c r="F47" s="9"/>
      <c r="M47" s="25">
        <v>171</v>
      </c>
      <c r="N47" s="6">
        <f t="shared" si="3"/>
        <v>12.847483095416981</v>
      </c>
    </row>
    <row r="48" spans="1:14" ht="14.7" customHeight="1" x14ac:dyDescent="0.15">
      <c r="C48" s="39" t="s">
        <v>74</v>
      </c>
      <c r="D48" s="9"/>
      <c r="E48" s="9"/>
      <c r="F48" s="9"/>
      <c r="M48" s="25">
        <v>68</v>
      </c>
      <c r="N48" s="6">
        <f t="shared" si="3"/>
        <v>5.108940646130729</v>
      </c>
    </row>
    <row r="49" spans="1:14" ht="14.7" customHeight="1" x14ac:dyDescent="0.15">
      <c r="C49" s="39" t="s">
        <v>75</v>
      </c>
      <c r="D49" s="9"/>
      <c r="E49" s="9"/>
      <c r="F49" s="9"/>
      <c r="M49" s="25">
        <v>22</v>
      </c>
      <c r="N49" s="6">
        <f t="shared" si="3"/>
        <v>1.6528925619834711</v>
      </c>
    </row>
    <row r="50" spans="1:14" ht="14.7" customHeight="1" x14ac:dyDescent="0.15">
      <c r="C50" s="39" t="s">
        <v>76</v>
      </c>
      <c r="D50" s="9"/>
      <c r="E50" s="9"/>
      <c r="F50" s="9"/>
      <c r="M50" s="25">
        <v>10</v>
      </c>
      <c r="N50" s="6">
        <f t="shared" si="3"/>
        <v>0.75131480090157776</v>
      </c>
    </row>
    <row r="51" spans="1:14" ht="14.7" customHeight="1" x14ac:dyDescent="0.15">
      <c r="C51" s="40" t="s">
        <v>0</v>
      </c>
      <c r="D51" s="28"/>
      <c r="E51" s="28"/>
      <c r="F51" s="28"/>
      <c r="G51" s="28"/>
      <c r="H51" s="28"/>
      <c r="I51" s="28"/>
      <c r="J51" s="28"/>
      <c r="K51" s="28"/>
      <c r="L51" s="28"/>
      <c r="M51" s="26">
        <v>45</v>
      </c>
      <c r="N51" s="7">
        <f t="shared" si="3"/>
        <v>3.3809166040570999</v>
      </c>
    </row>
    <row r="52" spans="1:14" ht="15" customHeight="1" x14ac:dyDescent="0.15">
      <c r="C52" s="41" t="s">
        <v>1</v>
      </c>
      <c r="D52" s="30"/>
      <c r="E52" s="30"/>
      <c r="F52" s="30"/>
      <c r="G52" s="30"/>
      <c r="H52" s="30"/>
      <c r="I52" s="30"/>
      <c r="J52" s="30"/>
      <c r="K52" s="30"/>
      <c r="L52" s="152"/>
      <c r="M52" s="31">
        <f>SUM(M44:M51)</f>
        <v>1331</v>
      </c>
      <c r="N52" s="8">
        <f>IF(SUM(N44:N51)&gt;100,"－",SUM(N44:N51))</f>
        <v>100.00000000000001</v>
      </c>
    </row>
    <row r="53" spans="1:14" ht="15" customHeight="1" x14ac:dyDescent="0.15">
      <c r="C53" s="41" t="s">
        <v>477</v>
      </c>
      <c r="D53" s="30"/>
      <c r="E53" s="30"/>
      <c r="F53" s="30"/>
      <c r="G53" s="30"/>
      <c r="H53" s="30"/>
      <c r="I53" s="30"/>
      <c r="J53" s="30"/>
      <c r="K53" s="30"/>
      <c r="L53" s="152"/>
      <c r="M53" s="187">
        <v>21.375583203732504</v>
      </c>
      <c r="N53" s="44"/>
    </row>
    <row r="54" spans="1:14" ht="14.35" customHeight="1" x14ac:dyDescent="0.15">
      <c r="C54" s="37"/>
    </row>
    <row r="55" spans="1:14" ht="15" customHeight="1" x14ac:dyDescent="0.15">
      <c r="A55" s="102" t="s">
        <v>476</v>
      </c>
      <c r="B55" s="102" t="s">
        <v>99</v>
      </c>
      <c r="C55" s="37"/>
    </row>
    <row r="56" spans="1:14" ht="12" customHeight="1" x14ac:dyDescent="0.15">
      <c r="C56" s="38"/>
      <c r="D56" s="27"/>
      <c r="E56" s="27"/>
      <c r="F56" s="27"/>
      <c r="G56" s="27"/>
      <c r="H56" s="27"/>
      <c r="I56" s="27"/>
      <c r="J56" s="27"/>
      <c r="K56" s="27"/>
      <c r="L56" s="185"/>
      <c r="M56" s="3" t="s">
        <v>2</v>
      </c>
      <c r="N56" s="3" t="s">
        <v>3</v>
      </c>
    </row>
    <row r="57" spans="1:14" ht="12" customHeight="1" x14ac:dyDescent="0.15">
      <c r="C57" s="39"/>
      <c r="D57" s="9"/>
      <c r="E57" s="9"/>
      <c r="F57" s="9"/>
      <c r="L57" s="186"/>
      <c r="M57" s="154" t="s">
        <v>710</v>
      </c>
      <c r="N57" s="154" t="s">
        <v>710</v>
      </c>
    </row>
    <row r="58" spans="1:14" ht="12" customHeight="1" x14ac:dyDescent="0.15">
      <c r="C58" s="40"/>
      <c r="D58" s="28"/>
      <c r="E58" s="28"/>
      <c r="F58" s="28"/>
      <c r="G58" s="28"/>
      <c r="H58" s="28"/>
      <c r="I58" s="28"/>
      <c r="J58" s="28"/>
      <c r="K58" s="28"/>
      <c r="L58" s="183"/>
      <c r="M58" s="29"/>
      <c r="N58" s="4">
        <f>M$11</f>
        <v>1331</v>
      </c>
    </row>
    <row r="59" spans="1:14" ht="14.7" customHeight="1" x14ac:dyDescent="0.15">
      <c r="C59" s="39" t="s">
        <v>100</v>
      </c>
      <c r="D59" s="9"/>
      <c r="E59" s="9"/>
      <c r="F59" s="9"/>
      <c r="M59" s="24">
        <v>637</v>
      </c>
      <c r="N59" s="5">
        <f t="shared" ref="N59:N65" si="4">M59/N$58*100</f>
        <v>47.858752817430506</v>
      </c>
    </row>
    <row r="60" spans="1:14" ht="14.7" customHeight="1" x14ac:dyDescent="0.15">
      <c r="C60" s="39" t="s">
        <v>101</v>
      </c>
      <c r="D60" s="9"/>
      <c r="E60" s="9"/>
      <c r="F60" s="9"/>
      <c r="M60" s="25">
        <v>413</v>
      </c>
      <c r="N60" s="6">
        <f t="shared" si="4"/>
        <v>31.02930127723516</v>
      </c>
    </row>
    <row r="61" spans="1:14" ht="14.7" customHeight="1" x14ac:dyDescent="0.15">
      <c r="C61" s="39" t="s">
        <v>102</v>
      </c>
      <c r="D61" s="9"/>
      <c r="E61" s="9"/>
      <c r="F61" s="9"/>
      <c r="M61" s="25">
        <v>3</v>
      </c>
      <c r="N61" s="6">
        <f t="shared" si="4"/>
        <v>0.22539444027047331</v>
      </c>
    </row>
    <row r="62" spans="1:14" ht="14.7" customHeight="1" x14ac:dyDescent="0.15">
      <c r="C62" s="39" t="s">
        <v>103</v>
      </c>
      <c r="D62" s="9"/>
      <c r="E62" s="9"/>
      <c r="F62" s="9"/>
      <c r="M62" s="25">
        <v>83</v>
      </c>
      <c r="N62" s="6">
        <f t="shared" si="4"/>
        <v>6.2359128474830952</v>
      </c>
    </row>
    <row r="63" spans="1:14" ht="14.7" customHeight="1" x14ac:dyDescent="0.15">
      <c r="C63" s="39" t="s">
        <v>27</v>
      </c>
      <c r="D63" s="9"/>
      <c r="E63" s="9"/>
      <c r="F63" s="9"/>
      <c r="M63" s="25">
        <v>172</v>
      </c>
      <c r="N63" s="6">
        <f t="shared" si="4"/>
        <v>12.922614575507138</v>
      </c>
    </row>
    <row r="64" spans="1:14" ht="14.7" customHeight="1" x14ac:dyDescent="0.15">
      <c r="C64" s="39" t="s">
        <v>29</v>
      </c>
      <c r="D64" s="9"/>
      <c r="E64" s="9"/>
      <c r="F64" s="9"/>
      <c r="M64" s="25">
        <v>7</v>
      </c>
      <c r="N64" s="6">
        <f t="shared" si="4"/>
        <v>0.52592036063110448</v>
      </c>
    </row>
    <row r="65" spans="1:14" ht="14.7" customHeight="1" x14ac:dyDescent="0.15">
      <c r="C65" s="40" t="s">
        <v>0</v>
      </c>
      <c r="D65" s="28"/>
      <c r="E65" s="28"/>
      <c r="F65" s="28"/>
      <c r="G65" s="28"/>
      <c r="H65" s="28"/>
      <c r="I65" s="28"/>
      <c r="J65" s="28"/>
      <c r="K65" s="28"/>
      <c r="L65" s="28"/>
      <c r="M65" s="26">
        <v>16</v>
      </c>
      <c r="N65" s="7">
        <f t="shared" si="4"/>
        <v>1.2021036814425246</v>
      </c>
    </row>
    <row r="66" spans="1:14" ht="15" customHeight="1" x14ac:dyDescent="0.15">
      <c r="C66" s="41" t="s">
        <v>1</v>
      </c>
      <c r="D66" s="30"/>
      <c r="E66" s="30"/>
      <c r="F66" s="30"/>
      <c r="G66" s="30"/>
      <c r="H66" s="30"/>
      <c r="I66" s="30"/>
      <c r="J66" s="30"/>
      <c r="K66" s="30"/>
      <c r="L66" s="152"/>
      <c r="M66" s="31">
        <f>SUM(M59:M65)</f>
        <v>1331</v>
      </c>
      <c r="N66" s="8">
        <f>IF(SUM(N59:N65)&gt;100,"－",SUM(N59:N65))</f>
        <v>100</v>
      </c>
    </row>
    <row r="67" spans="1:14" ht="14.35" customHeight="1" x14ac:dyDescent="0.15">
      <c r="C67" s="37"/>
    </row>
    <row r="68" spans="1:14" ht="15" customHeight="1" x14ac:dyDescent="0.15">
      <c r="A68" s="102" t="s">
        <v>476</v>
      </c>
      <c r="B68" s="102" t="s">
        <v>104</v>
      </c>
      <c r="C68" s="37"/>
    </row>
    <row r="69" spans="1:14" ht="12" customHeight="1" x14ac:dyDescent="0.15">
      <c r="C69" s="38"/>
      <c r="D69" s="27"/>
      <c r="E69" s="27"/>
      <c r="F69" s="27"/>
      <c r="G69" s="27"/>
      <c r="H69" s="27"/>
      <c r="I69" s="27"/>
      <c r="J69" s="27"/>
      <c r="K69" s="27"/>
      <c r="L69" s="185"/>
      <c r="M69" s="3" t="s">
        <v>2</v>
      </c>
      <c r="N69" s="3" t="s">
        <v>3</v>
      </c>
    </row>
    <row r="70" spans="1:14" ht="12" customHeight="1" x14ac:dyDescent="0.15">
      <c r="C70" s="39"/>
      <c r="D70" s="9"/>
      <c r="E70" s="9"/>
      <c r="F70" s="9"/>
      <c r="L70" s="186"/>
      <c r="M70" s="154" t="s">
        <v>710</v>
      </c>
      <c r="N70" s="154" t="s">
        <v>710</v>
      </c>
    </row>
    <row r="71" spans="1:14" ht="12" customHeight="1" x14ac:dyDescent="0.15">
      <c r="C71" s="40"/>
      <c r="D71" s="28"/>
      <c r="E71" s="28"/>
      <c r="F71" s="28"/>
      <c r="G71" s="28"/>
      <c r="H71" s="28"/>
      <c r="I71" s="28"/>
      <c r="J71" s="28"/>
      <c r="K71" s="28"/>
      <c r="L71" s="183"/>
      <c r="M71" s="29"/>
      <c r="N71" s="4">
        <f>M$11</f>
        <v>1331</v>
      </c>
    </row>
    <row r="72" spans="1:14" ht="14.7" customHeight="1" x14ac:dyDescent="0.15">
      <c r="C72" s="39" t="s">
        <v>105</v>
      </c>
      <c r="D72" s="9"/>
      <c r="E72" s="9"/>
      <c r="F72" s="9"/>
      <c r="M72" s="24">
        <v>171</v>
      </c>
      <c r="N72" s="5">
        <f>M72/N$71*100</f>
        <v>12.847483095416981</v>
      </c>
    </row>
    <row r="73" spans="1:14" ht="14.7" customHeight="1" x14ac:dyDescent="0.15">
      <c r="C73" s="39" t="s">
        <v>106</v>
      </c>
      <c r="D73" s="9"/>
      <c r="E73" s="9"/>
      <c r="F73" s="9"/>
      <c r="M73" s="25">
        <v>815</v>
      </c>
      <c r="N73" s="6">
        <f>M73/N$71*100</f>
        <v>61.232156273478587</v>
      </c>
    </row>
    <row r="74" spans="1:14" ht="14.7" customHeight="1" x14ac:dyDescent="0.15">
      <c r="C74" s="39" t="s">
        <v>107</v>
      </c>
      <c r="D74" s="9"/>
      <c r="E74" s="9"/>
      <c r="F74" s="9"/>
      <c r="M74" s="25">
        <v>336</v>
      </c>
      <c r="N74" s="6">
        <f>M74/N$71*100</f>
        <v>25.244177310293015</v>
      </c>
    </row>
    <row r="75" spans="1:14" ht="14.7" customHeight="1" x14ac:dyDescent="0.15">
      <c r="C75" s="40" t="s">
        <v>0</v>
      </c>
      <c r="D75" s="28"/>
      <c r="E75" s="28"/>
      <c r="F75" s="28"/>
      <c r="G75" s="28"/>
      <c r="H75" s="28"/>
      <c r="I75" s="28"/>
      <c r="J75" s="28"/>
      <c r="K75" s="28"/>
      <c r="L75" s="28"/>
      <c r="M75" s="26">
        <v>9</v>
      </c>
      <c r="N75" s="7">
        <f>M75/N$71*100</f>
        <v>0.67618332081141996</v>
      </c>
    </row>
    <row r="76" spans="1:14" ht="15" customHeight="1" x14ac:dyDescent="0.15">
      <c r="C76" s="41" t="s">
        <v>1</v>
      </c>
      <c r="D76" s="30"/>
      <c r="E76" s="30"/>
      <c r="F76" s="30"/>
      <c r="G76" s="30"/>
      <c r="H76" s="30"/>
      <c r="I76" s="30"/>
      <c r="J76" s="30"/>
      <c r="K76" s="30"/>
      <c r="L76" s="152"/>
      <c r="M76" s="31">
        <f>SUM(M72:M75)</f>
        <v>1331</v>
      </c>
      <c r="N76" s="8">
        <f>IF(SUM(N72:N75)&gt;100,"－",SUM(N72:N75))</f>
        <v>100</v>
      </c>
    </row>
    <row r="77" spans="1:14" ht="14.35" customHeight="1" x14ac:dyDescent="0.15">
      <c r="C77" s="37"/>
    </row>
    <row r="78" spans="1:14" ht="15" customHeight="1" x14ac:dyDescent="0.15">
      <c r="A78" s="102" t="s">
        <v>476</v>
      </c>
      <c r="B78" s="102" t="s">
        <v>108</v>
      </c>
      <c r="C78" s="37"/>
    </row>
    <row r="79" spans="1:14" ht="12" customHeight="1" x14ac:dyDescent="0.15">
      <c r="C79" s="38"/>
      <c r="D79" s="27"/>
      <c r="E79" s="27"/>
      <c r="F79" s="27"/>
      <c r="G79" s="27"/>
      <c r="H79" s="27"/>
      <c r="I79" s="27"/>
      <c r="J79" s="27"/>
      <c r="K79" s="27"/>
      <c r="L79" s="185"/>
      <c r="M79" s="3" t="s">
        <v>2</v>
      </c>
      <c r="N79" s="3" t="s">
        <v>3</v>
      </c>
    </row>
    <row r="80" spans="1:14" ht="12" customHeight="1" x14ac:dyDescent="0.15">
      <c r="C80" s="39"/>
      <c r="D80" s="9"/>
      <c r="E80" s="9"/>
      <c r="F80" s="9"/>
      <c r="L80" s="186"/>
      <c r="M80" s="154" t="s">
        <v>710</v>
      </c>
      <c r="N80" s="154" t="s">
        <v>710</v>
      </c>
    </row>
    <row r="81" spans="1:16" ht="12" customHeight="1" x14ac:dyDescent="0.15">
      <c r="C81" s="40"/>
      <c r="D81" s="28"/>
      <c r="E81" s="28"/>
      <c r="F81" s="28"/>
      <c r="G81" s="28"/>
      <c r="H81" s="28"/>
      <c r="I81" s="28"/>
      <c r="J81" s="28"/>
      <c r="K81" s="28"/>
      <c r="L81" s="183"/>
      <c r="M81" s="29"/>
      <c r="N81" s="4">
        <f>M$11</f>
        <v>1331</v>
      </c>
    </row>
    <row r="82" spans="1:16" ht="14.7" customHeight="1" x14ac:dyDescent="0.15">
      <c r="C82" s="39" t="s">
        <v>109</v>
      </c>
      <c r="D82" s="9"/>
      <c r="E82" s="9"/>
      <c r="F82" s="9"/>
      <c r="M82" s="24">
        <v>51</v>
      </c>
      <c r="N82" s="5">
        <f t="shared" ref="N82:N91" si="5">M82/N$81*100</f>
        <v>3.8317054845980461</v>
      </c>
      <c r="P82" s="2">
        <v>0</v>
      </c>
    </row>
    <row r="83" spans="1:16" ht="14.7" customHeight="1" x14ac:dyDescent="0.15">
      <c r="C83" s="39" t="s">
        <v>110</v>
      </c>
      <c r="D83" s="9"/>
      <c r="E83" s="9"/>
      <c r="F83" s="9"/>
      <c r="M83" s="25">
        <v>40</v>
      </c>
      <c r="N83" s="6">
        <f t="shared" si="5"/>
        <v>3.005259203606311</v>
      </c>
      <c r="P83" s="2">
        <v>0.375</v>
      </c>
    </row>
    <row r="84" spans="1:16" ht="14.7" customHeight="1" x14ac:dyDescent="0.15">
      <c r="C84" s="39" t="s">
        <v>111</v>
      </c>
      <c r="D84" s="9"/>
      <c r="E84" s="9"/>
      <c r="F84" s="9"/>
      <c r="M84" s="25">
        <v>79</v>
      </c>
      <c r="N84" s="6">
        <f t="shared" si="5"/>
        <v>5.9353869271224644</v>
      </c>
      <c r="P84" s="2">
        <v>1</v>
      </c>
    </row>
    <row r="85" spans="1:16" ht="14.7" customHeight="1" x14ac:dyDescent="0.15">
      <c r="C85" s="39" t="s">
        <v>112</v>
      </c>
      <c r="D85" s="9"/>
      <c r="E85" s="9"/>
      <c r="F85" s="9"/>
      <c r="M85" s="25">
        <v>345</v>
      </c>
      <c r="N85" s="6">
        <f t="shared" si="5"/>
        <v>25.920360631104433</v>
      </c>
      <c r="P85" s="2">
        <v>1</v>
      </c>
    </row>
    <row r="86" spans="1:16" ht="14.7" customHeight="1" x14ac:dyDescent="0.15">
      <c r="C86" s="39" t="s">
        <v>113</v>
      </c>
      <c r="D86" s="9"/>
      <c r="E86" s="9"/>
      <c r="F86" s="9"/>
      <c r="M86" s="25">
        <v>296</v>
      </c>
      <c r="N86" s="6">
        <f t="shared" si="5"/>
        <v>22.238918106686704</v>
      </c>
      <c r="P86" s="2">
        <v>2</v>
      </c>
    </row>
    <row r="87" spans="1:16" ht="14.7" customHeight="1" x14ac:dyDescent="0.15">
      <c r="C87" s="39" t="s">
        <v>114</v>
      </c>
      <c r="D87" s="9"/>
      <c r="E87" s="9"/>
      <c r="F87" s="9"/>
      <c r="M87" s="25">
        <v>196</v>
      </c>
      <c r="N87" s="6">
        <f t="shared" si="5"/>
        <v>14.725770097670923</v>
      </c>
      <c r="P87" s="2">
        <v>3</v>
      </c>
    </row>
    <row r="88" spans="1:16" ht="14.7" customHeight="1" x14ac:dyDescent="0.15">
      <c r="C88" s="39" t="s">
        <v>115</v>
      </c>
      <c r="D88" s="9"/>
      <c r="E88" s="9"/>
      <c r="F88" s="9"/>
      <c r="M88" s="25">
        <v>169</v>
      </c>
      <c r="N88" s="6">
        <f t="shared" si="5"/>
        <v>12.697220135236664</v>
      </c>
      <c r="P88" s="2">
        <v>4</v>
      </c>
    </row>
    <row r="89" spans="1:16" ht="14.7" customHeight="1" x14ac:dyDescent="0.15">
      <c r="C89" s="39" t="s">
        <v>116</v>
      </c>
      <c r="D89" s="9"/>
      <c r="E89" s="9"/>
      <c r="F89" s="9"/>
      <c r="M89" s="25">
        <v>116</v>
      </c>
      <c r="N89" s="6">
        <f t="shared" si="5"/>
        <v>8.7152516904583024</v>
      </c>
      <c r="P89" s="2">
        <v>5</v>
      </c>
    </row>
    <row r="90" spans="1:16" ht="14.7" customHeight="1" x14ac:dyDescent="0.15">
      <c r="C90" s="39" t="s">
        <v>117</v>
      </c>
      <c r="D90" s="9"/>
      <c r="E90" s="9"/>
      <c r="F90" s="9"/>
      <c r="M90" s="25">
        <v>18</v>
      </c>
      <c r="N90" s="6">
        <f t="shared" si="5"/>
        <v>1.3523666416228399</v>
      </c>
    </row>
    <row r="91" spans="1:16" ht="14.7" customHeight="1" x14ac:dyDescent="0.15">
      <c r="C91" s="40" t="s">
        <v>0</v>
      </c>
      <c r="D91" s="28"/>
      <c r="E91" s="28"/>
      <c r="F91" s="28"/>
      <c r="G91" s="28"/>
      <c r="H91" s="28"/>
      <c r="I91" s="28"/>
      <c r="J91" s="28"/>
      <c r="K91" s="28"/>
      <c r="L91" s="28"/>
      <c r="M91" s="26">
        <v>21</v>
      </c>
      <c r="N91" s="7">
        <f t="shared" si="5"/>
        <v>1.5777610818933134</v>
      </c>
    </row>
    <row r="92" spans="1:16" ht="15" customHeight="1" x14ac:dyDescent="0.15">
      <c r="C92" s="41" t="s">
        <v>1</v>
      </c>
      <c r="D92" s="30"/>
      <c r="E92" s="30"/>
      <c r="F92" s="30"/>
      <c r="G92" s="30"/>
      <c r="H92" s="30"/>
      <c r="I92" s="30"/>
      <c r="J92" s="30"/>
      <c r="K92" s="30"/>
      <c r="L92" s="152"/>
      <c r="M92" s="31">
        <f>SUM(M82:M91)</f>
        <v>1331</v>
      </c>
      <c r="N92" s="8">
        <f>IF(SUM(N82:N91)&gt;100,"－",SUM(N82:N91))</f>
        <v>100</v>
      </c>
    </row>
    <row r="93" spans="1:16" ht="15" customHeight="1" x14ac:dyDescent="0.15">
      <c r="C93" s="41" t="s">
        <v>700</v>
      </c>
      <c r="D93" s="30"/>
      <c r="E93" s="30"/>
      <c r="F93" s="30"/>
      <c r="G93" s="30"/>
      <c r="H93" s="30"/>
      <c r="I93" s="30"/>
      <c r="J93" s="30"/>
      <c r="K93" s="30"/>
      <c r="L93" s="152"/>
      <c r="M93" s="191">
        <f>(M82*P82+M83*P83+M84*P84+M85*P85+M86*P86+M87*P87+M88*P88+M89*P89)/SUM(M82:M89)</f>
        <v>2.225232198142415</v>
      </c>
      <c r="N93" s="8" t="s">
        <v>698</v>
      </c>
    </row>
    <row r="94" spans="1:16" ht="13.2" customHeight="1" x14ac:dyDescent="0.15">
      <c r="C94" s="192" t="s">
        <v>701</v>
      </c>
    </row>
    <row r="95" spans="1:16" ht="15" customHeight="1" x14ac:dyDescent="0.15">
      <c r="A95" s="102" t="s">
        <v>480</v>
      </c>
      <c r="B95" s="102" t="s">
        <v>479</v>
      </c>
      <c r="C95" s="37" t="s">
        <v>478</v>
      </c>
      <c r="E95" s="103" t="s">
        <v>635</v>
      </c>
    </row>
    <row r="96" spans="1:16" ht="12" customHeight="1" x14ac:dyDescent="0.15">
      <c r="C96" s="38"/>
      <c r="D96" s="27"/>
      <c r="E96" s="27"/>
      <c r="F96" s="27"/>
      <c r="G96" s="27"/>
      <c r="H96" s="27"/>
      <c r="I96" s="27"/>
      <c r="J96" s="27"/>
      <c r="K96" s="27"/>
      <c r="L96" s="151" t="s">
        <v>2</v>
      </c>
      <c r="M96" s="152"/>
      <c r="N96" s="151" t="s">
        <v>3</v>
      </c>
      <c r="O96" s="152"/>
    </row>
    <row r="97" spans="1:17" ht="12" customHeight="1" x14ac:dyDescent="0.15">
      <c r="C97" s="39"/>
      <c r="D97" s="9"/>
      <c r="E97" s="9"/>
      <c r="F97" s="9"/>
      <c r="L97" s="154" t="s">
        <v>429</v>
      </c>
      <c r="M97" s="154" t="s">
        <v>710</v>
      </c>
      <c r="N97" s="154" t="s">
        <v>429</v>
      </c>
      <c r="O97" s="154" t="s">
        <v>710</v>
      </c>
    </row>
    <row r="98" spans="1:17" ht="12" customHeight="1" x14ac:dyDescent="0.15">
      <c r="C98" s="40"/>
      <c r="D98" s="28"/>
      <c r="E98" s="28"/>
      <c r="F98" s="28"/>
      <c r="G98" s="28"/>
      <c r="H98" s="28"/>
      <c r="I98" s="28"/>
      <c r="J98" s="28"/>
      <c r="K98" s="28"/>
      <c r="L98" s="29"/>
      <c r="M98" s="29"/>
      <c r="N98" s="4">
        <f>L$11</f>
        <v>1520</v>
      </c>
      <c r="O98" s="4">
        <f>M$11</f>
        <v>1331</v>
      </c>
    </row>
    <row r="99" spans="1:17" ht="14.7" customHeight="1" x14ac:dyDescent="0.15">
      <c r="C99" s="39" t="s">
        <v>112</v>
      </c>
      <c r="D99" s="9"/>
      <c r="E99" s="9"/>
      <c r="F99" s="9"/>
      <c r="L99" s="24">
        <v>456</v>
      </c>
      <c r="M99" s="24">
        <v>323</v>
      </c>
      <c r="N99" s="5">
        <f t="shared" ref="N99:O104" si="6">L99/N$98*100</f>
        <v>30</v>
      </c>
      <c r="O99" s="5">
        <f t="shared" si="6"/>
        <v>24.267468069120962</v>
      </c>
      <c r="P99" s="2">
        <v>1</v>
      </c>
      <c r="Q99" s="2">
        <v>1</v>
      </c>
    </row>
    <row r="100" spans="1:17" ht="14.7" customHeight="1" x14ac:dyDescent="0.15">
      <c r="C100" s="39" t="s">
        <v>113</v>
      </c>
      <c r="D100" s="9"/>
      <c r="E100" s="9"/>
      <c r="F100" s="9"/>
      <c r="L100" s="25">
        <v>413</v>
      </c>
      <c r="M100" s="25">
        <v>304</v>
      </c>
      <c r="N100" s="6">
        <f t="shared" si="6"/>
        <v>27.171052631578945</v>
      </c>
      <c r="O100" s="6">
        <f t="shared" si="6"/>
        <v>22.839969947407965</v>
      </c>
      <c r="P100" s="2">
        <v>2</v>
      </c>
      <c r="Q100" s="2">
        <v>2</v>
      </c>
    </row>
    <row r="101" spans="1:17" ht="14.7" customHeight="1" x14ac:dyDescent="0.15">
      <c r="C101" s="39" t="s">
        <v>114</v>
      </c>
      <c r="D101" s="9"/>
      <c r="E101" s="9"/>
      <c r="F101" s="9"/>
      <c r="L101" s="25">
        <v>267</v>
      </c>
      <c r="M101" s="25">
        <v>262</v>
      </c>
      <c r="N101" s="6">
        <f t="shared" si="6"/>
        <v>17.565789473684209</v>
      </c>
      <c r="O101" s="6">
        <f t="shared" si="6"/>
        <v>19.684447783621337</v>
      </c>
      <c r="P101" s="2">
        <v>3</v>
      </c>
      <c r="Q101" s="2">
        <v>3</v>
      </c>
    </row>
    <row r="102" spans="1:17" ht="14.7" customHeight="1" x14ac:dyDescent="0.15">
      <c r="C102" s="39" t="s">
        <v>115</v>
      </c>
      <c r="D102" s="9"/>
      <c r="E102" s="9"/>
      <c r="F102" s="9"/>
      <c r="L102" s="25">
        <v>204</v>
      </c>
      <c r="M102" s="25">
        <v>250</v>
      </c>
      <c r="N102" s="6">
        <f t="shared" si="6"/>
        <v>13.421052631578947</v>
      </c>
      <c r="O102" s="6">
        <f t="shared" si="6"/>
        <v>18.782870022539445</v>
      </c>
      <c r="P102" s="2">
        <v>4</v>
      </c>
      <c r="Q102" s="2">
        <v>4</v>
      </c>
    </row>
    <row r="103" spans="1:17" ht="14.7" customHeight="1" x14ac:dyDescent="0.15">
      <c r="C103" s="39" t="s">
        <v>116</v>
      </c>
      <c r="D103" s="9"/>
      <c r="E103" s="9"/>
      <c r="F103" s="9"/>
      <c r="L103" s="25">
        <v>168</v>
      </c>
      <c r="M103" s="25">
        <v>185</v>
      </c>
      <c r="N103" s="6">
        <f t="shared" si="6"/>
        <v>11.052631578947368</v>
      </c>
      <c r="O103" s="6">
        <f t="shared" si="6"/>
        <v>13.899323816679187</v>
      </c>
      <c r="P103" s="2">
        <v>5</v>
      </c>
      <c r="Q103" s="2">
        <v>5</v>
      </c>
    </row>
    <row r="104" spans="1:17" ht="14.7" customHeight="1" x14ac:dyDescent="0.15">
      <c r="C104" s="40" t="s">
        <v>0</v>
      </c>
      <c r="D104" s="28"/>
      <c r="E104" s="28"/>
      <c r="F104" s="28"/>
      <c r="G104" s="28"/>
      <c r="H104" s="28"/>
      <c r="I104" s="28"/>
      <c r="J104" s="28"/>
      <c r="K104" s="28"/>
      <c r="L104" s="26">
        <v>12</v>
      </c>
      <c r="M104" s="26">
        <v>7</v>
      </c>
      <c r="N104" s="7">
        <f t="shared" si="6"/>
        <v>0.78947368421052633</v>
      </c>
      <c r="O104" s="7">
        <f t="shared" si="6"/>
        <v>0.52592036063110448</v>
      </c>
    </row>
    <row r="105" spans="1:17" ht="15" customHeight="1" x14ac:dyDescent="0.15">
      <c r="C105" s="41" t="s">
        <v>1</v>
      </c>
      <c r="D105" s="30"/>
      <c r="E105" s="30"/>
      <c r="F105" s="30"/>
      <c r="G105" s="30"/>
      <c r="H105" s="30"/>
      <c r="I105" s="30"/>
      <c r="J105" s="30"/>
      <c r="K105" s="30"/>
      <c r="L105" s="31">
        <f>SUM(L99:L104)</f>
        <v>1520</v>
      </c>
      <c r="M105" s="31">
        <f>SUM(M99:M104)</f>
        <v>1331</v>
      </c>
      <c r="N105" s="8">
        <f>IF(SUM(N99:N104)&gt;100,"－",SUM(N99:N104))</f>
        <v>99.999999999999986</v>
      </c>
      <c r="O105" s="8">
        <f>IF(SUM(O99:O104)&gt;100,"－",SUM(O99:O104))</f>
        <v>100</v>
      </c>
    </row>
    <row r="106" spans="1:17" ht="15" customHeight="1" x14ac:dyDescent="0.15">
      <c r="C106" s="41" t="s">
        <v>699</v>
      </c>
      <c r="D106" s="30"/>
      <c r="E106" s="30"/>
      <c r="F106" s="30"/>
      <c r="G106" s="30"/>
      <c r="H106" s="30"/>
      <c r="I106" s="30"/>
      <c r="J106" s="30"/>
      <c r="K106" s="30"/>
      <c r="L106" s="191">
        <f>(L99*P99+L100*P100+L101*P101+L102*P102+L103*P103)/SUM(L99:L103)</f>
        <v>2.4794429708222814</v>
      </c>
      <c r="M106" s="191">
        <f>(M99*Q99+M100*Q100+M101*Q101+M102*Q102+M103*Q103)/SUM(M99:M103)</f>
        <v>2.7507552870090635</v>
      </c>
      <c r="N106" s="8" t="str">
        <f>IF(SUM(N100:N105)&gt;100,"－",SUM(N100:N105))</f>
        <v>－</v>
      </c>
      <c r="O106" s="8" t="str">
        <f>IF(SUM(O100:O105)&gt;100,"－",SUM(O100:O105))</f>
        <v>－</v>
      </c>
    </row>
    <row r="107" spans="1:17" ht="15" customHeight="1" x14ac:dyDescent="0.15">
      <c r="C107" s="192"/>
      <c r="D107" s="32"/>
      <c r="E107" s="32"/>
      <c r="F107" s="32"/>
      <c r="G107" s="32"/>
      <c r="H107" s="32"/>
      <c r="I107" s="32"/>
      <c r="J107" s="32"/>
      <c r="K107" s="32"/>
      <c r="L107" s="32"/>
      <c r="M107" s="33"/>
      <c r="N107" s="33"/>
      <c r="O107" s="13"/>
    </row>
    <row r="108" spans="1:17" ht="15" customHeight="1" x14ac:dyDescent="0.15">
      <c r="A108" s="102" t="s">
        <v>483</v>
      </c>
      <c r="B108" s="102" t="s">
        <v>482</v>
      </c>
      <c r="C108" s="37" t="s">
        <v>481</v>
      </c>
    </row>
    <row r="109" spans="1:17" ht="12" customHeight="1" x14ac:dyDescent="0.15">
      <c r="C109" s="38"/>
      <c r="D109" s="27"/>
      <c r="E109" s="27"/>
      <c r="F109" s="27"/>
      <c r="G109" s="27"/>
      <c r="H109" s="27"/>
      <c r="I109" s="27"/>
      <c r="J109" s="27"/>
      <c r="K109" s="27"/>
      <c r="L109" s="151" t="s">
        <v>2</v>
      </c>
      <c r="M109" s="152"/>
      <c r="N109" s="151" t="s">
        <v>3</v>
      </c>
      <c r="O109" s="152"/>
    </row>
    <row r="110" spans="1:17" ht="12" customHeight="1" x14ac:dyDescent="0.15">
      <c r="C110" s="39"/>
      <c r="D110" s="9"/>
      <c r="E110" s="9"/>
      <c r="F110" s="9"/>
      <c r="L110" s="154" t="s">
        <v>429</v>
      </c>
      <c r="M110" s="154" t="s">
        <v>710</v>
      </c>
      <c r="N110" s="154" t="s">
        <v>429</v>
      </c>
      <c r="O110" s="154" t="s">
        <v>710</v>
      </c>
    </row>
    <row r="111" spans="1:17" ht="12" customHeight="1" x14ac:dyDescent="0.15">
      <c r="C111" s="40"/>
      <c r="D111" s="28"/>
      <c r="E111" s="28"/>
      <c r="F111" s="28"/>
      <c r="G111" s="28"/>
      <c r="H111" s="28"/>
      <c r="I111" s="28"/>
      <c r="J111" s="28"/>
      <c r="K111" s="28"/>
      <c r="L111" s="29"/>
      <c r="M111" s="29"/>
      <c r="N111" s="4">
        <f>L$11</f>
        <v>1520</v>
      </c>
      <c r="O111" s="4">
        <f>M$11</f>
        <v>1331</v>
      </c>
    </row>
    <row r="112" spans="1:17" ht="14.7" customHeight="1" x14ac:dyDescent="0.15">
      <c r="C112" s="39" t="s">
        <v>118</v>
      </c>
      <c r="D112" s="9"/>
      <c r="E112" s="9"/>
      <c r="F112" s="9"/>
      <c r="L112" s="24">
        <v>41</v>
      </c>
      <c r="M112" s="24">
        <v>20</v>
      </c>
      <c r="N112" s="5">
        <f t="shared" ref="N112:N122" si="7">L112/N$111*100</f>
        <v>2.6973684210526319</v>
      </c>
      <c r="O112" s="5">
        <f t="shared" ref="O112:O122" si="8">M112/O$111*100</f>
        <v>1.5026296018031555</v>
      </c>
    </row>
    <row r="113" spans="1:18" ht="14.7" customHeight="1" x14ac:dyDescent="0.15">
      <c r="C113" s="39" t="s">
        <v>119</v>
      </c>
      <c r="D113" s="9"/>
      <c r="E113" s="9"/>
      <c r="F113" s="9"/>
      <c r="L113" s="25">
        <v>62</v>
      </c>
      <c r="M113" s="25">
        <v>44</v>
      </c>
      <c r="N113" s="6">
        <f t="shared" si="7"/>
        <v>4.0789473684210531</v>
      </c>
      <c r="O113" s="6">
        <f t="shared" si="8"/>
        <v>3.3057851239669422</v>
      </c>
    </row>
    <row r="114" spans="1:18" ht="14.7" customHeight="1" x14ac:dyDescent="0.15">
      <c r="C114" s="39" t="s">
        <v>120</v>
      </c>
      <c r="D114" s="9"/>
      <c r="E114" s="9"/>
      <c r="F114" s="9"/>
      <c r="L114" s="25">
        <v>239</v>
      </c>
      <c r="M114" s="25">
        <v>95</v>
      </c>
      <c r="N114" s="6">
        <f t="shared" si="7"/>
        <v>15.723684210526315</v>
      </c>
      <c r="O114" s="6">
        <f t="shared" si="8"/>
        <v>7.1374906085649892</v>
      </c>
    </row>
    <row r="115" spans="1:18" ht="14.7" customHeight="1" x14ac:dyDescent="0.15">
      <c r="C115" s="39" t="s">
        <v>121</v>
      </c>
      <c r="D115" s="9"/>
      <c r="E115" s="9"/>
      <c r="F115" s="9"/>
      <c r="L115" s="25">
        <v>338</v>
      </c>
      <c r="M115" s="25">
        <v>262</v>
      </c>
      <c r="N115" s="6">
        <f t="shared" si="7"/>
        <v>22.236842105263158</v>
      </c>
      <c r="O115" s="6">
        <f t="shared" si="8"/>
        <v>19.684447783621337</v>
      </c>
    </row>
    <row r="116" spans="1:18" ht="14.7" customHeight="1" x14ac:dyDescent="0.15">
      <c r="C116" s="39" t="s">
        <v>122</v>
      </c>
      <c r="D116" s="9"/>
      <c r="E116" s="9"/>
      <c r="F116" s="9"/>
      <c r="L116" s="25">
        <v>362</v>
      </c>
      <c r="M116" s="25">
        <v>328</v>
      </c>
      <c r="N116" s="6">
        <f t="shared" si="7"/>
        <v>23.815789473684209</v>
      </c>
      <c r="O116" s="6">
        <f t="shared" si="8"/>
        <v>24.64312546957175</v>
      </c>
    </row>
    <row r="117" spans="1:18" ht="14.7" customHeight="1" x14ac:dyDescent="0.15">
      <c r="C117" s="39" t="s">
        <v>123</v>
      </c>
      <c r="D117" s="9"/>
      <c r="E117" s="9"/>
      <c r="F117" s="9"/>
      <c r="L117" s="25">
        <v>171</v>
      </c>
      <c r="M117" s="25">
        <v>167</v>
      </c>
      <c r="N117" s="6">
        <f t="shared" si="7"/>
        <v>11.25</v>
      </c>
      <c r="O117" s="6">
        <f t="shared" si="8"/>
        <v>12.546957175056347</v>
      </c>
    </row>
    <row r="118" spans="1:18" ht="14.7" customHeight="1" x14ac:dyDescent="0.15">
      <c r="C118" s="39" t="s">
        <v>124</v>
      </c>
      <c r="D118" s="9"/>
      <c r="E118" s="9"/>
      <c r="F118" s="9"/>
      <c r="L118" s="25">
        <v>160</v>
      </c>
      <c r="M118" s="25">
        <v>243</v>
      </c>
      <c r="N118" s="6">
        <f t="shared" si="7"/>
        <v>10.526315789473683</v>
      </c>
      <c r="O118" s="6">
        <f t="shared" si="8"/>
        <v>18.25694966190834</v>
      </c>
    </row>
    <row r="119" spans="1:18" ht="14.7" customHeight="1" x14ac:dyDescent="0.15">
      <c r="C119" s="39" t="s">
        <v>125</v>
      </c>
      <c r="D119" s="9"/>
      <c r="E119" s="9"/>
      <c r="F119" s="9"/>
      <c r="L119" s="25">
        <v>55</v>
      </c>
      <c r="M119" s="25">
        <v>58</v>
      </c>
      <c r="N119" s="6">
        <f t="shared" si="7"/>
        <v>3.6184210526315792</v>
      </c>
      <c r="O119" s="6">
        <f t="shared" si="8"/>
        <v>4.3576258452291512</v>
      </c>
    </row>
    <row r="120" spans="1:18" ht="14.7" customHeight="1" x14ac:dyDescent="0.15">
      <c r="C120" s="39" t="s">
        <v>126</v>
      </c>
      <c r="D120" s="9"/>
      <c r="E120" s="9"/>
      <c r="F120" s="9"/>
      <c r="L120" s="25">
        <v>71</v>
      </c>
      <c r="M120" s="25">
        <v>90</v>
      </c>
      <c r="N120" s="6">
        <f t="shared" si="7"/>
        <v>4.6710526315789469</v>
      </c>
      <c r="O120" s="6">
        <f t="shared" si="8"/>
        <v>6.7618332081141999</v>
      </c>
    </row>
    <row r="121" spans="1:18" ht="14.7" customHeight="1" x14ac:dyDescent="0.15">
      <c r="C121" s="39" t="s">
        <v>127</v>
      </c>
      <c r="D121" s="9"/>
      <c r="E121" s="9"/>
      <c r="F121" s="9"/>
      <c r="L121" s="25">
        <v>1</v>
      </c>
      <c r="M121" s="25">
        <v>3</v>
      </c>
      <c r="N121" s="6">
        <f t="shared" si="7"/>
        <v>6.5789473684210523E-2</v>
      </c>
      <c r="O121" s="6">
        <f t="shared" si="8"/>
        <v>0.22539444027047331</v>
      </c>
    </row>
    <row r="122" spans="1:18" ht="14.7" customHeight="1" x14ac:dyDescent="0.15">
      <c r="C122" s="40" t="s">
        <v>0</v>
      </c>
      <c r="D122" s="28"/>
      <c r="E122" s="28"/>
      <c r="F122" s="28"/>
      <c r="G122" s="28"/>
      <c r="H122" s="28"/>
      <c r="I122" s="28"/>
      <c r="J122" s="28"/>
      <c r="K122" s="28"/>
      <c r="L122" s="26">
        <v>20</v>
      </c>
      <c r="M122" s="26">
        <v>21</v>
      </c>
      <c r="N122" s="7">
        <f t="shared" si="7"/>
        <v>1.3157894736842104</v>
      </c>
      <c r="O122" s="7">
        <f t="shared" si="8"/>
        <v>1.5777610818933134</v>
      </c>
    </row>
    <row r="123" spans="1:18" ht="15" customHeight="1" x14ac:dyDescent="0.15">
      <c r="C123" s="41" t="s">
        <v>1</v>
      </c>
      <c r="D123" s="30"/>
      <c r="E123" s="30"/>
      <c r="F123" s="30"/>
      <c r="G123" s="30"/>
      <c r="H123" s="30"/>
      <c r="I123" s="30"/>
      <c r="J123" s="30"/>
      <c r="K123" s="30"/>
      <c r="L123" s="31">
        <f>SUM(L112:L122)</f>
        <v>1520</v>
      </c>
      <c r="M123" s="31">
        <f>SUM(M112:M122)</f>
        <v>1331</v>
      </c>
      <c r="N123" s="8">
        <f>IF(SUM(N112:N122)&gt;100,"－",SUM(N112:N122))</f>
        <v>99.999999999999986</v>
      </c>
      <c r="O123" s="8">
        <f>IF(SUM(O112:O122)&gt;100,"－",SUM(O112:O122))</f>
        <v>100</v>
      </c>
    </row>
    <row r="124" spans="1:18" ht="15" customHeight="1" x14ac:dyDescent="0.15"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3"/>
      <c r="N124" s="33"/>
      <c r="O124" s="13"/>
    </row>
    <row r="125" spans="1:18" ht="15" customHeight="1" x14ac:dyDescent="0.15">
      <c r="A125" s="102" t="s">
        <v>480</v>
      </c>
      <c r="B125" s="102" t="s">
        <v>485</v>
      </c>
      <c r="C125" s="193" t="s">
        <v>484</v>
      </c>
      <c r="D125" s="177"/>
      <c r="E125" s="177"/>
      <c r="F125" s="177"/>
      <c r="G125" s="32"/>
      <c r="H125" s="32"/>
      <c r="I125" s="32"/>
      <c r="J125" s="32"/>
      <c r="K125" s="32"/>
      <c r="L125" s="32"/>
      <c r="M125" s="33"/>
      <c r="N125" s="33"/>
      <c r="O125" s="13"/>
      <c r="R125" s="159"/>
    </row>
    <row r="126" spans="1:18" ht="12" customHeight="1" x14ac:dyDescent="0.15">
      <c r="C126" s="38"/>
      <c r="D126" s="27"/>
      <c r="E126" s="27"/>
      <c r="F126" s="27"/>
      <c r="G126" s="27"/>
      <c r="H126" s="27"/>
      <c r="I126" s="27"/>
      <c r="J126" s="27"/>
      <c r="K126" s="27"/>
      <c r="L126" s="151" t="s">
        <v>2</v>
      </c>
      <c r="M126" s="152"/>
      <c r="N126" s="151" t="s">
        <v>3</v>
      </c>
      <c r="O126" s="152"/>
    </row>
    <row r="127" spans="1:18" ht="12" customHeight="1" x14ac:dyDescent="0.15">
      <c r="C127" s="39"/>
      <c r="D127" s="9"/>
      <c r="E127" s="9"/>
      <c r="F127" s="9"/>
      <c r="L127" s="154" t="s">
        <v>429</v>
      </c>
      <c r="M127" s="154" t="s">
        <v>710</v>
      </c>
      <c r="N127" s="154" t="s">
        <v>429</v>
      </c>
      <c r="O127" s="154" t="s">
        <v>710</v>
      </c>
    </row>
    <row r="128" spans="1:18" ht="12" customHeight="1" x14ac:dyDescent="0.15">
      <c r="C128" s="40"/>
      <c r="D128" s="28"/>
      <c r="E128" s="28"/>
      <c r="F128" s="28"/>
      <c r="G128" s="28"/>
      <c r="H128" s="28"/>
      <c r="I128" s="28"/>
      <c r="J128" s="28"/>
      <c r="K128" s="28"/>
      <c r="L128" s="29"/>
      <c r="M128" s="29"/>
      <c r="N128" s="4">
        <f>L$11</f>
        <v>1520</v>
      </c>
      <c r="O128" s="4">
        <f>M$11</f>
        <v>1331</v>
      </c>
    </row>
    <row r="129" spans="1:15" ht="14.7" customHeight="1" x14ac:dyDescent="0.15">
      <c r="C129" s="39" t="s">
        <v>118</v>
      </c>
      <c r="D129" s="9"/>
      <c r="E129" s="9"/>
      <c r="F129" s="9"/>
      <c r="L129" s="24">
        <v>208</v>
      </c>
      <c r="M129" s="24">
        <v>92</v>
      </c>
      <c r="N129" s="5">
        <f t="shared" ref="N129:N138" si="9">L129/N$128*100</f>
        <v>13.684210526315791</v>
      </c>
      <c r="O129" s="5">
        <f t="shared" ref="O129:O138" si="10">M129/O$128*100</f>
        <v>6.9120961682945152</v>
      </c>
    </row>
    <row r="130" spans="1:15" ht="14.7" customHeight="1" x14ac:dyDescent="0.15">
      <c r="C130" s="39" t="s">
        <v>128</v>
      </c>
      <c r="D130" s="9"/>
      <c r="E130" s="9"/>
      <c r="F130" s="9"/>
      <c r="L130" s="25">
        <v>330</v>
      </c>
      <c r="M130" s="25">
        <v>203</v>
      </c>
      <c r="N130" s="6">
        <f t="shared" si="9"/>
        <v>21.710526315789476</v>
      </c>
      <c r="O130" s="6">
        <f t="shared" si="10"/>
        <v>15.251690458302027</v>
      </c>
    </row>
    <row r="131" spans="1:15" ht="14.7" customHeight="1" x14ac:dyDescent="0.15">
      <c r="C131" s="39" t="s">
        <v>129</v>
      </c>
      <c r="D131" s="9"/>
      <c r="E131" s="9"/>
      <c r="F131" s="9"/>
      <c r="L131" s="25">
        <v>269</v>
      </c>
      <c r="M131" s="25">
        <v>203</v>
      </c>
      <c r="N131" s="6">
        <f t="shared" si="9"/>
        <v>17.69736842105263</v>
      </c>
      <c r="O131" s="6">
        <f t="shared" si="10"/>
        <v>15.251690458302027</v>
      </c>
    </row>
    <row r="132" spans="1:15" ht="14.7" customHeight="1" x14ac:dyDescent="0.15">
      <c r="C132" s="39" t="s">
        <v>130</v>
      </c>
      <c r="D132" s="9"/>
      <c r="E132" s="9"/>
      <c r="F132" s="9"/>
      <c r="L132" s="25">
        <v>338</v>
      </c>
      <c r="M132" s="25">
        <v>339</v>
      </c>
      <c r="N132" s="6">
        <f t="shared" si="9"/>
        <v>22.236842105263158</v>
      </c>
      <c r="O132" s="6">
        <f t="shared" si="10"/>
        <v>25.469571750563485</v>
      </c>
    </row>
    <row r="133" spans="1:15" ht="14.7" customHeight="1" x14ac:dyDescent="0.15">
      <c r="C133" s="39" t="s">
        <v>131</v>
      </c>
      <c r="D133" s="9"/>
      <c r="E133" s="9"/>
      <c r="F133" s="9"/>
      <c r="L133" s="25">
        <v>220</v>
      </c>
      <c r="M133" s="25">
        <v>254</v>
      </c>
      <c r="N133" s="6">
        <f t="shared" si="9"/>
        <v>14.473684210526317</v>
      </c>
      <c r="O133" s="6">
        <f t="shared" si="10"/>
        <v>19.083395942900076</v>
      </c>
    </row>
    <row r="134" spans="1:15" ht="14.7" customHeight="1" x14ac:dyDescent="0.15">
      <c r="C134" s="39" t="s">
        <v>132</v>
      </c>
      <c r="D134" s="9"/>
      <c r="E134" s="9"/>
      <c r="F134" s="9"/>
      <c r="L134" s="25">
        <v>72</v>
      </c>
      <c r="M134" s="25">
        <v>99</v>
      </c>
      <c r="N134" s="6">
        <f t="shared" si="9"/>
        <v>4.7368421052631584</v>
      </c>
      <c r="O134" s="6">
        <f t="shared" si="10"/>
        <v>7.4380165289256199</v>
      </c>
    </row>
    <row r="135" spans="1:15" ht="14.7" customHeight="1" x14ac:dyDescent="0.15">
      <c r="C135" s="39" t="s">
        <v>133</v>
      </c>
      <c r="D135" s="9"/>
      <c r="E135" s="9"/>
      <c r="F135" s="9"/>
      <c r="L135" s="25">
        <v>46</v>
      </c>
      <c r="M135" s="25">
        <v>97</v>
      </c>
      <c r="N135" s="6">
        <f t="shared" si="9"/>
        <v>3.0263157894736841</v>
      </c>
      <c r="O135" s="6">
        <f t="shared" si="10"/>
        <v>7.2877535687453046</v>
      </c>
    </row>
    <row r="136" spans="1:15" ht="14.7" customHeight="1" x14ac:dyDescent="0.15">
      <c r="C136" s="39" t="s">
        <v>134</v>
      </c>
      <c r="D136" s="9"/>
      <c r="E136" s="9"/>
      <c r="F136" s="9"/>
      <c r="L136" s="25">
        <v>16</v>
      </c>
      <c r="M136" s="25">
        <v>25</v>
      </c>
      <c r="N136" s="6">
        <f t="shared" si="9"/>
        <v>1.0526315789473684</v>
      </c>
      <c r="O136" s="6">
        <f t="shared" si="10"/>
        <v>1.8782870022539442</v>
      </c>
    </row>
    <row r="137" spans="1:15" ht="14.7" customHeight="1" x14ac:dyDescent="0.15">
      <c r="C137" s="39" t="s">
        <v>127</v>
      </c>
      <c r="D137" s="9"/>
      <c r="E137" s="9"/>
      <c r="F137" s="9"/>
      <c r="L137" s="25">
        <v>2</v>
      </c>
      <c r="M137" s="25">
        <v>1</v>
      </c>
      <c r="N137" s="6">
        <f t="shared" si="9"/>
        <v>0.13157894736842105</v>
      </c>
      <c r="O137" s="6">
        <f t="shared" si="10"/>
        <v>7.5131480090157785E-2</v>
      </c>
    </row>
    <row r="138" spans="1:15" ht="14.7" customHeight="1" x14ac:dyDescent="0.15">
      <c r="C138" s="40" t="s">
        <v>0</v>
      </c>
      <c r="D138" s="28"/>
      <c r="E138" s="28"/>
      <c r="F138" s="28"/>
      <c r="G138" s="28"/>
      <c r="H138" s="28"/>
      <c r="I138" s="28"/>
      <c r="J138" s="28"/>
      <c r="K138" s="28"/>
      <c r="L138" s="26">
        <v>19</v>
      </c>
      <c r="M138" s="26">
        <v>18</v>
      </c>
      <c r="N138" s="7">
        <f t="shared" si="9"/>
        <v>1.25</v>
      </c>
      <c r="O138" s="7">
        <f t="shared" si="10"/>
        <v>1.3523666416228399</v>
      </c>
    </row>
    <row r="139" spans="1:15" ht="15" customHeight="1" x14ac:dyDescent="0.15">
      <c r="C139" s="41" t="s">
        <v>1</v>
      </c>
      <c r="D139" s="30"/>
      <c r="E139" s="30"/>
      <c r="F139" s="30"/>
      <c r="G139" s="30"/>
      <c r="H139" s="30"/>
      <c r="I139" s="30"/>
      <c r="J139" s="30"/>
      <c r="K139" s="30"/>
      <c r="L139" s="31">
        <f>SUM(L129:L138)</f>
        <v>1520</v>
      </c>
      <c r="M139" s="31">
        <f>SUM(M129:M138)</f>
        <v>1331</v>
      </c>
      <c r="N139" s="8">
        <f>IF(SUM(N129:N138)&gt;100,"－",SUM(N129:N138))</f>
        <v>100.00000000000001</v>
      </c>
      <c r="O139" s="8">
        <f>IF(SUM(O129:O138)&gt;100,"－",SUM(O129:O138))</f>
        <v>100</v>
      </c>
    </row>
    <row r="140" spans="1:15" ht="7.2" customHeight="1" x14ac:dyDescent="0.15">
      <c r="C140" s="37"/>
    </row>
    <row r="141" spans="1:15" ht="15" customHeight="1" x14ac:dyDescent="0.15">
      <c r="A141" s="102" t="s">
        <v>488</v>
      </c>
      <c r="B141" s="102" t="s">
        <v>487</v>
      </c>
      <c r="C141" s="37" t="s">
        <v>486</v>
      </c>
    </row>
    <row r="142" spans="1:15" ht="12" customHeight="1" x14ac:dyDescent="0.15">
      <c r="C142" s="38"/>
      <c r="D142" s="27"/>
      <c r="E142" s="27"/>
      <c r="F142" s="27"/>
      <c r="G142" s="27"/>
      <c r="H142" s="27"/>
      <c r="I142" s="27"/>
      <c r="J142" s="27"/>
      <c r="K142" s="27"/>
      <c r="L142" s="151" t="s">
        <v>2</v>
      </c>
      <c r="M142" s="152"/>
      <c r="N142" s="151" t="s">
        <v>3</v>
      </c>
      <c r="O142" s="152"/>
    </row>
    <row r="143" spans="1:15" ht="12" customHeight="1" x14ac:dyDescent="0.15">
      <c r="C143" s="39"/>
      <c r="D143" s="9"/>
      <c r="E143" s="9"/>
      <c r="F143" s="9"/>
      <c r="L143" s="154" t="s">
        <v>429</v>
      </c>
      <c r="M143" s="154" t="s">
        <v>707</v>
      </c>
      <c r="N143" s="154" t="s">
        <v>429</v>
      </c>
      <c r="O143" s="154" t="s">
        <v>707</v>
      </c>
    </row>
    <row r="144" spans="1:15" ht="12" customHeight="1" x14ac:dyDescent="0.15">
      <c r="C144" s="40"/>
      <c r="D144" s="28"/>
      <c r="E144" s="28"/>
      <c r="F144" s="28"/>
      <c r="G144" s="28"/>
      <c r="H144" s="28"/>
      <c r="I144" s="28"/>
      <c r="J144" s="28"/>
      <c r="K144" s="28"/>
      <c r="L144" s="29"/>
      <c r="M144" s="29"/>
      <c r="N144" s="4">
        <f>L$11</f>
        <v>1520</v>
      </c>
      <c r="O144" s="4">
        <f>M$11</f>
        <v>1331</v>
      </c>
    </row>
    <row r="145" spans="3:15" ht="15" customHeight="1" x14ac:dyDescent="0.15">
      <c r="C145" s="39" t="s">
        <v>135</v>
      </c>
      <c r="D145" s="9"/>
      <c r="E145" s="9"/>
      <c r="F145" s="9"/>
      <c r="L145" s="24">
        <v>355</v>
      </c>
      <c r="M145" s="24">
        <v>299</v>
      </c>
      <c r="N145" s="5">
        <f t="shared" ref="N145:N157" si="11">L145/N$144*100</f>
        <v>23.355263157894736</v>
      </c>
      <c r="O145" s="5">
        <f t="shared" ref="O145:O157" si="12">M145/O$144*100</f>
        <v>22.464312546957174</v>
      </c>
    </row>
    <row r="146" spans="3:15" ht="15" customHeight="1" x14ac:dyDescent="0.15">
      <c r="C146" s="39" t="s">
        <v>136</v>
      </c>
      <c r="D146" s="9"/>
      <c r="E146" s="9"/>
      <c r="F146" s="9"/>
      <c r="L146" s="25">
        <v>291</v>
      </c>
      <c r="M146" s="25">
        <v>273</v>
      </c>
      <c r="N146" s="6">
        <f t="shared" si="11"/>
        <v>19.144736842105264</v>
      </c>
      <c r="O146" s="6">
        <f t="shared" si="12"/>
        <v>20.510894064613073</v>
      </c>
    </row>
    <row r="147" spans="3:15" ht="15" customHeight="1" x14ac:dyDescent="0.15">
      <c r="C147" s="39" t="s">
        <v>137</v>
      </c>
      <c r="D147" s="9"/>
      <c r="E147" s="9"/>
      <c r="F147" s="9"/>
      <c r="L147" s="25">
        <v>60</v>
      </c>
      <c r="M147" s="25">
        <v>76</v>
      </c>
      <c r="N147" s="6">
        <f t="shared" si="11"/>
        <v>3.9473684210526314</v>
      </c>
      <c r="O147" s="6">
        <f t="shared" si="12"/>
        <v>5.7099924868519913</v>
      </c>
    </row>
    <row r="148" spans="3:15" ht="15" customHeight="1" x14ac:dyDescent="0.15">
      <c r="C148" s="39" t="s">
        <v>138</v>
      </c>
      <c r="D148" s="9"/>
      <c r="E148" s="9"/>
      <c r="F148" s="9"/>
      <c r="L148" s="25">
        <v>100</v>
      </c>
      <c r="M148" s="25">
        <v>125</v>
      </c>
      <c r="N148" s="6">
        <f t="shared" si="11"/>
        <v>6.5789473684210522</v>
      </c>
      <c r="O148" s="6">
        <f t="shared" si="12"/>
        <v>9.3914350112697225</v>
      </c>
    </row>
    <row r="149" spans="3:15" ht="15" customHeight="1" x14ac:dyDescent="0.15">
      <c r="C149" s="39" t="s">
        <v>139</v>
      </c>
      <c r="D149" s="9"/>
      <c r="E149" s="9"/>
      <c r="F149" s="9"/>
      <c r="L149" s="25">
        <v>374</v>
      </c>
      <c r="M149" s="25">
        <v>278</v>
      </c>
      <c r="N149" s="6">
        <f t="shared" si="11"/>
        <v>24.605263157894736</v>
      </c>
      <c r="O149" s="6">
        <f t="shared" si="12"/>
        <v>20.886551465063864</v>
      </c>
    </row>
    <row r="150" spans="3:15" ht="15" customHeight="1" x14ac:dyDescent="0.15">
      <c r="C150" s="39" t="s">
        <v>140</v>
      </c>
      <c r="D150" s="9"/>
      <c r="E150" s="9"/>
      <c r="F150" s="9"/>
      <c r="L150" s="25">
        <v>243</v>
      </c>
      <c r="M150" s="25">
        <v>208</v>
      </c>
      <c r="N150" s="6">
        <f t="shared" si="11"/>
        <v>15.986842105263158</v>
      </c>
      <c r="O150" s="6">
        <f t="shared" si="12"/>
        <v>15.627347858752819</v>
      </c>
    </row>
    <row r="151" spans="3:15" ht="15" customHeight="1" x14ac:dyDescent="0.15">
      <c r="C151" s="39" t="s">
        <v>141</v>
      </c>
      <c r="D151" s="9"/>
      <c r="E151" s="9"/>
      <c r="F151" s="9"/>
      <c r="L151" s="25">
        <v>76</v>
      </c>
      <c r="M151" s="25">
        <v>80</v>
      </c>
      <c r="N151" s="6">
        <f t="shared" si="11"/>
        <v>5</v>
      </c>
      <c r="O151" s="6">
        <f t="shared" si="12"/>
        <v>6.0105184072126221</v>
      </c>
    </row>
    <row r="152" spans="3:15" ht="15" customHeight="1" x14ac:dyDescent="0.15">
      <c r="C152" s="39" t="s">
        <v>142</v>
      </c>
      <c r="D152" s="9"/>
      <c r="E152" s="9"/>
      <c r="F152" s="9"/>
      <c r="L152" s="25">
        <v>115</v>
      </c>
      <c r="M152" s="25">
        <v>108</v>
      </c>
      <c r="N152" s="6">
        <f t="shared" si="11"/>
        <v>7.5657894736842106</v>
      </c>
      <c r="O152" s="6">
        <f t="shared" si="12"/>
        <v>8.1141998497370409</v>
      </c>
    </row>
    <row r="153" spans="3:15" ht="15" customHeight="1" x14ac:dyDescent="0.15">
      <c r="C153" s="39" t="s">
        <v>143</v>
      </c>
      <c r="D153" s="9"/>
      <c r="E153" s="9"/>
      <c r="F153" s="9"/>
      <c r="L153" s="25">
        <v>117</v>
      </c>
      <c r="M153" s="25">
        <v>96</v>
      </c>
      <c r="N153" s="6">
        <f t="shared" si="11"/>
        <v>7.6973684210526319</v>
      </c>
      <c r="O153" s="6">
        <f t="shared" si="12"/>
        <v>7.212622088655146</v>
      </c>
    </row>
    <row r="154" spans="3:15" ht="15" customHeight="1" x14ac:dyDescent="0.15">
      <c r="C154" s="39" t="s">
        <v>144</v>
      </c>
      <c r="D154" s="9"/>
      <c r="E154" s="9"/>
      <c r="F154" s="9"/>
      <c r="L154" s="25">
        <v>75</v>
      </c>
      <c r="M154" s="25">
        <v>49</v>
      </c>
      <c r="N154" s="6">
        <f t="shared" si="11"/>
        <v>4.9342105263157894</v>
      </c>
      <c r="O154" s="6">
        <f t="shared" si="12"/>
        <v>3.6814425244177307</v>
      </c>
    </row>
    <row r="155" spans="3:15" ht="15" customHeight="1" x14ac:dyDescent="0.15">
      <c r="C155" s="39" t="s">
        <v>27</v>
      </c>
      <c r="D155" s="9"/>
      <c r="E155" s="9"/>
      <c r="F155" s="9"/>
      <c r="L155" s="25">
        <v>633</v>
      </c>
      <c r="M155" s="25">
        <v>595</v>
      </c>
      <c r="N155" s="6">
        <f t="shared" si="11"/>
        <v>41.64473684210526</v>
      </c>
      <c r="O155" s="6">
        <f t="shared" si="12"/>
        <v>44.703230653643878</v>
      </c>
    </row>
    <row r="156" spans="3:15" ht="15" customHeight="1" x14ac:dyDescent="0.15">
      <c r="C156" s="39" t="s">
        <v>145</v>
      </c>
      <c r="D156" s="9"/>
      <c r="E156" s="9"/>
      <c r="F156" s="9"/>
      <c r="L156" s="25">
        <v>5</v>
      </c>
      <c r="M156" s="25">
        <v>1</v>
      </c>
      <c r="N156" s="6">
        <f t="shared" si="11"/>
        <v>0.3289473684210526</v>
      </c>
      <c r="O156" s="6">
        <f t="shared" si="12"/>
        <v>7.5131480090157785E-2</v>
      </c>
    </row>
    <row r="157" spans="3:15" ht="15" customHeight="1" x14ac:dyDescent="0.15">
      <c r="C157" s="40" t="s">
        <v>0</v>
      </c>
      <c r="D157" s="28"/>
      <c r="E157" s="28"/>
      <c r="F157" s="28"/>
      <c r="G157" s="28"/>
      <c r="H157" s="28"/>
      <c r="I157" s="28"/>
      <c r="J157" s="28"/>
      <c r="K157" s="28"/>
      <c r="L157" s="26">
        <v>60</v>
      </c>
      <c r="M157" s="26">
        <v>73</v>
      </c>
      <c r="N157" s="7">
        <f t="shared" si="11"/>
        <v>3.9473684210526314</v>
      </c>
      <c r="O157" s="7">
        <f t="shared" si="12"/>
        <v>5.4845980465815174</v>
      </c>
    </row>
    <row r="158" spans="3:15" ht="15" customHeight="1" x14ac:dyDescent="0.15">
      <c r="C158" s="41" t="s">
        <v>1</v>
      </c>
      <c r="D158" s="30"/>
      <c r="E158" s="30"/>
      <c r="F158" s="30"/>
      <c r="G158" s="30"/>
      <c r="H158" s="30"/>
      <c r="I158" s="30"/>
      <c r="J158" s="30"/>
      <c r="K158" s="30"/>
      <c r="L158" s="31">
        <f>SUM(L145:L157)</f>
        <v>2504</v>
      </c>
      <c r="M158" s="31">
        <f>SUM(M145:M157)</f>
        <v>2261</v>
      </c>
      <c r="N158" s="8" t="str">
        <f>IF(SUM(N145:N157)&gt;100,"－",SUM(N145:N157))</f>
        <v>－</v>
      </c>
      <c r="O158" s="8" t="str">
        <f>IF(SUM(O145:O157)&gt;100,"－",SUM(O145:O157))</f>
        <v>－</v>
      </c>
    </row>
    <row r="159" spans="3:15" ht="15" customHeight="1" x14ac:dyDescent="0.15">
      <c r="C159" s="41" t="s">
        <v>630</v>
      </c>
      <c r="D159" s="30"/>
      <c r="E159" s="30"/>
      <c r="F159" s="30"/>
      <c r="G159" s="30"/>
      <c r="H159" s="30"/>
      <c r="I159" s="30"/>
      <c r="J159" s="30"/>
      <c r="K159" s="30"/>
      <c r="L159" s="188">
        <f>L158/N144</f>
        <v>1.6473684210526316</v>
      </c>
      <c r="M159" s="188">
        <f>M158/O144</f>
        <v>1.6987227648384673</v>
      </c>
      <c r="N159" s="8" t="s">
        <v>586</v>
      </c>
      <c r="O159" s="8" t="s">
        <v>586</v>
      </c>
    </row>
    <row r="160" spans="3:15" ht="13.5" customHeight="1" x14ac:dyDescent="0.15">
      <c r="C160" s="37"/>
    </row>
    <row r="161" spans="1:15" ht="15" customHeight="1" x14ac:dyDescent="0.15">
      <c r="A161" s="102" t="s">
        <v>490</v>
      </c>
      <c r="B161" s="102" t="s">
        <v>489</v>
      </c>
      <c r="C161" s="37"/>
      <c r="M161" s="9"/>
      <c r="N161" s="9"/>
    </row>
    <row r="162" spans="1:15" ht="12" customHeight="1" x14ac:dyDescent="0.15">
      <c r="C162" s="38"/>
      <c r="D162" s="27"/>
      <c r="E162" s="27"/>
      <c r="F162" s="27"/>
      <c r="G162" s="27"/>
      <c r="H162" s="27"/>
      <c r="I162" s="27"/>
      <c r="J162" s="27"/>
      <c r="K162" s="27"/>
      <c r="L162" s="151" t="s">
        <v>2</v>
      </c>
      <c r="M162" s="152"/>
      <c r="N162" s="151" t="s">
        <v>3</v>
      </c>
      <c r="O162" s="152"/>
    </row>
    <row r="163" spans="1:15" ht="12" customHeight="1" x14ac:dyDescent="0.15">
      <c r="C163" s="39"/>
      <c r="D163" s="9"/>
      <c r="E163" s="9"/>
      <c r="F163" s="9"/>
      <c r="L163" s="154" t="s">
        <v>429</v>
      </c>
      <c r="M163" s="154" t="s">
        <v>707</v>
      </c>
      <c r="N163" s="154" t="s">
        <v>429</v>
      </c>
      <c r="O163" s="154" t="s">
        <v>707</v>
      </c>
    </row>
    <row r="164" spans="1:15" ht="12" customHeight="1" x14ac:dyDescent="0.15">
      <c r="C164" s="40"/>
      <c r="D164" s="28"/>
      <c r="E164" s="28"/>
      <c r="F164" s="28"/>
      <c r="G164" s="28"/>
      <c r="H164" s="28"/>
      <c r="I164" s="28"/>
      <c r="J164" s="28"/>
      <c r="K164" s="28"/>
      <c r="L164" s="29"/>
      <c r="M164" s="29"/>
      <c r="N164" s="4">
        <f>L$11</f>
        <v>1520</v>
      </c>
      <c r="O164" s="4">
        <f>M$11</f>
        <v>1331</v>
      </c>
    </row>
    <row r="165" spans="1:15" ht="15" customHeight="1" x14ac:dyDescent="0.15">
      <c r="C165" s="39" t="s">
        <v>146</v>
      </c>
      <c r="D165" s="9"/>
      <c r="E165" s="9"/>
      <c r="F165" s="9"/>
      <c r="L165" s="24">
        <v>165</v>
      </c>
      <c r="M165" s="24">
        <v>107</v>
      </c>
      <c r="N165" s="5">
        <f t="shared" ref="N165:O167" si="13">L165/N$164*100</f>
        <v>10.855263157894738</v>
      </c>
      <c r="O165" s="5">
        <f t="shared" si="13"/>
        <v>8.0390683696468823</v>
      </c>
    </row>
    <row r="166" spans="1:15" ht="15" customHeight="1" x14ac:dyDescent="0.15">
      <c r="C166" s="39" t="s">
        <v>147</v>
      </c>
      <c r="D166" s="9"/>
      <c r="E166" s="9"/>
      <c r="F166" s="9"/>
      <c r="L166" s="25">
        <v>1310</v>
      </c>
      <c r="M166" s="25">
        <v>1193</v>
      </c>
      <c r="N166" s="6">
        <f t="shared" si="13"/>
        <v>86.18421052631578</v>
      </c>
      <c r="O166" s="6">
        <f t="shared" si="13"/>
        <v>89.631855747558234</v>
      </c>
    </row>
    <row r="167" spans="1:15" ht="15" customHeight="1" x14ac:dyDescent="0.15">
      <c r="C167" s="40" t="s">
        <v>0</v>
      </c>
      <c r="D167" s="28"/>
      <c r="E167" s="28"/>
      <c r="F167" s="28"/>
      <c r="G167" s="28"/>
      <c r="H167" s="28"/>
      <c r="I167" s="28"/>
      <c r="J167" s="28"/>
      <c r="K167" s="28"/>
      <c r="L167" s="26">
        <v>45</v>
      </c>
      <c r="M167" s="26">
        <v>31</v>
      </c>
      <c r="N167" s="7">
        <f t="shared" si="13"/>
        <v>2.9605263157894735</v>
      </c>
      <c r="O167" s="7">
        <f t="shared" si="13"/>
        <v>2.329075882794891</v>
      </c>
    </row>
    <row r="168" spans="1:15" ht="15" customHeight="1" x14ac:dyDescent="0.15">
      <c r="C168" s="41" t="s">
        <v>1</v>
      </c>
      <c r="D168" s="30"/>
      <c r="E168" s="30"/>
      <c r="F168" s="30"/>
      <c r="G168" s="30"/>
      <c r="H168" s="30"/>
      <c r="I168" s="30"/>
      <c r="J168" s="30"/>
      <c r="K168" s="30"/>
      <c r="L168" s="31">
        <f>SUM(L165:L167)</f>
        <v>1520</v>
      </c>
      <c r="M168" s="31">
        <f>SUM(M165:M167)</f>
        <v>1331</v>
      </c>
      <c r="N168" s="8">
        <f>IF(SUM(N165:N167)&gt;100,"－",SUM(N165:N167))</f>
        <v>100</v>
      </c>
      <c r="O168" s="8">
        <f>IF(SUM(O165:O167)&gt;100,"－",SUM(O165:O167))</f>
        <v>100.00000000000001</v>
      </c>
    </row>
    <row r="169" spans="1:15" ht="15" customHeight="1" x14ac:dyDescent="0.15">
      <c r="C169" s="42"/>
      <c r="D169" s="32"/>
      <c r="E169" s="32"/>
      <c r="F169" s="32"/>
      <c r="G169" s="32"/>
      <c r="H169" s="32"/>
      <c r="I169" s="32"/>
      <c r="J169" s="32"/>
      <c r="K169" s="32"/>
      <c r="L169" s="33"/>
      <c r="M169" s="13"/>
      <c r="N169" s="13"/>
      <c r="O169" s="13"/>
    </row>
    <row r="170" spans="1:15" ht="13.5" customHeight="1" x14ac:dyDescent="0.15">
      <c r="A170" s="102" t="s">
        <v>493</v>
      </c>
      <c r="B170" s="102" t="s">
        <v>492</v>
      </c>
      <c r="C170" s="37" t="s">
        <v>491</v>
      </c>
    </row>
    <row r="171" spans="1:15" ht="12" customHeight="1" x14ac:dyDescent="0.15">
      <c r="C171" s="38"/>
      <c r="D171" s="27"/>
      <c r="E171" s="27"/>
      <c r="F171" s="27"/>
      <c r="G171" s="27"/>
      <c r="H171" s="27"/>
      <c r="I171" s="27"/>
      <c r="J171" s="27"/>
      <c r="K171" s="27"/>
      <c r="L171" s="151" t="s">
        <v>2</v>
      </c>
      <c r="M171" s="152"/>
      <c r="N171" s="151" t="s">
        <v>3</v>
      </c>
      <c r="O171" s="152"/>
    </row>
    <row r="172" spans="1:15" ht="12" customHeight="1" x14ac:dyDescent="0.15">
      <c r="C172" s="39"/>
      <c r="D172" s="9"/>
      <c r="E172" s="9"/>
      <c r="F172" s="9"/>
      <c r="L172" s="154" t="s">
        <v>429</v>
      </c>
      <c r="M172" s="154" t="s">
        <v>707</v>
      </c>
      <c r="N172" s="154" t="s">
        <v>429</v>
      </c>
      <c r="O172" s="154" t="s">
        <v>707</v>
      </c>
    </row>
    <row r="173" spans="1:15" ht="12" customHeight="1" x14ac:dyDescent="0.15">
      <c r="C173" s="40"/>
      <c r="D173" s="28"/>
      <c r="E173" s="28"/>
      <c r="F173" s="28"/>
      <c r="G173" s="28"/>
      <c r="H173" s="28"/>
      <c r="I173" s="28"/>
      <c r="J173" s="28"/>
      <c r="K173" s="28"/>
      <c r="L173" s="29"/>
      <c r="M173" s="29"/>
      <c r="N173" s="4">
        <f>L$11</f>
        <v>1520</v>
      </c>
      <c r="O173" s="4">
        <f>M$11</f>
        <v>1331</v>
      </c>
    </row>
    <row r="174" spans="1:15" ht="15" customHeight="1" x14ac:dyDescent="0.15">
      <c r="C174" s="39" t="s">
        <v>148</v>
      </c>
      <c r="D174" s="9"/>
      <c r="E174" s="9"/>
      <c r="F174" s="9"/>
      <c r="L174" s="24">
        <v>18</v>
      </c>
      <c r="M174" s="24">
        <v>9</v>
      </c>
      <c r="N174" s="5">
        <f t="shared" ref="N174:O177" si="14">L174/N$173*100</f>
        <v>1.1842105263157896</v>
      </c>
      <c r="O174" s="5">
        <f t="shared" si="14"/>
        <v>0.67618332081141996</v>
      </c>
    </row>
    <row r="175" spans="1:15" ht="15" customHeight="1" x14ac:dyDescent="0.15">
      <c r="C175" s="39" t="s">
        <v>149</v>
      </c>
      <c r="D175" s="9"/>
      <c r="E175" s="9"/>
      <c r="F175" s="9"/>
      <c r="L175" s="25">
        <v>22</v>
      </c>
      <c r="M175" s="25">
        <v>38</v>
      </c>
      <c r="N175" s="6">
        <f t="shared" si="14"/>
        <v>1.4473684210526316</v>
      </c>
      <c r="O175" s="6">
        <f t="shared" si="14"/>
        <v>2.8549962434259957</v>
      </c>
    </row>
    <row r="176" spans="1:15" ht="15" customHeight="1" x14ac:dyDescent="0.15">
      <c r="C176" s="39" t="s">
        <v>150</v>
      </c>
      <c r="D176" s="9"/>
      <c r="E176" s="9"/>
      <c r="F176" s="9"/>
      <c r="L176" s="25">
        <v>1415</v>
      </c>
      <c r="M176" s="25">
        <v>1237</v>
      </c>
      <c r="N176" s="6">
        <f t="shared" si="14"/>
        <v>93.092105263157904</v>
      </c>
      <c r="O176" s="6">
        <f t="shared" si="14"/>
        <v>92.937640871525176</v>
      </c>
    </row>
    <row r="177" spans="1:15" ht="15" customHeight="1" x14ac:dyDescent="0.15">
      <c r="C177" s="40" t="s">
        <v>0</v>
      </c>
      <c r="D177" s="28"/>
      <c r="E177" s="28"/>
      <c r="F177" s="28"/>
      <c r="G177" s="28"/>
      <c r="H177" s="28"/>
      <c r="I177" s="28"/>
      <c r="J177" s="28"/>
      <c r="K177" s="28"/>
      <c r="L177" s="26">
        <v>65</v>
      </c>
      <c r="M177" s="26">
        <v>47</v>
      </c>
      <c r="N177" s="7">
        <f t="shared" si="14"/>
        <v>4.2763157894736841</v>
      </c>
      <c r="O177" s="7">
        <f t="shared" si="14"/>
        <v>3.5311795642374153</v>
      </c>
    </row>
    <row r="178" spans="1:15" ht="15" customHeight="1" x14ac:dyDescent="0.15">
      <c r="C178" s="41" t="s">
        <v>1</v>
      </c>
      <c r="D178" s="30"/>
      <c r="E178" s="30"/>
      <c r="F178" s="30"/>
      <c r="G178" s="30"/>
      <c r="H178" s="30"/>
      <c r="I178" s="30"/>
      <c r="J178" s="30"/>
      <c r="K178" s="30"/>
      <c r="L178" s="31">
        <f>SUM(L174:L177)</f>
        <v>1520</v>
      </c>
      <c r="M178" s="31">
        <f>SUM(M174:M177)</f>
        <v>1331</v>
      </c>
      <c r="N178" s="8">
        <f>IF(SUM(N174:N177)&gt;100,"－",SUM(N174:N177))</f>
        <v>100.00000000000001</v>
      </c>
      <c r="O178" s="8">
        <f>IF(SUM(O174:O177)&gt;100,"－",SUM(O174:O177))</f>
        <v>100.00000000000001</v>
      </c>
    </row>
    <row r="179" spans="1:15" ht="15" customHeight="1" x14ac:dyDescent="0.15">
      <c r="C179" s="37"/>
    </row>
    <row r="180" spans="1:15" ht="15" customHeight="1" x14ac:dyDescent="0.15">
      <c r="A180" s="102" t="s">
        <v>496</v>
      </c>
      <c r="B180" s="102" t="s">
        <v>495</v>
      </c>
      <c r="C180" s="37" t="s">
        <v>494</v>
      </c>
    </row>
    <row r="181" spans="1:15" ht="12" customHeight="1" x14ac:dyDescent="0.15">
      <c r="C181" s="38"/>
      <c r="D181" s="27"/>
      <c r="E181" s="27"/>
      <c r="F181" s="27"/>
      <c r="G181" s="27"/>
      <c r="H181" s="27"/>
      <c r="I181" s="27"/>
      <c r="J181" s="27"/>
      <c r="K181" s="27"/>
      <c r="L181" s="151" t="s">
        <v>2</v>
      </c>
      <c r="M181" s="152"/>
      <c r="N181" s="151" t="s">
        <v>3</v>
      </c>
      <c r="O181" s="152"/>
    </row>
    <row r="182" spans="1:15" ht="12" customHeight="1" x14ac:dyDescent="0.15">
      <c r="C182" s="39"/>
      <c r="D182" s="9"/>
      <c r="E182" s="9"/>
      <c r="F182" s="9"/>
      <c r="L182" s="154" t="s">
        <v>429</v>
      </c>
      <c r="M182" s="154" t="s">
        <v>707</v>
      </c>
      <c r="N182" s="154" t="s">
        <v>429</v>
      </c>
      <c r="O182" s="154" t="s">
        <v>707</v>
      </c>
    </row>
    <row r="183" spans="1:15" ht="12" customHeight="1" x14ac:dyDescent="0.15">
      <c r="C183" s="40"/>
      <c r="D183" s="28"/>
      <c r="E183" s="28"/>
      <c r="F183" s="28"/>
      <c r="G183" s="28"/>
      <c r="H183" s="28"/>
      <c r="I183" s="28"/>
      <c r="J183" s="28"/>
      <c r="K183" s="28"/>
      <c r="L183" s="29"/>
      <c r="M183" s="29"/>
      <c r="N183" s="4">
        <f>L$11</f>
        <v>1520</v>
      </c>
      <c r="O183" s="4">
        <f>M$11</f>
        <v>1331</v>
      </c>
    </row>
    <row r="184" spans="1:15" ht="15" customHeight="1" x14ac:dyDescent="0.15">
      <c r="C184" s="39" t="s">
        <v>151</v>
      </c>
      <c r="D184" s="9"/>
      <c r="E184" s="9"/>
      <c r="F184" s="9"/>
      <c r="L184" s="24">
        <v>963</v>
      </c>
      <c r="M184" s="24">
        <v>839</v>
      </c>
      <c r="N184" s="5">
        <f t="shared" ref="N184:N202" si="15">L184/N$183*100</f>
        <v>63.35526315789474</v>
      </c>
      <c r="O184" s="5">
        <f t="shared" ref="O184:O202" si="16">M184/O$183*100</f>
        <v>63.035311795642379</v>
      </c>
    </row>
    <row r="185" spans="1:15" ht="15" customHeight="1" x14ac:dyDescent="0.15">
      <c r="C185" s="39" t="s">
        <v>152</v>
      </c>
      <c r="D185" s="9"/>
      <c r="E185" s="9"/>
      <c r="F185" s="9"/>
      <c r="L185" s="25">
        <v>24</v>
      </c>
      <c r="M185" s="25">
        <v>41</v>
      </c>
      <c r="N185" s="6">
        <f t="shared" si="15"/>
        <v>1.5789473684210527</v>
      </c>
      <c r="O185" s="6">
        <f t="shared" si="16"/>
        <v>3.0803906836964687</v>
      </c>
    </row>
    <row r="186" spans="1:15" ht="15" customHeight="1" x14ac:dyDescent="0.15">
      <c r="C186" s="39" t="s">
        <v>153</v>
      </c>
      <c r="D186" s="9"/>
      <c r="E186" s="9"/>
      <c r="F186" s="9"/>
      <c r="L186" s="25">
        <v>49</v>
      </c>
      <c r="M186" s="25">
        <v>43</v>
      </c>
      <c r="N186" s="6">
        <f t="shared" si="15"/>
        <v>3.2236842105263159</v>
      </c>
      <c r="O186" s="6">
        <f t="shared" si="16"/>
        <v>3.2306536438767846</v>
      </c>
    </row>
    <row r="187" spans="1:15" ht="15" customHeight="1" x14ac:dyDescent="0.15">
      <c r="C187" s="39" t="s">
        <v>154</v>
      </c>
      <c r="D187" s="9"/>
      <c r="E187" s="9"/>
      <c r="F187" s="9"/>
      <c r="L187" s="25">
        <v>31</v>
      </c>
      <c r="M187" s="25">
        <v>19</v>
      </c>
      <c r="N187" s="6">
        <f t="shared" si="15"/>
        <v>2.0394736842105265</v>
      </c>
      <c r="O187" s="6">
        <f t="shared" si="16"/>
        <v>1.4274981217129978</v>
      </c>
    </row>
    <row r="188" spans="1:15" ht="15" customHeight="1" x14ac:dyDescent="0.15">
      <c r="C188" s="39" t="s">
        <v>155</v>
      </c>
      <c r="D188" s="9"/>
      <c r="E188" s="9"/>
      <c r="F188" s="9"/>
      <c r="L188" s="25">
        <v>3</v>
      </c>
      <c r="M188" s="25">
        <v>14</v>
      </c>
      <c r="N188" s="6">
        <f t="shared" si="15"/>
        <v>0.19736842105263158</v>
      </c>
      <c r="O188" s="6">
        <f t="shared" si="16"/>
        <v>1.051840721262209</v>
      </c>
    </row>
    <row r="189" spans="1:15" ht="15" customHeight="1" x14ac:dyDescent="0.15">
      <c r="C189" s="39" t="s">
        <v>156</v>
      </c>
      <c r="D189" s="9"/>
      <c r="E189" s="9"/>
      <c r="F189" s="9"/>
      <c r="L189" s="25">
        <v>27</v>
      </c>
      <c r="M189" s="25">
        <v>17</v>
      </c>
      <c r="N189" s="6">
        <f t="shared" si="15"/>
        <v>1.7763157894736841</v>
      </c>
      <c r="O189" s="6">
        <f t="shared" si="16"/>
        <v>1.2772351615326822</v>
      </c>
    </row>
    <row r="190" spans="1:15" ht="15" customHeight="1" x14ac:dyDescent="0.15">
      <c r="C190" s="39" t="s">
        <v>157</v>
      </c>
      <c r="D190" s="9"/>
      <c r="E190" s="9"/>
      <c r="F190" s="9"/>
      <c r="L190" s="25">
        <v>23</v>
      </c>
      <c r="M190" s="25">
        <v>12</v>
      </c>
      <c r="N190" s="6">
        <f t="shared" si="15"/>
        <v>1.513157894736842</v>
      </c>
      <c r="O190" s="6">
        <f t="shared" si="16"/>
        <v>0.90157776108189325</v>
      </c>
    </row>
    <row r="191" spans="1:15" ht="15" customHeight="1" x14ac:dyDescent="0.15">
      <c r="C191" s="39" t="s">
        <v>158</v>
      </c>
      <c r="D191" s="9"/>
      <c r="E191" s="9"/>
      <c r="F191" s="9"/>
      <c r="L191" s="25">
        <v>55</v>
      </c>
      <c r="M191" s="25">
        <v>33</v>
      </c>
      <c r="N191" s="6">
        <f t="shared" si="15"/>
        <v>3.6184210526315792</v>
      </c>
      <c r="O191" s="6">
        <f t="shared" si="16"/>
        <v>2.4793388429752068</v>
      </c>
    </row>
    <row r="192" spans="1:15" ht="15" customHeight="1" x14ac:dyDescent="0.15">
      <c r="C192" s="39" t="s">
        <v>159</v>
      </c>
      <c r="D192" s="9"/>
      <c r="E192" s="9"/>
      <c r="F192" s="9"/>
      <c r="L192" s="25">
        <v>33</v>
      </c>
      <c r="M192" s="25">
        <v>22</v>
      </c>
      <c r="N192" s="6">
        <f t="shared" si="15"/>
        <v>2.1710526315789473</v>
      </c>
      <c r="O192" s="6">
        <f t="shared" si="16"/>
        <v>1.6528925619834711</v>
      </c>
    </row>
    <row r="193" spans="1:15" ht="15" customHeight="1" x14ac:dyDescent="0.15">
      <c r="C193" s="39" t="s">
        <v>160</v>
      </c>
      <c r="D193" s="9"/>
      <c r="E193" s="9"/>
      <c r="F193" s="9"/>
      <c r="L193" s="25">
        <v>21</v>
      </c>
      <c r="M193" s="25">
        <v>40</v>
      </c>
      <c r="N193" s="6">
        <f t="shared" si="15"/>
        <v>1.381578947368421</v>
      </c>
      <c r="O193" s="6">
        <f t="shared" si="16"/>
        <v>3.005259203606311</v>
      </c>
    </row>
    <row r="194" spans="1:15" ht="15" customHeight="1" x14ac:dyDescent="0.15">
      <c r="C194" s="39" t="s">
        <v>161</v>
      </c>
      <c r="D194" s="9"/>
      <c r="E194" s="9"/>
      <c r="F194" s="9"/>
      <c r="L194" s="25">
        <v>6</v>
      </c>
      <c r="M194" s="25">
        <v>12</v>
      </c>
      <c r="N194" s="6">
        <f t="shared" si="15"/>
        <v>0.39473684210526316</v>
      </c>
      <c r="O194" s="6">
        <f t="shared" si="16"/>
        <v>0.90157776108189325</v>
      </c>
    </row>
    <row r="195" spans="1:15" ht="15" customHeight="1" x14ac:dyDescent="0.15">
      <c r="C195" s="39" t="s">
        <v>162</v>
      </c>
      <c r="D195" s="9"/>
      <c r="E195" s="9"/>
      <c r="F195" s="9"/>
      <c r="L195" s="25">
        <v>5</v>
      </c>
      <c r="M195" s="25">
        <v>5</v>
      </c>
      <c r="N195" s="6">
        <f t="shared" si="15"/>
        <v>0.3289473684210526</v>
      </c>
      <c r="O195" s="6">
        <f t="shared" si="16"/>
        <v>0.37565740045078888</v>
      </c>
    </row>
    <row r="196" spans="1:15" ht="15" customHeight="1" x14ac:dyDescent="0.15">
      <c r="C196" s="39" t="s">
        <v>163</v>
      </c>
      <c r="D196" s="9"/>
      <c r="E196" s="9"/>
      <c r="F196" s="9"/>
      <c r="L196" s="25">
        <v>48</v>
      </c>
      <c r="M196" s="25">
        <v>45</v>
      </c>
      <c r="N196" s="6">
        <f t="shared" si="15"/>
        <v>3.1578947368421053</v>
      </c>
      <c r="O196" s="6">
        <f t="shared" si="16"/>
        <v>3.3809166040570999</v>
      </c>
    </row>
    <row r="197" spans="1:15" ht="15" customHeight="1" x14ac:dyDescent="0.15">
      <c r="C197" s="39" t="s">
        <v>164</v>
      </c>
      <c r="D197" s="9"/>
      <c r="E197" s="9"/>
      <c r="F197" s="9"/>
      <c r="L197" s="25">
        <v>34</v>
      </c>
      <c r="M197" s="25">
        <v>35</v>
      </c>
      <c r="N197" s="6">
        <f t="shared" si="15"/>
        <v>2.236842105263158</v>
      </c>
      <c r="O197" s="6">
        <f t="shared" si="16"/>
        <v>2.6296018031555222</v>
      </c>
    </row>
    <row r="198" spans="1:15" ht="15" customHeight="1" x14ac:dyDescent="0.15">
      <c r="C198" s="39" t="s">
        <v>165</v>
      </c>
      <c r="D198" s="9"/>
      <c r="E198" s="9"/>
      <c r="F198" s="9"/>
      <c r="L198" s="25">
        <v>4</v>
      </c>
      <c r="M198" s="25">
        <v>7</v>
      </c>
      <c r="N198" s="6">
        <f t="shared" si="15"/>
        <v>0.26315789473684209</v>
      </c>
      <c r="O198" s="6">
        <f t="shared" si="16"/>
        <v>0.52592036063110448</v>
      </c>
    </row>
    <row r="199" spans="1:15" ht="15" customHeight="1" x14ac:dyDescent="0.15">
      <c r="C199" s="39" t="s">
        <v>166</v>
      </c>
      <c r="D199" s="9"/>
      <c r="E199" s="9"/>
      <c r="F199" s="9"/>
      <c r="L199" s="25">
        <v>3</v>
      </c>
      <c r="M199" s="25">
        <v>0</v>
      </c>
      <c r="N199" s="6">
        <f t="shared" si="15"/>
        <v>0.19736842105263158</v>
      </c>
      <c r="O199" s="6">
        <f t="shared" si="16"/>
        <v>0</v>
      </c>
    </row>
    <row r="200" spans="1:15" ht="15" customHeight="1" x14ac:dyDescent="0.15">
      <c r="C200" s="39" t="s">
        <v>167</v>
      </c>
      <c r="D200" s="9"/>
      <c r="E200" s="9"/>
      <c r="F200" s="9"/>
      <c r="L200" s="25">
        <v>2</v>
      </c>
      <c r="M200" s="25">
        <v>2</v>
      </c>
      <c r="N200" s="6">
        <f t="shared" si="15"/>
        <v>0.13157894736842105</v>
      </c>
      <c r="O200" s="6">
        <f t="shared" si="16"/>
        <v>0.15026296018031557</v>
      </c>
    </row>
    <row r="201" spans="1:15" ht="15" customHeight="1" x14ac:dyDescent="0.15">
      <c r="C201" s="39" t="s">
        <v>27</v>
      </c>
      <c r="D201" s="9"/>
      <c r="E201" s="9"/>
      <c r="F201" s="9"/>
      <c r="L201" s="25">
        <v>103</v>
      </c>
      <c r="M201" s="25">
        <v>73</v>
      </c>
      <c r="N201" s="6">
        <f t="shared" si="15"/>
        <v>6.7763157894736841</v>
      </c>
      <c r="O201" s="6">
        <f t="shared" si="16"/>
        <v>5.4845980465815174</v>
      </c>
    </row>
    <row r="202" spans="1:15" ht="15" customHeight="1" x14ac:dyDescent="0.15">
      <c r="C202" s="40" t="s">
        <v>0</v>
      </c>
      <c r="D202" s="28"/>
      <c r="E202" s="28"/>
      <c r="F202" s="28"/>
      <c r="G202" s="28"/>
      <c r="H202" s="28"/>
      <c r="I202" s="28"/>
      <c r="J202" s="28"/>
      <c r="K202" s="28"/>
      <c r="L202" s="26">
        <v>195</v>
      </c>
      <c r="M202" s="26">
        <v>193</v>
      </c>
      <c r="N202" s="7">
        <f t="shared" si="15"/>
        <v>12.828947368421053</v>
      </c>
      <c r="O202" s="7">
        <f t="shared" si="16"/>
        <v>14.500375657400449</v>
      </c>
    </row>
    <row r="203" spans="1:15" ht="15" customHeight="1" x14ac:dyDescent="0.15">
      <c r="C203" s="41" t="s">
        <v>1</v>
      </c>
      <c r="D203" s="30"/>
      <c r="E203" s="30"/>
      <c r="F203" s="30"/>
      <c r="G203" s="30"/>
      <c r="H203" s="30"/>
      <c r="I203" s="30"/>
      <c r="J203" s="30"/>
      <c r="K203" s="30"/>
      <c r="L203" s="31">
        <f>SUM(L184:L202)</f>
        <v>1629</v>
      </c>
      <c r="M203" s="31">
        <f>SUM(M184:M202)</f>
        <v>1452</v>
      </c>
      <c r="N203" s="8" t="str">
        <f>IF(SUM(N184:N202)&gt;100,"－",SUM(N184:N202))</f>
        <v>－</v>
      </c>
      <c r="O203" s="8" t="str">
        <f>IF(SUM(O184:O202)&gt;100,"－",SUM(O184:O202))</f>
        <v>－</v>
      </c>
    </row>
    <row r="204" spans="1:15" ht="15" customHeight="1" x14ac:dyDescent="0.15">
      <c r="C204" s="41" t="s">
        <v>630</v>
      </c>
      <c r="D204" s="30"/>
      <c r="E204" s="30"/>
      <c r="F204" s="30"/>
      <c r="G204" s="30"/>
      <c r="H204" s="30"/>
      <c r="I204" s="30"/>
      <c r="J204" s="30"/>
      <c r="K204" s="30"/>
      <c r="L204" s="188">
        <f>L203/N183</f>
        <v>1.0717105263157896</v>
      </c>
      <c r="M204" s="188">
        <f>M203/O183</f>
        <v>1.0909090909090908</v>
      </c>
      <c r="N204" s="8" t="s">
        <v>586</v>
      </c>
      <c r="O204" s="8" t="s">
        <v>586</v>
      </c>
    </row>
    <row r="205" spans="1:15" ht="15" customHeight="1" x14ac:dyDescent="0.15">
      <c r="C205" s="42"/>
      <c r="D205" s="32"/>
      <c r="E205" s="32"/>
      <c r="F205" s="32"/>
      <c r="G205" s="32"/>
      <c r="H205" s="32"/>
      <c r="I205" s="32"/>
      <c r="J205" s="32"/>
      <c r="K205" s="32"/>
      <c r="L205" s="33"/>
      <c r="M205" s="13"/>
      <c r="N205" s="13"/>
      <c r="O205" s="13"/>
    </row>
    <row r="206" spans="1:15" ht="15" customHeight="1" x14ac:dyDescent="0.15">
      <c r="A206" s="102" t="s">
        <v>466</v>
      </c>
      <c r="B206" s="102" t="s">
        <v>498</v>
      </c>
      <c r="C206" s="37" t="s">
        <v>497</v>
      </c>
    </row>
    <row r="207" spans="1:15" ht="12" customHeight="1" x14ac:dyDescent="0.15">
      <c r="C207" s="38"/>
      <c r="D207" s="27"/>
      <c r="E207" s="27"/>
      <c r="F207" s="27"/>
      <c r="G207" s="27"/>
      <c r="H207" s="27"/>
      <c r="I207" s="27"/>
      <c r="J207" s="27"/>
      <c r="K207" s="27"/>
      <c r="L207" s="151" t="s">
        <v>2</v>
      </c>
      <c r="M207" s="152"/>
      <c r="N207" s="151" t="s">
        <v>3</v>
      </c>
      <c r="O207" s="152"/>
    </row>
    <row r="208" spans="1:15" ht="12" customHeight="1" x14ac:dyDescent="0.15">
      <c r="C208" s="39"/>
      <c r="D208" s="9"/>
      <c r="E208" s="9"/>
      <c r="F208" s="9"/>
      <c r="L208" s="154" t="s">
        <v>429</v>
      </c>
      <c r="M208" s="154" t="s">
        <v>707</v>
      </c>
      <c r="N208" s="154" t="s">
        <v>429</v>
      </c>
      <c r="O208" s="154" t="s">
        <v>707</v>
      </c>
    </row>
    <row r="209" spans="1:16" ht="12" customHeight="1" x14ac:dyDescent="0.15">
      <c r="C209" s="40"/>
      <c r="D209" s="28"/>
      <c r="E209" s="28"/>
      <c r="F209" s="28"/>
      <c r="G209" s="28"/>
      <c r="H209" s="28"/>
      <c r="I209" s="28"/>
      <c r="J209" s="28"/>
      <c r="K209" s="28"/>
      <c r="L209" s="29"/>
      <c r="M209" s="29"/>
      <c r="N209" s="4">
        <f>L$11</f>
        <v>1520</v>
      </c>
      <c r="O209" s="4">
        <f>M$11</f>
        <v>1331</v>
      </c>
    </row>
    <row r="210" spans="1:16" ht="15" customHeight="1" x14ac:dyDescent="0.15">
      <c r="C210" s="39" t="s">
        <v>168</v>
      </c>
      <c r="D210" s="9"/>
      <c r="E210" s="9"/>
      <c r="F210" s="9"/>
      <c r="L210" s="24">
        <v>1128</v>
      </c>
      <c r="M210" s="24">
        <v>494</v>
      </c>
      <c r="N210" s="5">
        <f t="shared" ref="N210:O214" si="17">L210/N$209*100</f>
        <v>74.210526315789465</v>
      </c>
      <c r="O210" s="5">
        <f t="shared" si="17"/>
        <v>37.114951164537942</v>
      </c>
    </row>
    <row r="211" spans="1:16" ht="15" customHeight="1" x14ac:dyDescent="0.15">
      <c r="C211" s="39" t="s">
        <v>169</v>
      </c>
      <c r="D211" s="9"/>
      <c r="E211" s="9"/>
      <c r="F211" s="9"/>
      <c r="L211" s="25">
        <v>81</v>
      </c>
      <c r="M211" s="25">
        <v>141</v>
      </c>
      <c r="N211" s="6">
        <f t="shared" si="17"/>
        <v>5.3289473684210522</v>
      </c>
      <c r="O211" s="6">
        <f t="shared" si="17"/>
        <v>10.593538692712247</v>
      </c>
    </row>
    <row r="212" spans="1:16" ht="15" customHeight="1" x14ac:dyDescent="0.15">
      <c r="C212" s="39" t="s">
        <v>170</v>
      </c>
      <c r="D212" s="9"/>
      <c r="E212" s="9"/>
      <c r="F212" s="9"/>
      <c r="L212" s="25">
        <v>277</v>
      </c>
      <c r="M212" s="25">
        <v>685</v>
      </c>
      <c r="N212" s="6">
        <f t="shared" si="17"/>
        <v>18.223684210526319</v>
      </c>
      <c r="O212" s="6">
        <f t="shared" si="17"/>
        <v>51.465063861758075</v>
      </c>
    </row>
    <row r="213" spans="1:16" ht="15" customHeight="1" x14ac:dyDescent="0.15">
      <c r="C213" s="39" t="s">
        <v>171</v>
      </c>
      <c r="D213" s="9"/>
      <c r="E213" s="9"/>
      <c r="F213" s="9"/>
      <c r="L213" s="25">
        <v>28</v>
      </c>
      <c r="M213" s="25">
        <v>3</v>
      </c>
      <c r="N213" s="6">
        <f t="shared" si="17"/>
        <v>1.8421052631578945</v>
      </c>
      <c r="O213" s="6">
        <f t="shared" si="17"/>
        <v>0.22539444027047331</v>
      </c>
    </row>
    <row r="214" spans="1:16" ht="15" customHeight="1" x14ac:dyDescent="0.15">
      <c r="C214" s="40" t="s">
        <v>0</v>
      </c>
      <c r="D214" s="28"/>
      <c r="E214" s="28"/>
      <c r="F214" s="28"/>
      <c r="G214" s="28"/>
      <c r="H214" s="28"/>
      <c r="I214" s="28"/>
      <c r="J214" s="28"/>
      <c r="K214" s="28"/>
      <c r="L214" s="26">
        <v>6</v>
      </c>
      <c r="M214" s="26">
        <v>8</v>
      </c>
      <c r="N214" s="7">
        <f t="shared" si="17"/>
        <v>0.39473684210526316</v>
      </c>
      <c r="O214" s="7">
        <f t="shared" si="17"/>
        <v>0.60105184072126228</v>
      </c>
    </row>
    <row r="215" spans="1:16" ht="15" customHeight="1" x14ac:dyDescent="0.15">
      <c r="C215" s="41" t="s">
        <v>1</v>
      </c>
      <c r="D215" s="30"/>
      <c r="E215" s="30"/>
      <c r="F215" s="30"/>
      <c r="G215" s="30"/>
      <c r="H215" s="30"/>
      <c r="I215" s="30"/>
      <c r="J215" s="30"/>
      <c r="K215" s="30"/>
      <c r="L215" s="31">
        <f>SUM(L210:L214)</f>
        <v>1520</v>
      </c>
      <c r="M215" s="31">
        <f>SUM(M210:M214)</f>
        <v>1331</v>
      </c>
      <c r="N215" s="8">
        <f>IF(SUM(N210:N214)&gt;100,"－",SUM(N210:N214))</f>
        <v>99.999999999999986</v>
      </c>
      <c r="O215" s="8">
        <f>IF(SUM(O210:O214)&gt;100,"－",SUM(O210:O214))</f>
        <v>100</v>
      </c>
    </row>
    <row r="216" spans="1:16" ht="15" customHeight="1" x14ac:dyDescent="0.15">
      <c r="C216" s="37"/>
    </row>
    <row r="217" spans="1:16" ht="15" customHeight="1" x14ac:dyDescent="0.15">
      <c r="A217" s="102" t="s">
        <v>501</v>
      </c>
      <c r="B217" s="102" t="s">
        <v>500</v>
      </c>
      <c r="C217" s="37" t="s">
        <v>499</v>
      </c>
    </row>
    <row r="218" spans="1:16" ht="12" customHeight="1" x14ac:dyDescent="0.15">
      <c r="C218" s="38"/>
      <c r="D218" s="27"/>
      <c r="E218" s="27"/>
      <c r="F218" s="27"/>
      <c r="G218" s="27"/>
      <c r="H218" s="27"/>
      <c r="I218" s="27"/>
      <c r="J218" s="27"/>
      <c r="K218" s="27"/>
      <c r="L218" s="151" t="s">
        <v>2</v>
      </c>
      <c r="M218" s="152"/>
      <c r="N218" s="151" t="s">
        <v>3</v>
      </c>
      <c r="O218" s="152"/>
    </row>
    <row r="219" spans="1:16" ht="12" customHeight="1" x14ac:dyDescent="0.15">
      <c r="C219" s="39"/>
      <c r="D219" s="9"/>
      <c r="E219" s="9"/>
      <c r="F219" s="9"/>
      <c r="L219" s="154" t="s">
        <v>429</v>
      </c>
      <c r="M219" s="154" t="s">
        <v>707</v>
      </c>
      <c r="N219" s="154" t="s">
        <v>429</v>
      </c>
      <c r="O219" s="154" t="s">
        <v>707</v>
      </c>
    </row>
    <row r="220" spans="1:16" ht="12" customHeight="1" x14ac:dyDescent="0.15">
      <c r="C220" s="40"/>
      <c r="D220" s="28"/>
      <c r="E220" s="28"/>
      <c r="F220" s="28"/>
      <c r="G220" s="28"/>
      <c r="H220" s="28"/>
      <c r="I220" s="28"/>
      <c r="J220" s="28"/>
      <c r="K220" s="28"/>
      <c r="L220" s="29"/>
      <c r="M220" s="29"/>
      <c r="N220" s="4">
        <f>L$11</f>
        <v>1520</v>
      </c>
      <c r="O220" s="4">
        <f>M$11</f>
        <v>1331</v>
      </c>
    </row>
    <row r="221" spans="1:16" ht="15" customHeight="1" x14ac:dyDescent="0.15">
      <c r="C221" s="39" t="s">
        <v>172</v>
      </c>
      <c r="D221" s="9"/>
      <c r="E221" s="9"/>
      <c r="F221" s="9"/>
      <c r="L221" s="24">
        <v>64</v>
      </c>
      <c r="M221" s="24">
        <v>33</v>
      </c>
      <c r="N221" s="5">
        <f t="shared" ref="N221:O227" si="18">L221/N$220*100</f>
        <v>4.2105263157894735</v>
      </c>
      <c r="O221" s="5">
        <f t="shared" si="18"/>
        <v>2.4793388429752068</v>
      </c>
      <c r="P221" s="2">
        <v>0</v>
      </c>
    </row>
    <row r="222" spans="1:16" ht="15" customHeight="1" x14ac:dyDescent="0.15">
      <c r="C222" s="39" t="s">
        <v>173</v>
      </c>
      <c r="D222" s="9"/>
      <c r="E222" s="9"/>
      <c r="F222" s="9"/>
      <c r="L222" s="25">
        <v>237</v>
      </c>
      <c r="M222" s="25">
        <v>100</v>
      </c>
      <c r="N222" s="6">
        <f t="shared" si="18"/>
        <v>15.592105263157896</v>
      </c>
      <c r="O222" s="6">
        <f t="shared" si="18"/>
        <v>7.5131480090157767</v>
      </c>
      <c r="P222" s="2">
        <v>1</v>
      </c>
    </row>
    <row r="223" spans="1:16" ht="15" customHeight="1" x14ac:dyDescent="0.15">
      <c r="C223" s="39" t="s">
        <v>174</v>
      </c>
      <c r="D223" s="9"/>
      <c r="E223" s="9"/>
      <c r="F223" s="9"/>
      <c r="L223" s="25">
        <v>413</v>
      </c>
      <c r="M223" s="25">
        <v>299</v>
      </c>
      <c r="N223" s="6">
        <f t="shared" si="18"/>
        <v>27.171052631578945</v>
      </c>
      <c r="O223" s="6">
        <f t="shared" si="18"/>
        <v>22.464312546957174</v>
      </c>
      <c r="P223" s="2">
        <v>2</v>
      </c>
    </row>
    <row r="224" spans="1:16" ht="15" customHeight="1" x14ac:dyDescent="0.15">
      <c r="C224" s="39" t="s">
        <v>175</v>
      </c>
      <c r="D224" s="9"/>
      <c r="E224" s="9"/>
      <c r="F224" s="9"/>
      <c r="L224" s="25">
        <v>602</v>
      </c>
      <c r="M224" s="25">
        <v>642</v>
      </c>
      <c r="N224" s="6">
        <f t="shared" si="18"/>
        <v>39.60526315789474</v>
      </c>
      <c r="O224" s="6">
        <f t="shared" si="18"/>
        <v>48.23441021788129</v>
      </c>
      <c r="P224" s="2">
        <v>3</v>
      </c>
    </row>
    <row r="225" spans="1:16" ht="15" customHeight="1" x14ac:dyDescent="0.15">
      <c r="C225" s="39" t="s">
        <v>176</v>
      </c>
      <c r="D225" s="9"/>
      <c r="E225" s="9"/>
      <c r="F225" s="9"/>
      <c r="L225" s="25">
        <v>139</v>
      </c>
      <c r="M225" s="25">
        <v>177</v>
      </c>
      <c r="N225" s="6">
        <f t="shared" si="18"/>
        <v>9.1447368421052637</v>
      </c>
      <c r="O225" s="6">
        <f t="shared" si="18"/>
        <v>13.298271975957926</v>
      </c>
      <c r="P225" s="2">
        <v>4</v>
      </c>
    </row>
    <row r="226" spans="1:16" ht="15" customHeight="1" x14ac:dyDescent="0.15">
      <c r="C226" s="39" t="s">
        <v>177</v>
      </c>
      <c r="D226" s="9"/>
      <c r="E226" s="9"/>
      <c r="F226" s="9"/>
      <c r="L226" s="25">
        <v>20</v>
      </c>
      <c r="M226" s="25">
        <v>16</v>
      </c>
      <c r="N226" s="6">
        <f t="shared" si="18"/>
        <v>1.3157894736842104</v>
      </c>
      <c r="O226" s="6">
        <f t="shared" si="18"/>
        <v>1.2021036814425246</v>
      </c>
      <c r="P226" s="2">
        <v>5</v>
      </c>
    </row>
    <row r="227" spans="1:16" ht="15" customHeight="1" x14ac:dyDescent="0.15">
      <c r="C227" s="40" t="s">
        <v>0</v>
      </c>
      <c r="D227" s="28"/>
      <c r="E227" s="28"/>
      <c r="F227" s="28"/>
      <c r="G227" s="28"/>
      <c r="H227" s="28"/>
      <c r="I227" s="28"/>
      <c r="J227" s="28"/>
      <c r="K227" s="28"/>
      <c r="L227" s="26">
        <v>45</v>
      </c>
      <c r="M227" s="26">
        <v>64</v>
      </c>
      <c r="N227" s="7">
        <f t="shared" si="18"/>
        <v>2.9605263157894735</v>
      </c>
      <c r="O227" s="7">
        <f t="shared" si="18"/>
        <v>4.8084147257700982</v>
      </c>
    </row>
    <row r="228" spans="1:16" ht="15" customHeight="1" x14ac:dyDescent="0.15">
      <c r="C228" s="41" t="s">
        <v>1</v>
      </c>
      <c r="D228" s="30"/>
      <c r="E228" s="30"/>
      <c r="F228" s="30"/>
      <c r="G228" s="30"/>
      <c r="H228" s="30"/>
      <c r="I228" s="30"/>
      <c r="J228" s="30"/>
      <c r="K228" s="30"/>
      <c r="L228" s="31">
        <f>SUM(L221:L227)</f>
        <v>1520</v>
      </c>
      <c r="M228" s="31">
        <f>SUM(M221:M227)</f>
        <v>1331</v>
      </c>
      <c r="N228" s="8">
        <f>IF(SUM(N221:N227)&gt;100,"－",SUM(N221:N227))</f>
        <v>100</v>
      </c>
      <c r="O228" s="8">
        <f>IF(SUM(O221:O227)&gt;100,"－",SUM(O221:O227))</f>
        <v>99.999999999999986</v>
      </c>
    </row>
    <row r="229" spans="1:16" ht="15" customHeight="1" x14ac:dyDescent="0.15">
      <c r="C229" s="41" t="s">
        <v>702</v>
      </c>
      <c r="D229" s="30"/>
      <c r="E229" s="30"/>
      <c r="F229" s="30"/>
      <c r="G229" s="30"/>
      <c r="H229" s="30"/>
      <c r="I229" s="30"/>
      <c r="J229" s="30"/>
      <c r="K229" s="30"/>
      <c r="L229" s="188">
        <f>(L221*$P$221+L222*$P222+L223*$P223+L224*$P224+L225*$P225+L226*$P226)/SUM(L221:L226)</f>
        <v>2.3898305084745761</v>
      </c>
      <c r="M229" s="188">
        <f>(M221*$P$221+M222*$P222+M223*$P223+M224*$P224+M225*$P225+M226*$P226)/SUM(M221:M226)</f>
        <v>2.6929755327545384</v>
      </c>
      <c r="N229" s="8" t="s">
        <v>586</v>
      </c>
      <c r="O229" s="8" t="s">
        <v>586</v>
      </c>
    </row>
    <row r="230" spans="1:16" ht="15" customHeight="1" x14ac:dyDescent="0.15">
      <c r="C230" s="192" t="s">
        <v>703</v>
      </c>
      <c r="M230" s="9"/>
      <c r="N230" s="9"/>
    </row>
    <row r="231" spans="1:16" ht="15" customHeight="1" x14ac:dyDescent="0.15">
      <c r="A231" s="102" t="s">
        <v>503</v>
      </c>
      <c r="B231" s="102" t="s">
        <v>502</v>
      </c>
      <c r="C231" s="37" t="s">
        <v>625</v>
      </c>
      <c r="M231" s="9"/>
      <c r="N231" s="9"/>
    </row>
    <row r="232" spans="1:16" ht="12" customHeight="1" x14ac:dyDescent="0.15">
      <c r="C232" s="38"/>
      <c r="D232" s="27"/>
      <c r="E232" s="27"/>
      <c r="F232" s="27"/>
      <c r="G232" s="27"/>
      <c r="H232" s="27"/>
      <c r="I232" s="27"/>
      <c r="J232" s="27"/>
      <c r="K232" s="27"/>
      <c r="L232" s="151" t="s">
        <v>2</v>
      </c>
      <c r="M232" s="152"/>
      <c r="N232" s="151" t="s">
        <v>3</v>
      </c>
      <c r="O232" s="152"/>
    </row>
    <row r="233" spans="1:16" ht="12" customHeight="1" x14ac:dyDescent="0.15">
      <c r="C233" s="39"/>
      <c r="D233" s="9"/>
      <c r="E233" s="9"/>
      <c r="F233" s="9"/>
      <c r="L233" s="154" t="s">
        <v>429</v>
      </c>
      <c r="M233" s="154" t="s">
        <v>707</v>
      </c>
      <c r="N233" s="154" t="s">
        <v>429</v>
      </c>
      <c r="O233" s="154" t="s">
        <v>707</v>
      </c>
    </row>
    <row r="234" spans="1:16" ht="12" customHeight="1" x14ac:dyDescent="0.15">
      <c r="C234" s="40"/>
      <c r="D234" s="28"/>
      <c r="E234" s="28"/>
      <c r="F234" s="28"/>
      <c r="G234" s="28"/>
      <c r="H234" s="28"/>
      <c r="I234" s="28"/>
      <c r="J234" s="28"/>
      <c r="K234" s="28"/>
      <c r="L234" s="194"/>
      <c r="M234" s="29"/>
      <c r="N234" s="4">
        <f>L$11</f>
        <v>1520</v>
      </c>
      <c r="O234" s="4">
        <f>M$11</f>
        <v>1331</v>
      </c>
    </row>
    <row r="235" spans="1:16" ht="15" customHeight="1" x14ac:dyDescent="0.15">
      <c r="C235" s="39" t="s">
        <v>178</v>
      </c>
      <c r="D235" s="9"/>
      <c r="E235" s="9"/>
      <c r="F235" s="9"/>
      <c r="L235" s="195">
        <v>64</v>
      </c>
      <c r="M235" s="24">
        <v>33</v>
      </c>
      <c r="N235" s="5">
        <f t="shared" ref="N235:N254" si="19">L235/N$234*100</f>
        <v>4.2105263157894735</v>
      </c>
      <c r="O235" s="5">
        <f t="shared" ref="O235:O254" si="20">M235/O$234*100</f>
        <v>2.4793388429752068</v>
      </c>
    </row>
    <row r="236" spans="1:16" ht="15" customHeight="1" x14ac:dyDescent="0.15">
      <c r="C236" s="39" t="s">
        <v>179</v>
      </c>
      <c r="D236" s="9"/>
      <c r="E236" s="9"/>
      <c r="F236" s="9"/>
      <c r="L236" s="195">
        <v>41</v>
      </c>
      <c r="M236" s="25">
        <v>26</v>
      </c>
      <c r="N236" s="6">
        <f t="shared" si="19"/>
        <v>2.6973684210526319</v>
      </c>
      <c r="O236" s="6">
        <f t="shared" si="20"/>
        <v>1.9534184823441023</v>
      </c>
    </row>
    <row r="237" spans="1:16" ht="15" customHeight="1" x14ac:dyDescent="0.15">
      <c r="C237" s="39" t="s">
        <v>180</v>
      </c>
      <c r="D237" s="9"/>
      <c r="E237" s="9"/>
      <c r="F237" s="9"/>
      <c r="L237" s="195">
        <v>90</v>
      </c>
      <c r="M237" s="25">
        <v>70</v>
      </c>
      <c r="N237" s="6">
        <f t="shared" si="19"/>
        <v>5.9210526315789469</v>
      </c>
      <c r="O237" s="6">
        <f t="shared" si="20"/>
        <v>5.2592036063110443</v>
      </c>
    </row>
    <row r="238" spans="1:16" ht="15" customHeight="1" x14ac:dyDescent="0.15">
      <c r="C238" s="39" t="s">
        <v>181</v>
      </c>
      <c r="D238" s="9"/>
      <c r="E238" s="9"/>
      <c r="F238" s="9"/>
      <c r="L238" s="195">
        <v>129</v>
      </c>
      <c r="M238" s="25">
        <v>97</v>
      </c>
      <c r="N238" s="6">
        <f t="shared" si="19"/>
        <v>8.4868421052631575</v>
      </c>
      <c r="O238" s="6">
        <f t="shared" si="20"/>
        <v>7.2877535687453046</v>
      </c>
    </row>
    <row r="239" spans="1:16" ht="15" customHeight="1" x14ac:dyDescent="0.15">
      <c r="C239" s="39" t="s">
        <v>182</v>
      </c>
      <c r="D239" s="9"/>
      <c r="E239" s="9"/>
      <c r="F239" s="9"/>
      <c r="L239" s="195">
        <v>142</v>
      </c>
      <c r="M239" s="25">
        <v>78</v>
      </c>
      <c r="N239" s="6">
        <f t="shared" si="19"/>
        <v>9.3421052631578938</v>
      </c>
      <c r="O239" s="6">
        <f t="shared" si="20"/>
        <v>5.8602554470323067</v>
      </c>
    </row>
    <row r="240" spans="1:16" ht="15" customHeight="1" x14ac:dyDescent="0.15">
      <c r="C240" s="39" t="s">
        <v>183</v>
      </c>
      <c r="D240" s="9"/>
      <c r="E240" s="9"/>
      <c r="F240" s="9"/>
      <c r="L240" s="195">
        <v>143</v>
      </c>
      <c r="M240" s="25">
        <v>121</v>
      </c>
      <c r="N240" s="6">
        <f t="shared" si="19"/>
        <v>9.4078947368421062</v>
      </c>
      <c r="O240" s="6">
        <f t="shared" si="20"/>
        <v>9.0909090909090917</v>
      </c>
    </row>
    <row r="241" spans="3:15" ht="15" customHeight="1" x14ac:dyDescent="0.15">
      <c r="C241" s="39" t="s">
        <v>184</v>
      </c>
      <c r="D241" s="9"/>
      <c r="E241" s="9"/>
      <c r="F241" s="9"/>
      <c r="L241" s="195">
        <v>116</v>
      </c>
      <c r="M241" s="25">
        <v>135</v>
      </c>
      <c r="N241" s="6">
        <f t="shared" si="19"/>
        <v>7.6315789473684212</v>
      </c>
      <c r="O241" s="6">
        <f t="shared" si="20"/>
        <v>10.142749812171299</v>
      </c>
    </row>
    <row r="242" spans="3:15" ht="15" customHeight="1" x14ac:dyDescent="0.15">
      <c r="C242" s="39" t="s">
        <v>185</v>
      </c>
      <c r="D242" s="9"/>
      <c r="E242" s="9"/>
      <c r="F242" s="9"/>
      <c r="L242" s="195">
        <v>97</v>
      </c>
      <c r="M242" s="25">
        <v>90</v>
      </c>
      <c r="N242" s="6">
        <f t="shared" si="19"/>
        <v>6.3815789473684212</v>
      </c>
      <c r="O242" s="6">
        <f t="shared" si="20"/>
        <v>6.7618332081141999</v>
      </c>
    </row>
    <row r="243" spans="3:15" ht="15" customHeight="1" x14ac:dyDescent="0.15">
      <c r="C243" s="39" t="s">
        <v>186</v>
      </c>
      <c r="D243" s="9"/>
      <c r="E243" s="9"/>
      <c r="F243" s="9"/>
      <c r="L243" s="195">
        <v>92</v>
      </c>
      <c r="M243" s="25">
        <v>96</v>
      </c>
      <c r="N243" s="6">
        <f t="shared" si="19"/>
        <v>6.0526315789473681</v>
      </c>
      <c r="O243" s="6">
        <f t="shared" si="20"/>
        <v>7.212622088655146</v>
      </c>
    </row>
    <row r="244" spans="3:15" ht="15" customHeight="1" x14ac:dyDescent="0.15">
      <c r="C244" s="39" t="s">
        <v>187</v>
      </c>
      <c r="D244" s="9"/>
      <c r="E244" s="9"/>
      <c r="F244" s="9"/>
      <c r="L244" s="195">
        <v>79</v>
      </c>
      <c r="M244" s="25">
        <v>76</v>
      </c>
      <c r="N244" s="6">
        <f t="shared" si="19"/>
        <v>5.1973684210526319</v>
      </c>
      <c r="O244" s="6">
        <f t="shared" si="20"/>
        <v>5.7099924868519913</v>
      </c>
    </row>
    <row r="245" spans="3:15" ht="15" customHeight="1" x14ac:dyDescent="0.15">
      <c r="C245" s="39" t="s">
        <v>417</v>
      </c>
      <c r="D245" s="9"/>
      <c r="E245" s="9"/>
      <c r="F245" s="9"/>
      <c r="L245" s="195">
        <v>78</v>
      </c>
      <c r="M245" s="25">
        <v>77</v>
      </c>
      <c r="N245" s="6">
        <f t="shared" si="19"/>
        <v>5.1315789473684212</v>
      </c>
      <c r="O245" s="6">
        <f t="shared" si="20"/>
        <v>5.785123966942149</v>
      </c>
    </row>
    <row r="246" spans="3:15" ht="15" customHeight="1" x14ac:dyDescent="0.15">
      <c r="C246" s="39" t="s">
        <v>418</v>
      </c>
      <c r="D246" s="9"/>
      <c r="E246" s="9"/>
      <c r="F246" s="9"/>
      <c r="L246" s="195">
        <v>39</v>
      </c>
      <c r="M246" s="25">
        <v>43</v>
      </c>
      <c r="N246" s="6">
        <f t="shared" si="19"/>
        <v>2.5657894736842106</v>
      </c>
      <c r="O246" s="6">
        <f t="shared" si="20"/>
        <v>3.2306536438767846</v>
      </c>
    </row>
    <row r="247" spans="3:15" ht="15" customHeight="1" x14ac:dyDescent="0.15">
      <c r="C247" s="39" t="s">
        <v>419</v>
      </c>
      <c r="D247" s="9"/>
      <c r="E247" s="9"/>
      <c r="F247" s="9"/>
      <c r="L247" s="195">
        <v>56</v>
      </c>
      <c r="M247" s="25">
        <v>58</v>
      </c>
      <c r="N247" s="6">
        <f t="shared" si="19"/>
        <v>3.6842105263157889</v>
      </c>
      <c r="O247" s="6">
        <f t="shared" si="20"/>
        <v>4.3576258452291512</v>
      </c>
    </row>
    <row r="248" spans="3:15" ht="15" customHeight="1" x14ac:dyDescent="0.15">
      <c r="C248" s="39" t="s">
        <v>420</v>
      </c>
      <c r="D248" s="9"/>
      <c r="E248" s="9"/>
      <c r="F248" s="9"/>
      <c r="L248" s="195">
        <v>33</v>
      </c>
      <c r="M248" s="25">
        <v>35</v>
      </c>
      <c r="N248" s="6">
        <f t="shared" si="19"/>
        <v>2.1710526315789473</v>
      </c>
      <c r="O248" s="6">
        <f t="shared" si="20"/>
        <v>2.6296018031555222</v>
      </c>
    </row>
    <row r="249" spans="3:15" ht="15" customHeight="1" x14ac:dyDescent="0.15">
      <c r="C249" s="39" t="s">
        <v>421</v>
      </c>
      <c r="D249" s="9"/>
      <c r="E249" s="9"/>
      <c r="F249" s="9"/>
      <c r="L249" s="195">
        <v>16</v>
      </c>
      <c r="M249" s="25">
        <v>29</v>
      </c>
      <c r="N249" s="6">
        <f t="shared" si="19"/>
        <v>1.0526315789473684</v>
      </c>
      <c r="O249" s="6">
        <f t="shared" si="20"/>
        <v>2.1788129226145756</v>
      </c>
    </row>
    <row r="250" spans="3:15" ht="15" customHeight="1" x14ac:dyDescent="0.15">
      <c r="C250" s="39" t="s">
        <v>422</v>
      </c>
      <c r="D250" s="9"/>
      <c r="E250" s="9"/>
      <c r="F250" s="9"/>
      <c r="L250" s="195">
        <v>16</v>
      </c>
      <c r="M250" s="25">
        <v>14</v>
      </c>
      <c r="N250" s="6">
        <f t="shared" si="19"/>
        <v>1.0526315789473684</v>
      </c>
      <c r="O250" s="6">
        <f t="shared" si="20"/>
        <v>1.051840721262209</v>
      </c>
    </row>
    <row r="251" spans="3:15" ht="15" customHeight="1" x14ac:dyDescent="0.15">
      <c r="C251" s="39" t="s">
        <v>423</v>
      </c>
      <c r="D251" s="9"/>
      <c r="E251" s="9"/>
      <c r="F251" s="9"/>
      <c r="L251" s="195">
        <v>13</v>
      </c>
      <c r="M251" s="25">
        <v>22</v>
      </c>
      <c r="N251" s="6">
        <f t="shared" si="19"/>
        <v>0.85526315789473695</v>
      </c>
      <c r="O251" s="6">
        <f t="shared" si="20"/>
        <v>1.6528925619834711</v>
      </c>
    </row>
    <row r="252" spans="3:15" ht="15" customHeight="1" x14ac:dyDescent="0.15">
      <c r="C252" s="39" t="s">
        <v>424</v>
      </c>
      <c r="D252" s="9"/>
      <c r="E252" s="9"/>
      <c r="F252" s="9"/>
      <c r="L252" s="195">
        <v>25</v>
      </c>
      <c r="M252" s="25">
        <v>22</v>
      </c>
      <c r="N252" s="6">
        <f t="shared" si="19"/>
        <v>1.6447368421052631</v>
      </c>
      <c r="O252" s="6">
        <f t="shared" si="20"/>
        <v>1.6528925619834711</v>
      </c>
    </row>
    <row r="253" spans="3:15" ht="15" customHeight="1" x14ac:dyDescent="0.15">
      <c r="C253" s="39" t="s">
        <v>425</v>
      </c>
      <c r="D253" s="9"/>
      <c r="E253" s="9"/>
      <c r="F253" s="9"/>
      <c r="L253" s="195">
        <v>36</v>
      </c>
      <c r="M253" s="25">
        <v>41</v>
      </c>
      <c r="N253" s="6">
        <f t="shared" si="19"/>
        <v>2.3684210526315792</v>
      </c>
      <c r="O253" s="6">
        <f t="shared" si="20"/>
        <v>3.0803906836964687</v>
      </c>
    </row>
    <row r="254" spans="3:15" ht="15" customHeight="1" x14ac:dyDescent="0.15">
      <c r="C254" s="40" t="s">
        <v>0</v>
      </c>
      <c r="D254" s="28"/>
      <c r="E254" s="28"/>
      <c r="F254" s="28"/>
      <c r="G254" s="28"/>
      <c r="H254" s="28"/>
      <c r="I254" s="28"/>
      <c r="J254" s="28"/>
      <c r="K254" s="28"/>
      <c r="L254" s="194">
        <v>215</v>
      </c>
      <c r="M254" s="26">
        <v>168</v>
      </c>
      <c r="N254" s="7">
        <f t="shared" si="19"/>
        <v>14.144736842105262</v>
      </c>
      <c r="O254" s="7">
        <f t="shared" si="20"/>
        <v>12.622088655146507</v>
      </c>
    </row>
    <row r="255" spans="3:15" ht="15" customHeight="1" x14ac:dyDescent="0.15">
      <c r="C255" s="41" t="s">
        <v>1</v>
      </c>
      <c r="D255" s="30"/>
      <c r="E255" s="30"/>
      <c r="F255" s="30"/>
      <c r="G255" s="30"/>
      <c r="H255" s="30"/>
      <c r="I255" s="30"/>
      <c r="J255" s="30"/>
      <c r="K255" s="30"/>
      <c r="L255" s="31">
        <f>SUM(L235:L254)</f>
        <v>1520</v>
      </c>
      <c r="M255" s="31">
        <f>SUM(M235:M254)</f>
        <v>1331</v>
      </c>
      <c r="N255" s="8">
        <f>IF(SUM(N235:N254)&gt;100,"－",SUM(N235:N254))</f>
        <v>100</v>
      </c>
      <c r="O255" s="8">
        <f>IF(SUM(O235:O254)&gt;100,"－",SUM(O235:O254))</f>
        <v>100.00000000000003</v>
      </c>
    </row>
    <row r="256" spans="3:15" ht="15" customHeight="1" x14ac:dyDescent="0.15">
      <c r="C256" s="41" t="s">
        <v>504</v>
      </c>
      <c r="D256" s="30"/>
      <c r="E256" s="30"/>
      <c r="F256" s="30"/>
      <c r="G256" s="30"/>
      <c r="H256" s="30"/>
      <c r="I256" s="30"/>
      <c r="J256" s="30"/>
      <c r="K256" s="30"/>
      <c r="L256" s="187">
        <v>6.9019157088122602</v>
      </c>
      <c r="M256" s="187">
        <v>7.7102321582115216</v>
      </c>
    </row>
    <row r="257" spans="1:15" ht="15" customHeight="1" x14ac:dyDescent="0.15">
      <c r="C257" s="37"/>
    </row>
    <row r="258" spans="1:15" ht="15" customHeight="1" x14ac:dyDescent="0.15">
      <c r="A258" s="102" t="s">
        <v>507</v>
      </c>
      <c r="B258" s="102" t="s">
        <v>506</v>
      </c>
      <c r="C258" s="37" t="s">
        <v>505</v>
      </c>
    </row>
    <row r="259" spans="1:15" ht="12" customHeight="1" x14ac:dyDescent="0.15">
      <c r="C259" s="38"/>
      <c r="D259" s="27"/>
      <c r="E259" s="27"/>
      <c r="F259" s="27"/>
      <c r="G259" s="27"/>
      <c r="H259" s="27"/>
      <c r="I259" s="27"/>
      <c r="J259" s="27"/>
      <c r="K259" s="27"/>
      <c r="L259" s="151" t="s">
        <v>2</v>
      </c>
      <c r="M259" s="152"/>
      <c r="N259" s="151" t="s">
        <v>3</v>
      </c>
      <c r="O259" s="152"/>
    </row>
    <row r="260" spans="1:15" ht="12" customHeight="1" x14ac:dyDescent="0.15">
      <c r="C260" s="39"/>
      <c r="D260" s="9"/>
      <c r="E260" s="9"/>
      <c r="F260" s="9"/>
      <c r="L260" s="154" t="s">
        <v>429</v>
      </c>
      <c r="M260" s="154" t="s">
        <v>707</v>
      </c>
      <c r="N260" s="154" t="s">
        <v>429</v>
      </c>
      <c r="O260" s="154" t="s">
        <v>707</v>
      </c>
    </row>
    <row r="261" spans="1:15" ht="12" customHeight="1" x14ac:dyDescent="0.15">
      <c r="C261" s="40"/>
      <c r="D261" s="28"/>
      <c r="E261" s="28"/>
      <c r="F261" s="28"/>
      <c r="G261" s="28"/>
      <c r="H261" s="28"/>
      <c r="I261" s="28"/>
      <c r="J261" s="28"/>
      <c r="K261" s="28"/>
      <c r="L261" s="29"/>
      <c r="M261" s="29"/>
      <c r="N261" s="4">
        <f>L$11</f>
        <v>1520</v>
      </c>
      <c r="O261" s="4">
        <f>M$11</f>
        <v>1331</v>
      </c>
    </row>
    <row r="262" spans="1:15" ht="15" customHeight="1" x14ac:dyDescent="0.15">
      <c r="C262" s="39" t="s">
        <v>188</v>
      </c>
      <c r="D262" s="9"/>
      <c r="E262" s="9"/>
      <c r="F262" s="9"/>
      <c r="L262" s="24">
        <v>577</v>
      </c>
      <c r="M262" s="24">
        <v>443</v>
      </c>
      <c r="N262" s="5">
        <f t="shared" ref="N262:O264" si="21">L262/N$261*100</f>
        <v>37.960526315789473</v>
      </c>
      <c r="O262" s="5">
        <f t="shared" si="21"/>
        <v>33.283245679939895</v>
      </c>
    </row>
    <row r="263" spans="1:15" ht="15" customHeight="1" x14ac:dyDescent="0.15">
      <c r="C263" s="39" t="s">
        <v>189</v>
      </c>
      <c r="D263" s="9"/>
      <c r="E263" s="9"/>
      <c r="F263" s="9"/>
      <c r="L263" s="25">
        <v>919</v>
      </c>
      <c r="M263" s="25">
        <v>875</v>
      </c>
      <c r="N263" s="6">
        <f t="shared" si="21"/>
        <v>60.460526315789473</v>
      </c>
      <c r="O263" s="6">
        <f t="shared" si="21"/>
        <v>65.740045078888059</v>
      </c>
    </row>
    <row r="264" spans="1:15" ht="15" customHeight="1" x14ac:dyDescent="0.15">
      <c r="C264" s="40" t="s">
        <v>0</v>
      </c>
      <c r="D264" s="28"/>
      <c r="E264" s="28"/>
      <c r="F264" s="28"/>
      <c r="G264" s="28"/>
      <c r="H264" s="28"/>
      <c r="I264" s="28"/>
      <c r="J264" s="28"/>
      <c r="K264" s="28"/>
      <c r="L264" s="26">
        <v>24</v>
      </c>
      <c r="M264" s="26">
        <v>13</v>
      </c>
      <c r="N264" s="7">
        <f t="shared" si="21"/>
        <v>1.5789473684210527</v>
      </c>
      <c r="O264" s="7">
        <f t="shared" si="21"/>
        <v>0.97670924117205116</v>
      </c>
    </row>
    <row r="265" spans="1:15" ht="15" customHeight="1" x14ac:dyDescent="0.15">
      <c r="C265" s="41" t="s">
        <v>1</v>
      </c>
      <c r="D265" s="30"/>
      <c r="E265" s="30"/>
      <c r="F265" s="30"/>
      <c r="G265" s="30"/>
      <c r="H265" s="30"/>
      <c r="I265" s="30"/>
      <c r="J265" s="30"/>
      <c r="K265" s="30"/>
      <c r="L265" s="31">
        <f>SUM(L262:L264)</f>
        <v>1520</v>
      </c>
      <c r="M265" s="31">
        <f>SUM(M262:M264)</f>
        <v>1331</v>
      </c>
      <c r="N265" s="8">
        <f>IF(SUM(N262:N264)&gt;100,"－",SUM(N262:N264))</f>
        <v>100</v>
      </c>
      <c r="O265" s="8">
        <f>IF(SUM(O262:O264)&gt;100,"－",SUM(O262:O264))</f>
        <v>100</v>
      </c>
    </row>
    <row r="266" spans="1:15" ht="15" customHeight="1" x14ac:dyDescent="0.15">
      <c r="C266" s="37"/>
    </row>
    <row r="267" spans="1:15" ht="15" customHeight="1" x14ac:dyDescent="0.15">
      <c r="A267" s="102" t="s">
        <v>507</v>
      </c>
      <c r="B267" s="102" t="s">
        <v>506</v>
      </c>
      <c r="C267" s="37" t="s">
        <v>508</v>
      </c>
    </row>
    <row r="268" spans="1:15" ht="12" customHeight="1" x14ac:dyDescent="0.15">
      <c r="C268" s="38"/>
      <c r="D268" s="27"/>
      <c r="E268" s="27"/>
      <c r="F268" s="27"/>
      <c r="G268" s="27"/>
      <c r="H268" s="27"/>
      <c r="I268" s="27"/>
      <c r="J268" s="27"/>
      <c r="K268" s="27"/>
      <c r="L268" s="151" t="s">
        <v>2</v>
      </c>
      <c r="M268" s="152"/>
      <c r="N268" s="151" t="s">
        <v>3</v>
      </c>
      <c r="O268" s="152"/>
    </row>
    <row r="269" spans="1:15" ht="12" customHeight="1" x14ac:dyDescent="0.15">
      <c r="C269" s="39"/>
      <c r="D269" s="9"/>
      <c r="E269" s="9"/>
      <c r="F269" s="9"/>
      <c r="L269" s="154" t="s">
        <v>429</v>
      </c>
      <c r="M269" s="154" t="s">
        <v>707</v>
      </c>
      <c r="N269" s="154" t="s">
        <v>429</v>
      </c>
      <c r="O269" s="154" t="s">
        <v>707</v>
      </c>
    </row>
    <row r="270" spans="1:15" ht="12" customHeight="1" x14ac:dyDescent="0.15">
      <c r="C270" s="40"/>
      <c r="D270" s="28"/>
      <c r="E270" s="28"/>
      <c r="F270" s="28"/>
      <c r="G270" s="28"/>
      <c r="H270" s="28"/>
      <c r="I270" s="28"/>
      <c r="J270" s="28"/>
      <c r="K270" s="28"/>
      <c r="L270" s="29"/>
      <c r="M270" s="29"/>
      <c r="N270" s="4">
        <f>L$11</f>
        <v>1520</v>
      </c>
      <c r="O270" s="4">
        <f>M$11</f>
        <v>1331</v>
      </c>
    </row>
    <row r="271" spans="1:15" ht="15" customHeight="1" x14ac:dyDescent="0.15">
      <c r="C271" s="39" t="s">
        <v>190</v>
      </c>
      <c r="D271" s="9"/>
      <c r="E271" s="9"/>
      <c r="F271" s="9"/>
      <c r="L271" s="24">
        <v>1057</v>
      </c>
      <c r="M271" s="24">
        <v>758</v>
      </c>
      <c r="N271" s="5">
        <f t="shared" ref="N271:O275" si="22">L271/N$270*100</f>
        <v>69.539473684210535</v>
      </c>
      <c r="O271" s="5">
        <f t="shared" si="22"/>
        <v>56.9496619083396</v>
      </c>
    </row>
    <row r="272" spans="1:15" ht="15" customHeight="1" x14ac:dyDescent="0.15">
      <c r="C272" s="39" t="s">
        <v>191</v>
      </c>
      <c r="D272" s="9"/>
      <c r="E272" s="9"/>
      <c r="F272" s="9"/>
      <c r="L272" s="25">
        <v>364</v>
      </c>
      <c r="M272" s="25">
        <v>415</v>
      </c>
      <c r="N272" s="6">
        <f t="shared" si="22"/>
        <v>23.94736842105263</v>
      </c>
      <c r="O272" s="6">
        <f t="shared" si="22"/>
        <v>31.179564237415473</v>
      </c>
    </row>
    <row r="273" spans="1:15" ht="15" customHeight="1" x14ac:dyDescent="0.15">
      <c r="C273" s="39" t="s">
        <v>192</v>
      </c>
      <c r="D273" s="9"/>
      <c r="E273" s="9"/>
      <c r="F273" s="9"/>
      <c r="L273" s="25">
        <v>66</v>
      </c>
      <c r="M273" s="25">
        <v>106</v>
      </c>
      <c r="N273" s="6">
        <f t="shared" si="22"/>
        <v>4.3421052631578947</v>
      </c>
      <c r="O273" s="6">
        <f t="shared" si="22"/>
        <v>7.9639368895567246</v>
      </c>
    </row>
    <row r="274" spans="1:15" ht="15" customHeight="1" x14ac:dyDescent="0.15">
      <c r="C274" s="39" t="s">
        <v>193</v>
      </c>
      <c r="D274" s="9"/>
      <c r="E274" s="9"/>
      <c r="F274" s="9"/>
      <c r="L274" s="25">
        <v>18</v>
      </c>
      <c r="M274" s="25">
        <v>38</v>
      </c>
      <c r="N274" s="6">
        <f t="shared" si="22"/>
        <v>1.1842105263157896</v>
      </c>
      <c r="O274" s="6">
        <f t="shared" si="22"/>
        <v>2.8549962434259957</v>
      </c>
    </row>
    <row r="275" spans="1:15" ht="15" customHeight="1" x14ac:dyDescent="0.15">
      <c r="C275" s="40" t="s">
        <v>0</v>
      </c>
      <c r="D275" s="28"/>
      <c r="E275" s="28"/>
      <c r="F275" s="28"/>
      <c r="G275" s="28"/>
      <c r="H275" s="28"/>
      <c r="I275" s="28"/>
      <c r="J275" s="28"/>
      <c r="K275" s="28"/>
      <c r="L275" s="26">
        <v>15</v>
      </c>
      <c r="M275" s="26">
        <v>14</v>
      </c>
      <c r="N275" s="7">
        <f t="shared" si="22"/>
        <v>0.98684210526315785</v>
      </c>
      <c r="O275" s="7">
        <f t="shared" si="22"/>
        <v>1.051840721262209</v>
      </c>
    </row>
    <row r="276" spans="1:15" ht="15" customHeight="1" x14ac:dyDescent="0.15">
      <c r="C276" s="41" t="s">
        <v>1</v>
      </c>
      <c r="D276" s="30"/>
      <c r="E276" s="30"/>
      <c r="F276" s="30"/>
      <c r="G276" s="30"/>
      <c r="H276" s="30"/>
      <c r="I276" s="30"/>
      <c r="J276" s="30"/>
      <c r="K276" s="30"/>
      <c r="L276" s="31">
        <f>SUM(L271:L275)</f>
        <v>1520</v>
      </c>
      <c r="M276" s="31">
        <f>SUM(M271:M275)</f>
        <v>1331</v>
      </c>
      <c r="N276" s="8">
        <f>IF(SUM(N271:N275)&gt;100,"－",SUM(N271:N275))</f>
        <v>100.00000000000001</v>
      </c>
      <c r="O276" s="8">
        <f>IF(SUM(O271:O275)&gt;100,"－",SUM(O271:O275))</f>
        <v>100</v>
      </c>
    </row>
    <row r="277" spans="1:15" ht="15" customHeight="1" x14ac:dyDescent="0.15">
      <c r="C277" s="37"/>
      <c r="M277" s="9"/>
      <c r="N277" s="9"/>
    </row>
    <row r="278" spans="1:15" ht="15" customHeight="1" x14ac:dyDescent="0.15">
      <c r="A278" s="102" t="s">
        <v>512</v>
      </c>
      <c r="B278" s="102" t="s">
        <v>510</v>
      </c>
      <c r="C278" s="37" t="s">
        <v>509</v>
      </c>
      <c r="M278" s="9"/>
      <c r="N278" s="9"/>
    </row>
    <row r="279" spans="1:15" ht="12" customHeight="1" x14ac:dyDescent="0.15">
      <c r="C279" s="38"/>
      <c r="D279" s="27"/>
      <c r="E279" s="27"/>
      <c r="F279" s="27"/>
      <c r="G279" s="27"/>
      <c r="H279" s="27"/>
      <c r="I279" s="27"/>
      <c r="J279" s="27"/>
      <c r="K279" s="27"/>
      <c r="L279" s="151" t="s">
        <v>2</v>
      </c>
      <c r="M279" s="152"/>
      <c r="N279" s="151" t="s">
        <v>3</v>
      </c>
      <c r="O279" s="152"/>
    </row>
    <row r="280" spans="1:15" ht="12" customHeight="1" x14ac:dyDescent="0.15">
      <c r="C280" s="39"/>
      <c r="D280" s="9"/>
      <c r="E280" s="9"/>
      <c r="F280" s="9"/>
      <c r="L280" s="154" t="s">
        <v>429</v>
      </c>
      <c r="M280" s="154" t="s">
        <v>707</v>
      </c>
      <c r="N280" s="154" t="s">
        <v>429</v>
      </c>
      <c r="O280" s="154" t="s">
        <v>707</v>
      </c>
    </row>
    <row r="281" spans="1:15" ht="12" customHeight="1" x14ac:dyDescent="0.15">
      <c r="C281" s="40"/>
      <c r="D281" s="28"/>
      <c r="E281" s="28"/>
      <c r="F281" s="28"/>
      <c r="G281" s="28"/>
      <c r="H281" s="28"/>
      <c r="I281" s="28"/>
      <c r="J281" s="28"/>
      <c r="K281" s="28"/>
      <c r="L281" s="29"/>
      <c r="M281" s="29"/>
      <c r="N281" s="4">
        <f>L$11</f>
        <v>1520</v>
      </c>
      <c r="O281" s="4">
        <f>M$11</f>
        <v>1331</v>
      </c>
    </row>
    <row r="282" spans="1:15" ht="15" customHeight="1" x14ac:dyDescent="0.15">
      <c r="C282" s="39" t="s">
        <v>194</v>
      </c>
      <c r="D282" s="9"/>
      <c r="E282" s="9"/>
      <c r="F282" s="9"/>
      <c r="L282" s="24">
        <v>74</v>
      </c>
      <c r="M282" s="24">
        <v>109</v>
      </c>
      <c r="N282" s="5">
        <f t="shared" ref="N282:N293" si="23">L282/N$281*100</f>
        <v>4.8684210526315788</v>
      </c>
      <c r="O282" s="5">
        <f t="shared" ref="O282:O293" si="24">M282/O$281*100</f>
        <v>8.1893313298271977</v>
      </c>
    </row>
    <row r="283" spans="1:15" ht="15" customHeight="1" x14ac:dyDescent="0.15">
      <c r="C283" s="39" t="s">
        <v>195</v>
      </c>
      <c r="D283" s="9"/>
      <c r="E283" s="9"/>
      <c r="F283" s="9"/>
      <c r="L283" s="25">
        <v>189</v>
      </c>
      <c r="M283" s="25">
        <v>144</v>
      </c>
      <c r="N283" s="6">
        <f t="shared" si="23"/>
        <v>12.434210526315789</v>
      </c>
      <c r="O283" s="6">
        <f t="shared" si="24"/>
        <v>10.818933132982719</v>
      </c>
    </row>
    <row r="284" spans="1:15" ht="15" customHeight="1" x14ac:dyDescent="0.15">
      <c r="C284" s="39" t="s">
        <v>196</v>
      </c>
      <c r="D284" s="9"/>
      <c r="E284" s="9"/>
      <c r="F284" s="9"/>
      <c r="L284" s="25">
        <v>257</v>
      </c>
      <c r="M284" s="25">
        <v>186</v>
      </c>
      <c r="N284" s="6">
        <f t="shared" si="23"/>
        <v>16.907894736842106</v>
      </c>
      <c r="O284" s="6">
        <f t="shared" si="24"/>
        <v>13.974455296769348</v>
      </c>
    </row>
    <row r="285" spans="1:15" ht="15" customHeight="1" x14ac:dyDescent="0.15">
      <c r="C285" s="39" t="s">
        <v>197</v>
      </c>
      <c r="D285" s="9"/>
      <c r="E285" s="9"/>
      <c r="F285" s="9"/>
      <c r="L285" s="25">
        <v>412</v>
      </c>
      <c r="M285" s="25">
        <v>399</v>
      </c>
      <c r="N285" s="6">
        <f t="shared" si="23"/>
        <v>27.105263157894736</v>
      </c>
      <c r="O285" s="6">
        <f t="shared" si="24"/>
        <v>29.97746055597295</v>
      </c>
    </row>
    <row r="286" spans="1:15" ht="15" customHeight="1" x14ac:dyDescent="0.15">
      <c r="C286" s="39" t="s">
        <v>198</v>
      </c>
      <c r="D286" s="9"/>
      <c r="E286" s="9"/>
      <c r="F286" s="9"/>
      <c r="L286" s="25">
        <v>145</v>
      </c>
      <c r="M286" s="25">
        <v>135</v>
      </c>
      <c r="N286" s="6">
        <f t="shared" si="23"/>
        <v>9.5394736842105274</v>
      </c>
      <c r="O286" s="6">
        <f t="shared" si="24"/>
        <v>10.142749812171299</v>
      </c>
    </row>
    <row r="287" spans="1:15" ht="15" customHeight="1" x14ac:dyDescent="0.15">
      <c r="C287" s="39" t="s">
        <v>199</v>
      </c>
      <c r="D287" s="9"/>
      <c r="E287" s="9"/>
      <c r="F287" s="9"/>
      <c r="L287" s="25">
        <v>103</v>
      </c>
      <c r="M287" s="25">
        <v>120</v>
      </c>
      <c r="N287" s="6">
        <f t="shared" si="23"/>
        <v>6.7763157894736841</v>
      </c>
      <c r="O287" s="6">
        <f t="shared" si="24"/>
        <v>9.0157776108189331</v>
      </c>
    </row>
    <row r="288" spans="1:15" ht="15" customHeight="1" x14ac:dyDescent="0.15">
      <c r="C288" s="39" t="s">
        <v>200</v>
      </c>
      <c r="D288" s="9"/>
      <c r="E288" s="9"/>
      <c r="F288" s="9"/>
      <c r="L288" s="25">
        <v>192</v>
      </c>
      <c r="M288" s="25">
        <v>195</v>
      </c>
      <c r="N288" s="6">
        <f t="shared" si="23"/>
        <v>12.631578947368421</v>
      </c>
      <c r="O288" s="6">
        <f t="shared" si="24"/>
        <v>14.650638617580766</v>
      </c>
    </row>
    <row r="289" spans="1:15" ht="15" customHeight="1" x14ac:dyDescent="0.15">
      <c r="C289" s="39" t="s">
        <v>201</v>
      </c>
      <c r="D289" s="9"/>
      <c r="E289" s="9"/>
      <c r="F289" s="9"/>
      <c r="L289" s="25">
        <v>66</v>
      </c>
      <c r="M289" s="25">
        <v>125</v>
      </c>
      <c r="N289" s="6">
        <f t="shared" si="23"/>
        <v>4.3421052631578947</v>
      </c>
      <c r="O289" s="6">
        <f t="shared" si="24"/>
        <v>9.3914350112697225</v>
      </c>
    </row>
    <row r="290" spans="1:15" ht="15" customHeight="1" x14ac:dyDescent="0.15">
      <c r="C290" s="39" t="s">
        <v>202</v>
      </c>
      <c r="D290" s="9"/>
      <c r="E290" s="9"/>
      <c r="F290" s="9"/>
      <c r="L290" s="25">
        <v>19</v>
      </c>
      <c r="M290" s="25">
        <v>45</v>
      </c>
      <c r="N290" s="6">
        <f t="shared" si="23"/>
        <v>1.25</v>
      </c>
      <c r="O290" s="6">
        <f t="shared" si="24"/>
        <v>3.3809166040570999</v>
      </c>
    </row>
    <row r="291" spans="1:15" ht="15" customHeight="1" x14ac:dyDescent="0.15">
      <c r="C291" s="39" t="s">
        <v>203</v>
      </c>
      <c r="D291" s="9"/>
      <c r="E291" s="9"/>
      <c r="F291" s="9"/>
      <c r="L291" s="25">
        <v>29</v>
      </c>
      <c r="M291" s="25">
        <v>41</v>
      </c>
      <c r="N291" s="6">
        <f t="shared" si="23"/>
        <v>1.9078947368421053</v>
      </c>
      <c r="O291" s="6">
        <f t="shared" si="24"/>
        <v>3.0803906836964687</v>
      </c>
    </row>
    <row r="292" spans="1:15" ht="15" customHeight="1" x14ac:dyDescent="0.15">
      <c r="C292" s="39" t="s">
        <v>27</v>
      </c>
      <c r="D292" s="9"/>
      <c r="E292" s="9"/>
      <c r="F292" s="9"/>
      <c r="L292" s="25">
        <v>210</v>
      </c>
      <c r="M292" s="25">
        <v>181</v>
      </c>
      <c r="N292" s="6">
        <f t="shared" si="23"/>
        <v>13.815789473684212</v>
      </c>
      <c r="O292" s="6">
        <f t="shared" si="24"/>
        <v>13.598797896318557</v>
      </c>
    </row>
    <row r="293" spans="1:15" ht="15" customHeight="1" x14ac:dyDescent="0.15">
      <c r="C293" s="40" t="s">
        <v>0</v>
      </c>
      <c r="D293" s="28"/>
      <c r="E293" s="28"/>
      <c r="F293" s="28"/>
      <c r="G293" s="28"/>
      <c r="H293" s="28"/>
      <c r="I293" s="28"/>
      <c r="J293" s="28"/>
      <c r="K293" s="28"/>
      <c r="L293" s="26">
        <v>680</v>
      </c>
      <c r="M293" s="26">
        <v>556</v>
      </c>
      <c r="N293" s="7">
        <f t="shared" si="23"/>
        <v>44.736842105263158</v>
      </c>
      <c r="O293" s="7">
        <f t="shared" si="24"/>
        <v>41.773102930127727</v>
      </c>
    </row>
    <row r="294" spans="1:15" ht="15" customHeight="1" x14ac:dyDescent="0.15">
      <c r="C294" s="41" t="s">
        <v>1</v>
      </c>
      <c r="D294" s="30"/>
      <c r="E294" s="30"/>
      <c r="F294" s="30"/>
      <c r="G294" s="30"/>
      <c r="H294" s="30"/>
      <c r="I294" s="30"/>
      <c r="J294" s="30"/>
      <c r="K294" s="30"/>
      <c r="L294" s="31">
        <f>SUM(L282:L293)</f>
        <v>2376</v>
      </c>
      <c r="M294" s="31">
        <f>SUM(M282:M293)</f>
        <v>2236</v>
      </c>
      <c r="N294" s="8" t="str">
        <f>IF(SUM(N282:N293)&gt;100,"－",SUM(N282:N293))</f>
        <v>－</v>
      </c>
      <c r="O294" s="8" t="str">
        <f>IF(SUM(O282:O293)&gt;100,"－",SUM(O282:O293))</f>
        <v>－</v>
      </c>
    </row>
    <row r="295" spans="1:15" ht="15" customHeight="1" x14ac:dyDescent="0.15">
      <c r="C295" s="41" t="s">
        <v>630</v>
      </c>
      <c r="D295" s="30"/>
      <c r="E295" s="30"/>
      <c r="F295" s="30"/>
      <c r="G295" s="30"/>
      <c r="H295" s="30"/>
      <c r="I295" s="30"/>
      <c r="J295" s="30"/>
      <c r="K295" s="30"/>
      <c r="L295" s="188">
        <f>L294/N281</f>
        <v>1.5631578947368421</v>
      </c>
      <c r="M295" s="188">
        <f>M294/O281</f>
        <v>1.6799398948159279</v>
      </c>
      <c r="N295" s="8" t="s">
        <v>586</v>
      </c>
      <c r="O295" s="8" t="s">
        <v>586</v>
      </c>
    </row>
    <row r="296" spans="1:15" ht="15" customHeight="1" x14ac:dyDescent="0.15">
      <c r="C296" s="37"/>
    </row>
    <row r="297" spans="1:15" ht="15" customHeight="1" x14ac:dyDescent="0.15">
      <c r="A297" s="102" t="s">
        <v>511</v>
      </c>
      <c r="B297" s="102" t="s">
        <v>514</v>
      </c>
      <c r="C297" s="37" t="s">
        <v>513</v>
      </c>
    </row>
    <row r="298" spans="1:15" ht="12" customHeight="1" x14ac:dyDescent="0.15">
      <c r="C298" s="38"/>
      <c r="D298" s="27"/>
      <c r="E298" s="27"/>
      <c r="F298" s="27"/>
      <c r="G298" s="27"/>
      <c r="H298" s="27"/>
      <c r="I298" s="27"/>
      <c r="J298" s="27"/>
      <c r="K298" s="27"/>
      <c r="L298" s="151" t="s">
        <v>2</v>
      </c>
      <c r="M298" s="152"/>
      <c r="N298" s="151" t="s">
        <v>3</v>
      </c>
      <c r="O298" s="152"/>
    </row>
    <row r="299" spans="1:15" ht="12" customHeight="1" x14ac:dyDescent="0.15">
      <c r="C299" s="39"/>
      <c r="D299" s="9"/>
      <c r="E299" s="9"/>
      <c r="F299" s="9"/>
      <c r="L299" s="154" t="s">
        <v>429</v>
      </c>
      <c r="M299" s="154" t="s">
        <v>707</v>
      </c>
      <c r="N299" s="154" t="s">
        <v>429</v>
      </c>
      <c r="O299" s="154" t="s">
        <v>707</v>
      </c>
    </row>
    <row r="300" spans="1:15" ht="12" customHeight="1" x14ac:dyDescent="0.15">
      <c r="C300" s="40"/>
      <c r="D300" s="28"/>
      <c r="E300" s="28"/>
      <c r="F300" s="28"/>
      <c r="G300" s="28"/>
      <c r="H300" s="28"/>
      <c r="I300" s="28"/>
      <c r="J300" s="28"/>
      <c r="K300" s="28"/>
      <c r="L300" s="29"/>
      <c r="M300" s="29"/>
      <c r="N300" s="4">
        <f>L$11</f>
        <v>1520</v>
      </c>
      <c r="O300" s="4">
        <f>M$11</f>
        <v>1331</v>
      </c>
    </row>
    <row r="301" spans="1:15" ht="15" customHeight="1" x14ac:dyDescent="0.15">
      <c r="C301" s="39" t="s">
        <v>204</v>
      </c>
      <c r="D301" s="9"/>
      <c r="E301" s="9"/>
      <c r="F301" s="9"/>
      <c r="L301" s="24">
        <v>713</v>
      </c>
      <c r="M301" s="24">
        <v>564</v>
      </c>
      <c r="N301" s="5">
        <f t="shared" ref="N301:O307" si="25">L301/N$300*100</f>
        <v>46.907894736842103</v>
      </c>
      <c r="O301" s="5">
        <f t="shared" si="25"/>
        <v>42.374154770848989</v>
      </c>
    </row>
    <row r="302" spans="1:15" ht="15" customHeight="1" x14ac:dyDescent="0.15">
      <c r="C302" s="39" t="s">
        <v>205</v>
      </c>
      <c r="D302" s="9"/>
      <c r="E302" s="9"/>
      <c r="F302" s="9"/>
      <c r="L302" s="25">
        <v>374</v>
      </c>
      <c r="M302" s="25">
        <v>393</v>
      </c>
      <c r="N302" s="6">
        <f t="shared" si="25"/>
        <v>24.605263157894736</v>
      </c>
      <c r="O302" s="6">
        <f t="shared" si="25"/>
        <v>29.526671675432002</v>
      </c>
    </row>
    <row r="303" spans="1:15" ht="15" customHeight="1" x14ac:dyDescent="0.15">
      <c r="C303" s="39" t="s">
        <v>206</v>
      </c>
      <c r="D303" s="9"/>
      <c r="E303" s="9"/>
      <c r="F303" s="9"/>
      <c r="L303" s="25">
        <v>93</v>
      </c>
      <c r="M303" s="25">
        <v>81</v>
      </c>
      <c r="N303" s="6">
        <f t="shared" si="25"/>
        <v>6.1184210526315796</v>
      </c>
      <c r="O303" s="6">
        <f t="shared" si="25"/>
        <v>6.0856498873027798</v>
      </c>
    </row>
    <row r="304" spans="1:15" ht="15" customHeight="1" x14ac:dyDescent="0.15">
      <c r="C304" s="39" t="s">
        <v>207</v>
      </c>
      <c r="D304" s="9"/>
      <c r="E304" s="9"/>
      <c r="F304" s="9"/>
      <c r="L304" s="25">
        <v>13</v>
      </c>
      <c r="M304" s="25">
        <v>10</v>
      </c>
      <c r="N304" s="6">
        <f t="shared" si="25"/>
        <v>0.85526315789473695</v>
      </c>
      <c r="O304" s="6">
        <f t="shared" si="25"/>
        <v>0.75131480090157776</v>
      </c>
    </row>
    <row r="305" spans="1:15" ht="15" customHeight="1" x14ac:dyDescent="0.15">
      <c r="C305" s="39" t="s">
        <v>208</v>
      </c>
      <c r="D305" s="9"/>
      <c r="E305" s="9"/>
      <c r="F305" s="9"/>
      <c r="L305" s="25">
        <v>30</v>
      </c>
      <c r="M305" s="25">
        <v>31</v>
      </c>
      <c r="N305" s="6">
        <f t="shared" si="25"/>
        <v>1.9736842105263157</v>
      </c>
      <c r="O305" s="6">
        <f t="shared" si="25"/>
        <v>2.329075882794891</v>
      </c>
    </row>
    <row r="306" spans="1:15" ht="15" customHeight="1" x14ac:dyDescent="0.15">
      <c r="C306" s="39" t="s">
        <v>209</v>
      </c>
      <c r="D306" s="9"/>
      <c r="E306" s="9"/>
      <c r="F306" s="9"/>
      <c r="L306" s="25">
        <v>87</v>
      </c>
      <c r="M306" s="25">
        <v>106</v>
      </c>
      <c r="N306" s="6">
        <f t="shared" si="25"/>
        <v>5.7236842105263159</v>
      </c>
      <c r="O306" s="6">
        <f t="shared" si="25"/>
        <v>7.9639368895567246</v>
      </c>
    </row>
    <row r="307" spans="1:15" ht="15" customHeight="1" x14ac:dyDescent="0.15">
      <c r="C307" s="40" t="s">
        <v>0</v>
      </c>
      <c r="D307" s="28"/>
      <c r="E307" s="28"/>
      <c r="F307" s="28"/>
      <c r="G307" s="28"/>
      <c r="H307" s="28"/>
      <c r="I307" s="28"/>
      <c r="J307" s="28"/>
      <c r="K307" s="28"/>
      <c r="L307" s="26">
        <v>224</v>
      </c>
      <c r="M307" s="26">
        <v>165</v>
      </c>
      <c r="N307" s="7">
        <f t="shared" si="25"/>
        <v>14.736842105263156</v>
      </c>
      <c r="O307" s="7">
        <f t="shared" si="25"/>
        <v>12.396694214876034</v>
      </c>
    </row>
    <row r="308" spans="1:15" ht="15" customHeight="1" x14ac:dyDescent="0.15">
      <c r="C308" s="41" t="s">
        <v>1</v>
      </c>
      <c r="D308" s="30"/>
      <c r="E308" s="30"/>
      <c r="F308" s="30"/>
      <c r="G308" s="30"/>
      <c r="H308" s="30"/>
      <c r="I308" s="30"/>
      <c r="J308" s="30"/>
      <c r="K308" s="30"/>
      <c r="L308" s="31">
        <f>SUM(L301:L307)</f>
        <v>1534</v>
      </c>
      <c r="M308" s="31">
        <f>SUM(M301:M307)</f>
        <v>1350</v>
      </c>
      <c r="N308" s="8" t="str">
        <f>IF(SUM(N301:N307)&gt;100,"－",SUM(N301:N307))</f>
        <v>－</v>
      </c>
      <c r="O308" s="8" t="str">
        <f>IF(SUM(O301:O307)&gt;100,"－",SUM(O301:O307))</f>
        <v>－</v>
      </c>
    </row>
    <row r="309" spans="1:15" ht="15" customHeight="1" x14ac:dyDescent="0.15">
      <c r="C309" s="41" t="s">
        <v>630</v>
      </c>
      <c r="D309" s="30"/>
      <c r="E309" s="30"/>
      <c r="F309" s="30"/>
      <c r="G309" s="30"/>
      <c r="H309" s="30"/>
      <c r="I309" s="30"/>
      <c r="J309" s="30"/>
      <c r="K309" s="30"/>
      <c r="L309" s="188">
        <f>L308/N300</f>
        <v>1.0092105263157896</v>
      </c>
      <c r="M309" s="188">
        <f>M308/O300</f>
        <v>1.0142749812171299</v>
      </c>
      <c r="N309" s="8" t="s">
        <v>586</v>
      </c>
      <c r="O309" s="8" t="s">
        <v>586</v>
      </c>
    </row>
    <row r="310" spans="1:15" ht="15" customHeight="1" x14ac:dyDescent="0.15">
      <c r="C310" s="37"/>
      <c r="M310" s="9"/>
    </row>
    <row r="311" spans="1:15" ht="15" customHeight="1" x14ac:dyDescent="0.15">
      <c r="A311" s="102" t="s">
        <v>515</v>
      </c>
      <c r="B311" s="102" t="s">
        <v>517</v>
      </c>
      <c r="C311" s="42" t="s">
        <v>516</v>
      </c>
      <c r="D311" s="32"/>
      <c r="E311" s="177"/>
      <c r="F311" s="32"/>
      <c r="G311" s="32"/>
      <c r="H311" s="32"/>
      <c r="I311" s="32"/>
      <c r="J311" s="32"/>
      <c r="K311" s="32"/>
      <c r="L311" s="32"/>
      <c r="M311" s="33"/>
      <c r="N311" s="13"/>
      <c r="O311" s="13"/>
    </row>
    <row r="312" spans="1:15" s="159" customFormat="1" ht="22.7" x14ac:dyDescent="0.15">
      <c r="A312" s="102"/>
      <c r="B312" s="102"/>
      <c r="C312" s="41" t="s">
        <v>518</v>
      </c>
      <c r="D312" s="30"/>
      <c r="E312" s="30"/>
      <c r="F312" s="30"/>
      <c r="G312" s="30"/>
      <c r="H312" s="30"/>
      <c r="I312" s="152"/>
      <c r="J312" s="196" t="s">
        <v>426</v>
      </c>
      <c r="K312" s="196" t="s">
        <v>427</v>
      </c>
      <c r="L312" s="158" t="s">
        <v>428</v>
      </c>
      <c r="M312" s="14" t="s">
        <v>0</v>
      </c>
      <c r="N312" s="14" t="s">
        <v>5</v>
      </c>
      <c r="O312" s="2"/>
    </row>
    <row r="313" spans="1:15" s="159" customFormat="1" ht="15" customHeight="1" x14ac:dyDescent="0.15">
      <c r="A313" s="102"/>
      <c r="B313" s="102"/>
      <c r="C313" s="160" t="s">
        <v>2</v>
      </c>
      <c r="D313" s="39" t="s">
        <v>214</v>
      </c>
      <c r="E313" s="173"/>
      <c r="F313" s="173"/>
      <c r="G313" s="173"/>
      <c r="H313" s="173"/>
      <c r="I313" s="163"/>
      <c r="J313" s="15">
        <v>1040</v>
      </c>
      <c r="K313" s="15">
        <v>290</v>
      </c>
      <c r="L313" s="15">
        <v>178</v>
      </c>
      <c r="M313" s="15">
        <v>12</v>
      </c>
      <c r="N313" s="15">
        <f t="shared" ref="N313:N344" si="26">SUM(J313:M313)</f>
        <v>1520</v>
      </c>
      <c r="O313" s="2"/>
    </row>
    <row r="314" spans="1:15" s="159" customFormat="1" ht="15" customHeight="1" x14ac:dyDescent="0.15">
      <c r="A314" s="102"/>
      <c r="B314" s="102"/>
      <c r="C314" s="164"/>
      <c r="D314" s="39" t="s">
        <v>215</v>
      </c>
      <c r="E314" s="177"/>
      <c r="F314" s="177"/>
      <c r="G314" s="177"/>
      <c r="H314" s="177"/>
      <c r="I314" s="170"/>
      <c r="J314" s="16">
        <v>760</v>
      </c>
      <c r="K314" s="16">
        <v>573</v>
      </c>
      <c r="L314" s="16">
        <v>178</v>
      </c>
      <c r="M314" s="16">
        <v>9</v>
      </c>
      <c r="N314" s="16">
        <f t="shared" si="26"/>
        <v>1520</v>
      </c>
      <c r="O314" s="2"/>
    </row>
    <row r="315" spans="1:15" s="159" customFormat="1" ht="15" customHeight="1" x14ac:dyDescent="0.15">
      <c r="A315" s="102"/>
      <c r="B315" s="102"/>
      <c r="C315" s="164"/>
      <c r="D315" s="39" t="s">
        <v>216</v>
      </c>
      <c r="E315" s="177"/>
      <c r="F315" s="177"/>
      <c r="G315" s="177"/>
      <c r="H315" s="177"/>
      <c r="I315" s="170"/>
      <c r="J315" s="16">
        <v>885</v>
      </c>
      <c r="K315" s="16">
        <v>444</v>
      </c>
      <c r="L315" s="16">
        <v>173</v>
      </c>
      <c r="M315" s="16">
        <v>18</v>
      </c>
      <c r="N315" s="16">
        <f t="shared" si="26"/>
        <v>1520</v>
      </c>
      <c r="O315" s="2"/>
    </row>
    <row r="316" spans="1:15" s="159" customFormat="1" ht="15" customHeight="1" x14ac:dyDescent="0.15">
      <c r="A316" s="102"/>
      <c r="B316" s="102"/>
      <c r="C316" s="164"/>
      <c r="D316" s="39" t="s">
        <v>217</v>
      </c>
      <c r="E316" s="177"/>
      <c r="F316" s="177"/>
      <c r="G316" s="177"/>
      <c r="H316" s="177"/>
      <c r="I316" s="170"/>
      <c r="J316" s="16">
        <v>906</v>
      </c>
      <c r="K316" s="16">
        <v>425</v>
      </c>
      <c r="L316" s="16">
        <v>169</v>
      </c>
      <c r="M316" s="16">
        <v>20</v>
      </c>
      <c r="N316" s="16">
        <f t="shared" si="26"/>
        <v>1520</v>
      </c>
      <c r="O316" s="2"/>
    </row>
    <row r="317" spans="1:15" s="159" customFormat="1" ht="15" customHeight="1" x14ac:dyDescent="0.15">
      <c r="A317" s="102"/>
      <c r="B317" s="102"/>
      <c r="C317" s="164"/>
      <c r="D317" s="39" t="s">
        <v>218</v>
      </c>
      <c r="E317" s="177"/>
      <c r="F317" s="177"/>
      <c r="G317" s="177"/>
      <c r="H317" s="177"/>
      <c r="I317" s="170"/>
      <c r="J317" s="16">
        <v>170</v>
      </c>
      <c r="K317" s="16">
        <v>375</v>
      </c>
      <c r="L317" s="16">
        <v>957</v>
      </c>
      <c r="M317" s="16">
        <v>18</v>
      </c>
      <c r="N317" s="16">
        <f t="shared" si="26"/>
        <v>1520</v>
      </c>
      <c r="O317" s="2"/>
    </row>
    <row r="318" spans="1:15" s="159" customFormat="1" ht="15" customHeight="1" x14ac:dyDescent="0.15">
      <c r="A318" s="102"/>
      <c r="B318" s="102"/>
      <c r="C318" s="164"/>
      <c r="D318" s="39" t="s">
        <v>219</v>
      </c>
      <c r="E318" s="177"/>
      <c r="F318" s="177"/>
      <c r="G318" s="177"/>
      <c r="H318" s="177"/>
      <c r="I318" s="170"/>
      <c r="J318" s="16">
        <v>297</v>
      </c>
      <c r="K318" s="16">
        <v>436</v>
      </c>
      <c r="L318" s="16">
        <v>773</v>
      </c>
      <c r="M318" s="16">
        <v>14</v>
      </c>
      <c r="N318" s="16">
        <f t="shared" si="26"/>
        <v>1520</v>
      </c>
      <c r="O318" s="2"/>
    </row>
    <row r="319" spans="1:15" s="159" customFormat="1" ht="15" customHeight="1" x14ac:dyDescent="0.15">
      <c r="A319" s="102"/>
      <c r="B319" s="102"/>
      <c r="C319" s="197"/>
      <c r="D319" s="39" t="s">
        <v>220</v>
      </c>
      <c r="E319" s="177"/>
      <c r="F319" s="177"/>
      <c r="G319" s="177"/>
      <c r="H319" s="177"/>
      <c r="I319" s="170"/>
      <c r="J319" s="16">
        <v>1199</v>
      </c>
      <c r="K319" s="16">
        <v>192</v>
      </c>
      <c r="L319" s="16">
        <v>118</v>
      </c>
      <c r="M319" s="16">
        <v>11</v>
      </c>
      <c r="N319" s="16">
        <f t="shared" si="26"/>
        <v>1520</v>
      </c>
      <c r="O319" s="2"/>
    </row>
    <row r="320" spans="1:15" s="159" customFormat="1" ht="15" customHeight="1" x14ac:dyDescent="0.15">
      <c r="A320" s="102"/>
      <c r="B320" s="102"/>
      <c r="C320" s="197"/>
      <c r="D320" s="39" t="s">
        <v>221</v>
      </c>
      <c r="E320" s="177"/>
      <c r="F320" s="177"/>
      <c r="G320" s="177"/>
      <c r="H320" s="177"/>
      <c r="I320" s="170"/>
      <c r="J320" s="16">
        <v>813</v>
      </c>
      <c r="K320" s="16">
        <v>560</v>
      </c>
      <c r="L320" s="16">
        <v>135</v>
      </c>
      <c r="M320" s="16">
        <v>12</v>
      </c>
      <c r="N320" s="16">
        <f t="shared" si="26"/>
        <v>1520</v>
      </c>
      <c r="O320" s="2"/>
    </row>
    <row r="321" spans="1:15" s="159" customFormat="1" ht="15" customHeight="1" x14ac:dyDescent="0.15">
      <c r="A321" s="102"/>
      <c r="B321" s="102"/>
      <c r="C321" s="197"/>
      <c r="D321" s="39" t="s">
        <v>222</v>
      </c>
      <c r="E321" s="177"/>
      <c r="F321" s="177"/>
      <c r="G321" s="177"/>
      <c r="H321" s="177"/>
      <c r="I321" s="170"/>
      <c r="J321" s="16">
        <v>339</v>
      </c>
      <c r="K321" s="16">
        <v>785</v>
      </c>
      <c r="L321" s="16">
        <v>373</v>
      </c>
      <c r="M321" s="16">
        <v>23</v>
      </c>
      <c r="N321" s="16">
        <f t="shared" si="26"/>
        <v>1520</v>
      </c>
      <c r="O321" s="2"/>
    </row>
    <row r="322" spans="1:15" s="159" customFormat="1" ht="15" customHeight="1" x14ac:dyDescent="0.15">
      <c r="A322" s="102"/>
      <c r="B322" s="102"/>
      <c r="C322" s="197"/>
      <c r="D322" s="39" t="s">
        <v>223</v>
      </c>
      <c r="E322" s="177"/>
      <c r="F322" s="177"/>
      <c r="G322" s="177"/>
      <c r="H322" s="177"/>
      <c r="I322" s="170"/>
      <c r="J322" s="16">
        <v>855</v>
      </c>
      <c r="K322" s="16">
        <v>421</v>
      </c>
      <c r="L322" s="16">
        <v>230</v>
      </c>
      <c r="M322" s="16">
        <v>14</v>
      </c>
      <c r="N322" s="16">
        <f t="shared" si="26"/>
        <v>1520</v>
      </c>
      <c r="O322" s="2"/>
    </row>
    <row r="323" spans="1:15" s="159" customFormat="1" ht="15" customHeight="1" x14ac:dyDescent="0.15">
      <c r="A323" s="102"/>
      <c r="B323" s="102"/>
      <c r="C323" s="197"/>
      <c r="D323" s="39" t="s">
        <v>224</v>
      </c>
      <c r="E323" s="177"/>
      <c r="F323" s="177"/>
      <c r="G323" s="177"/>
      <c r="H323" s="177"/>
      <c r="I323" s="170"/>
      <c r="J323" s="16">
        <v>152</v>
      </c>
      <c r="K323" s="16">
        <v>455</v>
      </c>
      <c r="L323" s="16">
        <v>901</v>
      </c>
      <c r="M323" s="16">
        <v>12</v>
      </c>
      <c r="N323" s="16">
        <f t="shared" si="26"/>
        <v>1520</v>
      </c>
      <c r="O323" s="2"/>
    </row>
    <row r="324" spans="1:15" s="159" customFormat="1" ht="15" customHeight="1" x14ac:dyDescent="0.15">
      <c r="A324" s="102"/>
      <c r="B324" s="102"/>
      <c r="C324" s="197"/>
      <c r="D324" s="39" t="s">
        <v>225</v>
      </c>
      <c r="E324" s="177"/>
      <c r="F324" s="177"/>
      <c r="G324" s="177"/>
      <c r="H324" s="177"/>
      <c r="I324" s="170"/>
      <c r="J324" s="16">
        <v>114</v>
      </c>
      <c r="K324" s="16">
        <v>459</v>
      </c>
      <c r="L324" s="16">
        <v>930</v>
      </c>
      <c r="M324" s="16">
        <v>17</v>
      </c>
      <c r="N324" s="16">
        <f t="shared" si="26"/>
        <v>1520</v>
      </c>
      <c r="O324" s="2"/>
    </row>
    <row r="325" spans="1:15" s="159" customFormat="1" ht="15" customHeight="1" x14ac:dyDescent="0.15">
      <c r="A325" s="102"/>
      <c r="B325" s="102"/>
      <c r="C325" s="197"/>
      <c r="D325" s="39" t="s">
        <v>226</v>
      </c>
      <c r="E325" s="177"/>
      <c r="F325" s="177"/>
      <c r="G325" s="177"/>
      <c r="H325" s="177"/>
      <c r="I325" s="170"/>
      <c r="J325" s="16">
        <v>109</v>
      </c>
      <c r="K325" s="16">
        <v>334</v>
      </c>
      <c r="L325" s="16">
        <v>1046</v>
      </c>
      <c r="M325" s="16">
        <v>31</v>
      </c>
      <c r="N325" s="16">
        <f t="shared" si="26"/>
        <v>1520</v>
      </c>
      <c r="O325" s="2"/>
    </row>
    <row r="326" spans="1:15" s="159" customFormat="1" ht="15" customHeight="1" x14ac:dyDescent="0.15">
      <c r="A326" s="102"/>
      <c r="B326" s="102"/>
      <c r="C326" s="197"/>
      <c r="D326" s="39" t="s">
        <v>227</v>
      </c>
      <c r="E326" s="177"/>
      <c r="F326" s="177"/>
      <c r="G326" s="177"/>
      <c r="H326" s="177"/>
      <c r="I326" s="170"/>
      <c r="J326" s="16">
        <v>277</v>
      </c>
      <c r="K326" s="16">
        <v>834</v>
      </c>
      <c r="L326" s="16">
        <v>395</v>
      </c>
      <c r="M326" s="16">
        <v>14</v>
      </c>
      <c r="N326" s="16">
        <f t="shared" si="26"/>
        <v>1520</v>
      </c>
      <c r="O326" s="2"/>
    </row>
    <row r="327" spans="1:15" s="159" customFormat="1" ht="15" customHeight="1" x14ac:dyDescent="0.15">
      <c r="A327" s="102"/>
      <c r="B327" s="102"/>
      <c r="C327" s="197"/>
      <c r="D327" s="39" t="s">
        <v>228</v>
      </c>
      <c r="E327" s="177"/>
      <c r="F327" s="177"/>
      <c r="G327" s="177"/>
      <c r="H327" s="177"/>
      <c r="I327" s="170"/>
      <c r="J327" s="16">
        <v>1225</v>
      </c>
      <c r="K327" s="16">
        <v>149</v>
      </c>
      <c r="L327" s="16">
        <v>137</v>
      </c>
      <c r="M327" s="16">
        <v>9</v>
      </c>
      <c r="N327" s="16">
        <f t="shared" si="26"/>
        <v>1520</v>
      </c>
      <c r="O327" s="2"/>
    </row>
    <row r="328" spans="1:15" s="159" customFormat="1" ht="15" customHeight="1" x14ac:dyDescent="0.15">
      <c r="A328" s="102"/>
      <c r="B328" s="102"/>
      <c r="C328" s="197"/>
      <c r="D328" s="39" t="s">
        <v>229</v>
      </c>
      <c r="E328" s="177"/>
      <c r="F328" s="177"/>
      <c r="G328" s="177"/>
      <c r="H328" s="177"/>
      <c r="I328" s="170"/>
      <c r="J328" s="16">
        <v>946</v>
      </c>
      <c r="K328" s="16">
        <v>322</v>
      </c>
      <c r="L328" s="16">
        <v>241</v>
      </c>
      <c r="M328" s="16">
        <v>11</v>
      </c>
      <c r="N328" s="16">
        <f t="shared" si="26"/>
        <v>1520</v>
      </c>
      <c r="O328" s="2"/>
    </row>
    <row r="329" spans="1:15" s="159" customFormat="1" ht="15" customHeight="1" x14ac:dyDescent="0.15">
      <c r="A329" s="102"/>
      <c r="B329" s="102"/>
      <c r="C329" s="197"/>
      <c r="D329" s="39" t="s">
        <v>230</v>
      </c>
      <c r="E329" s="177"/>
      <c r="F329" s="177"/>
      <c r="G329" s="177"/>
      <c r="H329" s="177"/>
      <c r="I329" s="170"/>
      <c r="J329" s="16">
        <v>191</v>
      </c>
      <c r="K329" s="16">
        <v>721</v>
      </c>
      <c r="L329" s="16">
        <v>585</v>
      </c>
      <c r="M329" s="16">
        <v>23</v>
      </c>
      <c r="N329" s="16">
        <f t="shared" si="26"/>
        <v>1520</v>
      </c>
      <c r="O329" s="2"/>
    </row>
    <row r="330" spans="1:15" ht="15" customHeight="1" x14ac:dyDescent="0.15">
      <c r="C330" s="171"/>
      <c r="D330" s="40" t="s">
        <v>231</v>
      </c>
      <c r="E330" s="175"/>
      <c r="F330" s="175"/>
      <c r="G330" s="175"/>
      <c r="H330" s="175"/>
      <c r="I330" s="167"/>
      <c r="J330" s="17">
        <v>364</v>
      </c>
      <c r="K330" s="17">
        <v>492</v>
      </c>
      <c r="L330" s="17">
        <v>649</v>
      </c>
      <c r="M330" s="17">
        <v>15</v>
      </c>
      <c r="N330" s="17">
        <f t="shared" si="26"/>
        <v>1520</v>
      </c>
    </row>
    <row r="331" spans="1:15" s="159" customFormat="1" ht="15" customHeight="1" x14ac:dyDescent="0.15">
      <c r="A331" s="102"/>
      <c r="B331" s="102"/>
      <c r="C331" s="160" t="s">
        <v>3</v>
      </c>
      <c r="D331" s="39" t="s">
        <v>214</v>
      </c>
      <c r="E331" s="173"/>
      <c r="F331" s="173"/>
      <c r="G331" s="173"/>
      <c r="H331" s="173"/>
      <c r="I331" s="174">
        <f>$L$11</f>
        <v>1520</v>
      </c>
      <c r="J331" s="19">
        <f t="shared" ref="J331:M340" si="27">J313/$I331*100</f>
        <v>68.421052631578945</v>
      </c>
      <c r="K331" s="19">
        <f t="shared" si="27"/>
        <v>19.078947368421055</v>
      </c>
      <c r="L331" s="19">
        <f t="shared" si="27"/>
        <v>11.710526315789474</v>
      </c>
      <c r="M331" s="19">
        <f t="shared" si="27"/>
        <v>0.78947368421052633</v>
      </c>
      <c r="N331" s="19">
        <f t="shared" si="26"/>
        <v>100</v>
      </c>
      <c r="O331" s="2"/>
    </row>
    <row r="332" spans="1:15" s="159" customFormat="1" ht="15" customHeight="1" x14ac:dyDescent="0.15">
      <c r="A332" s="102"/>
      <c r="B332" s="102"/>
      <c r="C332" s="164"/>
      <c r="D332" s="39" t="s">
        <v>215</v>
      </c>
      <c r="E332" s="177"/>
      <c r="F332" s="177"/>
      <c r="G332" s="177"/>
      <c r="H332" s="177"/>
      <c r="I332" s="178">
        <f t="shared" ref="I332:I348" si="28">$L$11</f>
        <v>1520</v>
      </c>
      <c r="J332" s="20">
        <f t="shared" si="27"/>
        <v>50</v>
      </c>
      <c r="K332" s="20">
        <f t="shared" si="27"/>
        <v>37.69736842105263</v>
      </c>
      <c r="L332" s="20">
        <f t="shared" si="27"/>
        <v>11.710526315789474</v>
      </c>
      <c r="M332" s="20">
        <f t="shared" si="27"/>
        <v>0.5921052631578948</v>
      </c>
      <c r="N332" s="20">
        <f t="shared" si="26"/>
        <v>100</v>
      </c>
      <c r="O332" s="2"/>
    </row>
    <row r="333" spans="1:15" s="159" customFormat="1" ht="15" customHeight="1" x14ac:dyDescent="0.15">
      <c r="A333" s="102"/>
      <c r="B333" s="102"/>
      <c r="C333" s="164"/>
      <c r="D333" s="39" t="s">
        <v>216</v>
      </c>
      <c r="E333" s="177"/>
      <c r="F333" s="177"/>
      <c r="G333" s="177"/>
      <c r="H333" s="177"/>
      <c r="I333" s="178">
        <f t="shared" si="28"/>
        <v>1520</v>
      </c>
      <c r="J333" s="20">
        <f t="shared" si="27"/>
        <v>58.223684210526315</v>
      </c>
      <c r="K333" s="20">
        <f t="shared" si="27"/>
        <v>29.210526315789476</v>
      </c>
      <c r="L333" s="20">
        <f t="shared" si="27"/>
        <v>11.381578947368421</v>
      </c>
      <c r="M333" s="20">
        <f t="shared" si="27"/>
        <v>1.1842105263157896</v>
      </c>
      <c r="N333" s="20">
        <f t="shared" si="26"/>
        <v>100.00000000000001</v>
      </c>
    </row>
    <row r="334" spans="1:15" s="159" customFormat="1" ht="15" customHeight="1" x14ac:dyDescent="0.15">
      <c r="A334" s="102"/>
      <c r="B334" s="102"/>
      <c r="C334" s="164"/>
      <c r="D334" s="39" t="s">
        <v>217</v>
      </c>
      <c r="E334" s="177"/>
      <c r="F334" s="177"/>
      <c r="G334" s="177"/>
      <c r="H334" s="177"/>
      <c r="I334" s="178">
        <f t="shared" si="28"/>
        <v>1520</v>
      </c>
      <c r="J334" s="20">
        <f t="shared" si="27"/>
        <v>59.60526315789474</v>
      </c>
      <c r="K334" s="20">
        <f t="shared" si="27"/>
        <v>27.960526315789476</v>
      </c>
      <c r="L334" s="20">
        <f t="shared" si="27"/>
        <v>11.118421052631579</v>
      </c>
      <c r="M334" s="20">
        <f t="shared" si="27"/>
        <v>1.3157894736842104</v>
      </c>
      <c r="N334" s="20">
        <f t="shared" si="26"/>
        <v>100</v>
      </c>
    </row>
    <row r="335" spans="1:15" s="159" customFormat="1" ht="15" customHeight="1" x14ac:dyDescent="0.15">
      <c r="A335" s="102"/>
      <c r="B335" s="102"/>
      <c r="C335" s="164"/>
      <c r="D335" s="39" t="s">
        <v>218</v>
      </c>
      <c r="E335" s="177"/>
      <c r="F335" s="177"/>
      <c r="G335" s="177"/>
      <c r="H335" s="177"/>
      <c r="I335" s="178">
        <f t="shared" si="28"/>
        <v>1520</v>
      </c>
      <c r="J335" s="20">
        <f t="shared" si="27"/>
        <v>11.184210526315789</v>
      </c>
      <c r="K335" s="20">
        <f t="shared" si="27"/>
        <v>24.671052631578945</v>
      </c>
      <c r="L335" s="20">
        <f t="shared" si="27"/>
        <v>62.96052631578948</v>
      </c>
      <c r="M335" s="20">
        <f t="shared" si="27"/>
        <v>1.1842105263157896</v>
      </c>
      <c r="N335" s="20">
        <f t="shared" si="26"/>
        <v>100.00000000000001</v>
      </c>
    </row>
    <row r="336" spans="1:15" s="159" customFormat="1" ht="15" customHeight="1" x14ac:dyDescent="0.15">
      <c r="A336" s="102"/>
      <c r="B336" s="102"/>
      <c r="C336" s="164"/>
      <c r="D336" s="39" t="s">
        <v>219</v>
      </c>
      <c r="E336" s="177"/>
      <c r="F336" s="177"/>
      <c r="G336" s="177"/>
      <c r="H336" s="177"/>
      <c r="I336" s="178">
        <f t="shared" si="28"/>
        <v>1520</v>
      </c>
      <c r="J336" s="20">
        <f t="shared" si="27"/>
        <v>19.539473684210527</v>
      </c>
      <c r="K336" s="20">
        <f t="shared" si="27"/>
        <v>28.684210526315791</v>
      </c>
      <c r="L336" s="20">
        <f t="shared" si="27"/>
        <v>50.85526315789474</v>
      </c>
      <c r="M336" s="20">
        <f t="shared" si="27"/>
        <v>0.92105263157894723</v>
      </c>
      <c r="N336" s="20">
        <f t="shared" si="26"/>
        <v>100</v>
      </c>
    </row>
    <row r="337" spans="1:15" s="159" customFormat="1" ht="15" customHeight="1" x14ac:dyDescent="0.15">
      <c r="A337" s="102"/>
      <c r="B337" s="102"/>
      <c r="C337" s="197"/>
      <c r="D337" s="39" t="s">
        <v>220</v>
      </c>
      <c r="E337" s="177"/>
      <c r="F337" s="177"/>
      <c r="G337" s="177"/>
      <c r="H337" s="177"/>
      <c r="I337" s="178">
        <f t="shared" si="28"/>
        <v>1520</v>
      </c>
      <c r="J337" s="20">
        <f t="shared" si="27"/>
        <v>78.881578947368425</v>
      </c>
      <c r="K337" s="20">
        <f t="shared" si="27"/>
        <v>12.631578947368421</v>
      </c>
      <c r="L337" s="20">
        <f t="shared" si="27"/>
        <v>7.7631578947368425</v>
      </c>
      <c r="M337" s="20">
        <f t="shared" si="27"/>
        <v>0.72368421052631582</v>
      </c>
      <c r="N337" s="20">
        <f t="shared" si="26"/>
        <v>100.00000000000001</v>
      </c>
    </row>
    <row r="338" spans="1:15" s="159" customFormat="1" ht="15" customHeight="1" x14ac:dyDescent="0.15">
      <c r="A338" s="102"/>
      <c r="B338" s="102"/>
      <c r="C338" s="197"/>
      <c r="D338" s="39" t="s">
        <v>221</v>
      </c>
      <c r="E338" s="177"/>
      <c r="F338" s="177"/>
      <c r="G338" s="177"/>
      <c r="H338" s="177"/>
      <c r="I338" s="178">
        <f t="shared" si="28"/>
        <v>1520</v>
      </c>
      <c r="J338" s="20">
        <f t="shared" si="27"/>
        <v>53.486842105263158</v>
      </c>
      <c r="K338" s="20">
        <f t="shared" si="27"/>
        <v>36.84210526315789</v>
      </c>
      <c r="L338" s="20">
        <f t="shared" si="27"/>
        <v>8.8815789473684212</v>
      </c>
      <c r="M338" s="20">
        <f t="shared" si="27"/>
        <v>0.78947368421052633</v>
      </c>
      <c r="N338" s="20">
        <f t="shared" si="26"/>
        <v>99.999999999999986</v>
      </c>
    </row>
    <row r="339" spans="1:15" s="159" customFormat="1" ht="15" customHeight="1" x14ac:dyDescent="0.15">
      <c r="A339" s="102"/>
      <c r="B339" s="102"/>
      <c r="C339" s="197"/>
      <c r="D339" s="39" t="s">
        <v>222</v>
      </c>
      <c r="E339" s="177"/>
      <c r="F339" s="177"/>
      <c r="G339" s="177"/>
      <c r="H339" s="177"/>
      <c r="I339" s="178">
        <f t="shared" si="28"/>
        <v>1520</v>
      </c>
      <c r="J339" s="20">
        <f t="shared" si="27"/>
        <v>22.30263157894737</v>
      </c>
      <c r="K339" s="20">
        <f t="shared" si="27"/>
        <v>51.644736842105267</v>
      </c>
      <c r="L339" s="20">
        <f t="shared" si="27"/>
        <v>24.539473684210527</v>
      </c>
      <c r="M339" s="20">
        <f t="shared" si="27"/>
        <v>1.513157894736842</v>
      </c>
      <c r="N339" s="20">
        <f t="shared" si="26"/>
        <v>99.999999999999986</v>
      </c>
    </row>
    <row r="340" spans="1:15" s="159" customFormat="1" ht="15" customHeight="1" x14ac:dyDescent="0.15">
      <c r="A340" s="102"/>
      <c r="B340" s="102"/>
      <c r="C340" s="197"/>
      <c r="D340" s="39" t="s">
        <v>223</v>
      </c>
      <c r="E340" s="177"/>
      <c r="F340" s="177"/>
      <c r="G340" s="177"/>
      <c r="H340" s="177"/>
      <c r="I340" s="178">
        <f t="shared" si="28"/>
        <v>1520</v>
      </c>
      <c r="J340" s="20">
        <f t="shared" si="27"/>
        <v>56.25</v>
      </c>
      <c r="K340" s="20">
        <f t="shared" si="27"/>
        <v>27.69736842105263</v>
      </c>
      <c r="L340" s="20">
        <f t="shared" si="27"/>
        <v>15.131578947368421</v>
      </c>
      <c r="M340" s="20">
        <f t="shared" si="27"/>
        <v>0.92105263157894723</v>
      </c>
      <c r="N340" s="20">
        <f t="shared" si="26"/>
        <v>100</v>
      </c>
    </row>
    <row r="341" spans="1:15" s="159" customFormat="1" ht="15" customHeight="1" x14ac:dyDescent="0.15">
      <c r="A341" s="102"/>
      <c r="B341" s="102"/>
      <c r="C341" s="197"/>
      <c r="D341" s="39" t="s">
        <v>224</v>
      </c>
      <c r="E341" s="177"/>
      <c r="F341" s="177"/>
      <c r="G341" s="177"/>
      <c r="H341" s="177"/>
      <c r="I341" s="178">
        <f t="shared" si="28"/>
        <v>1520</v>
      </c>
      <c r="J341" s="20">
        <f t="shared" ref="J341:M348" si="29">J323/$I341*100</f>
        <v>10</v>
      </c>
      <c r="K341" s="20">
        <f t="shared" si="29"/>
        <v>29.934210526315791</v>
      </c>
      <c r="L341" s="20">
        <f t="shared" si="29"/>
        <v>59.276315789473685</v>
      </c>
      <c r="M341" s="20">
        <f t="shared" si="29"/>
        <v>0.78947368421052633</v>
      </c>
      <c r="N341" s="20">
        <f t="shared" si="26"/>
        <v>100</v>
      </c>
    </row>
    <row r="342" spans="1:15" s="159" customFormat="1" ht="15" customHeight="1" x14ac:dyDescent="0.15">
      <c r="A342" s="102"/>
      <c r="B342" s="102"/>
      <c r="C342" s="197"/>
      <c r="D342" s="39" t="s">
        <v>225</v>
      </c>
      <c r="E342" s="177"/>
      <c r="F342" s="177"/>
      <c r="G342" s="177"/>
      <c r="H342" s="177"/>
      <c r="I342" s="178">
        <f t="shared" si="28"/>
        <v>1520</v>
      </c>
      <c r="J342" s="20">
        <f t="shared" si="29"/>
        <v>7.5</v>
      </c>
      <c r="K342" s="20">
        <f t="shared" si="29"/>
        <v>30.197368421052634</v>
      </c>
      <c r="L342" s="20">
        <f t="shared" si="29"/>
        <v>61.184210526315788</v>
      </c>
      <c r="M342" s="20">
        <f t="shared" si="29"/>
        <v>1.118421052631579</v>
      </c>
      <c r="N342" s="20">
        <f t="shared" si="26"/>
        <v>99.999999999999986</v>
      </c>
    </row>
    <row r="343" spans="1:15" s="159" customFormat="1" ht="15" customHeight="1" x14ac:dyDescent="0.15">
      <c r="A343" s="102"/>
      <c r="B343" s="102"/>
      <c r="C343" s="197"/>
      <c r="D343" s="39" t="s">
        <v>226</v>
      </c>
      <c r="E343" s="177"/>
      <c r="F343" s="177"/>
      <c r="G343" s="177"/>
      <c r="H343" s="177"/>
      <c r="I343" s="178">
        <f t="shared" si="28"/>
        <v>1520</v>
      </c>
      <c r="J343" s="20">
        <f t="shared" si="29"/>
        <v>7.1710526315789478</v>
      </c>
      <c r="K343" s="20">
        <f t="shared" si="29"/>
        <v>21.973684210526315</v>
      </c>
      <c r="L343" s="20">
        <f t="shared" si="29"/>
        <v>68.815789473684205</v>
      </c>
      <c r="M343" s="20">
        <f t="shared" si="29"/>
        <v>2.0394736842105265</v>
      </c>
      <c r="N343" s="20">
        <f t="shared" si="26"/>
        <v>99.999999999999986</v>
      </c>
    </row>
    <row r="344" spans="1:15" s="159" customFormat="1" ht="15" customHeight="1" x14ac:dyDescent="0.15">
      <c r="A344" s="102"/>
      <c r="B344" s="102"/>
      <c r="C344" s="197"/>
      <c r="D344" s="39" t="s">
        <v>227</v>
      </c>
      <c r="E344" s="177"/>
      <c r="F344" s="177"/>
      <c r="G344" s="177"/>
      <c r="H344" s="177"/>
      <c r="I344" s="178">
        <f t="shared" si="28"/>
        <v>1520</v>
      </c>
      <c r="J344" s="20">
        <f t="shared" si="29"/>
        <v>18.223684210526319</v>
      </c>
      <c r="K344" s="20">
        <f t="shared" si="29"/>
        <v>54.868421052631575</v>
      </c>
      <c r="L344" s="20">
        <f t="shared" si="29"/>
        <v>25.986842105263158</v>
      </c>
      <c r="M344" s="20">
        <f t="shared" si="29"/>
        <v>0.92105263157894723</v>
      </c>
      <c r="N344" s="20">
        <f t="shared" si="26"/>
        <v>99.999999999999986</v>
      </c>
    </row>
    <row r="345" spans="1:15" s="159" customFormat="1" ht="15" customHeight="1" x14ac:dyDescent="0.15">
      <c r="A345" s="102"/>
      <c r="B345" s="102"/>
      <c r="C345" s="197"/>
      <c r="D345" s="39" t="s">
        <v>228</v>
      </c>
      <c r="E345" s="177"/>
      <c r="F345" s="177"/>
      <c r="G345" s="177"/>
      <c r="H345" s="177"/>
      <c r="I345" s="178">
        <f t="shared" si="28"/>
        <v>1520</v>
      </c>
      <c r="J345" s="20">
        <f t="shared" si="29"/>
        <v>80.592105263157904</v>
      </c>
      <c r="K345" s="20">
        <f t="shared" si="29"/>
        <v>9.8026315789473681</v>
      </c>
      <c r="L345" s="20">
        <f t="shared" si="29"/>
        <v>9.0131578947368425</v>
      </c>
      <c r="M345" s="20">
        <f t="shared" si="29"/>
        <v>0.5921052631578948</v>
      </c>
      <c r="N345" s="20">
        <f t="shared" ref="N345:N348" si="30">SUM(J345:M345)</f>
        <v>100</v>
      </c>
    </row>
    <row r="346" spans="1:15" s="159" customFormat="1" ht="15" customHeight="1" x14ac:dyDescent="0.15">
      <c r="A346" s="102"/>
      <c r="B346" s="102"/>
      <c r="C346" s="197"/>
      <c r="D346" s="39" t="s">
        <v>229</v>
      </c>
      <c r="E346" s="177"/>
      <c r="F346" s="177"/>
      <c r="G346" s="177"/>
      <c r="H346" s="177"/>
      <c r="I346" s="178">
        <f t="shared" si="28"/>
        <v>1520</v>
      </c>
      <c r="J346" s="20">
        <f t="shared" si="29"/>
        <v>62.236842105263158</v>
      </c>
      <c r="K346" s="20">
        <f t="shared" si="29"/>
        <v>21.184210526315788</v>
      </c>
      <c r="L346" s="20">
        <f t="shared" si="29"/>
        <v>15.855263157894736</v>
      </c>
      <c r="M346" s="20">
        <f t="shared" si="29"/>
        <v>0.72368421052631582</v>
      </c>
      <c r="N346" s="20">
        <f t="shared" si="30"/>
        <v>100</v>
      </c>
    </row>
    <row r="347" spans="1:15" s="159" customFormat="1" ht="15" customHeight="1" x14ac:dyDescent="0.15">
      <c r="A347" s="102"/>
      <c r="B347" s="102"/>
      <c r="C347" s="197"/>
      <c r="D347" s="39" t="s">
        <v>230</v>
      </c>
      <c r="E347" s="177"/>
      <c r="F347" s="177"/>
      <c r="G347" s="177"/>
      <c r="H347" s="177"/>
      <c r="I347" s="178">
        <f t="shared" si="28"/>
        <v>1520</v>
      </c>
      <c r="J347" s="20">
        <f t="shared" si="29"/>
        <v>12.565789473684211</v>
      </c>
      <c r="K347" s="20">
        <f t="shared" si="29"/>
        <v>47.434210526315788</v>
      </c>
      <c r="L347" s="20">
        <f t="shared" si="29"/>
        <v>38.486842105263158</v>
      </c>
      <c r="M347" s="20">
        <f t="shared" si="29"/>
        <v>1.513157894736842</v>
      </c>
      <c r="N347" s="20">
        <f t="shared" si="30"/>
        <v>99.999999999999986</v>
      </c>
    </row>
    <row r="348" spans="1:15" ht="15" customHeight="1" x14ac:dyDescent="0.15">
      <c r="C348" s="171"/>
      <c r="D348" s="40" t="s">
        <v>231</v>
      </c>
      <c r="E348" s="175"/>
      <c r="F348" s="175"/>
      <c r="G348" s="175"/>
      <c r="H348" s="175"/>
      <c r="I348" s="176">
        <f t="shared" si="28"/>
        <v>1520</v>
      </c>
      <c r="J348" s="21">
        <f t="shared" si="29"/>
        <v>23.94736842105263</v>
      </c>
      <c r="K348" s="21">
        <f t="shared" si="29"/>
        <v>32.368421052631582</v>
      </c>
      <c r="L348" s="21">
        <f t="shared" si="29"/>
        <v>42.697368421052637</v>
      </c>
      <c r="M348" s="21">
        <f t="shared" si="29"/>
        <v>0.98684210526315785</v>
      </c>
      <c r="N348" s="21">
        <f t="shared" si="30"/>
        <v>100.00000000000001</v>
      </c>
      <c r="O348" s="159"/>
    </row>
    <row r="349" spans="1:15" ht="15" customHeight="1" x14ac:dyDescent="0.15">
      <c r="C349" s="42"/>
      <c r="D349" s="91"/>
      <c r="E349" s="177"/>
      <c r="F349" s="177"/>
      <c r="G349" s="177"/>
      <c r="H349" s="177"/>
      <c r="I349" s="179"/>
      <c r="J349" s="22"/>
      <c r="K349" s="22"/>
      <c r="L349" s="22"/>
      <c r="M349" s="22"/>
      <c r="N349" s="22"/>
      <c r="O349" s="159"/>
    </row>
    <row r="350" spans="1:15" s="159" customFormat="1" ht="22.7" x14ac:dyDescent="0.15">
      <c r="A350" s="102"/>
      <c r="B350" s="102"/>
      <c r="C350" s="41" t="s">
        <v>707</v>
      </c>
      <c r="D350" s="30"/>
      <c r="E350" s="30"/>
      <c r="F350" s="30"/>
      <c r="G350" s="30"/>
      <c r="H350" s="30"/>
      <c r="I350" s="152"/>
      <c r="J350" s="196" t="s">
        <v>426</v>
      </c>
      <c r="K350" s="196" t="s">
        <v>427</v>
      </c>
      <c r="L350" s="158" t="s">
        <v>428</v>
      </c>
      <c r="M350" s="14" t="s">
        <v>0</v>
      </c>
      <c r="N350" s="14" t="s">
        <v>5</v>
      </c>
      <c r="O350" s="2"/>
    </row>
    <row r="351" spans="1:15" s="159" customFormat="1" ht="15" customHeight="1" x14ac:dyDescent="0.15">
      <c r="A351" s="102"/>
      <c r="B351" s="102"/>
      <c r="C351" s="160" t="s">
        <v>2</v>
      </c>
      <c r="D351" s="39" t="s">
        <v>214</v>
      </c>
      <c r="E351" s="173"/>
      <c r="F351" s="173"/>
      <c r="G351" s="173"/>
      <c r="H351" s="173"/>
      <c r="I351" s="163"/>
      <c r="J351" s="15">
        <v>655</v>
      </c>
      <c r="K351" s="15">
        <v>394</v>
      </c>
      <c r="L351" s="15">
        <v>273</v>
      </c>
      <c r="M351" s="15">
        <v>9</v>
      </c>
      <c r="N351" s="15">
        <f t="shared" ref="N351:N382" si="31">SUM(J351:M351)</f>
        <v>1331</v>
      </c>
      <c r="O351" s="2"/>
    </row>
    <row r="352" spans="1:15" s="159" customFormat="1" ht="15" customHeight="1" x14ac:dyDescent="0.15">
      <c r="A352" s="102"/>
      <c r="B352" s="102"/>
      <c r="C352" s="164"/>
      <c r="D352" s="39" t="s">
        <v>215</v>
      </c>
      <c r="E352" s="177"/>
      <c r="F352" s="177"/>
      <c r="G352" s="177"/>
      <c r="H352" s="177"/>
      <c r="I352" s="170"/>
      <c r="J352" s="16">
        <v>500</v>
      </c>
      <c r="K352" s="16">
        <v>567</v>
      </c>
      <c r="L352" s="16">
        <v>252</v>
      </c>
      <c r="M352" s="16">
        <v>12</v>
      </c>
      <c r="N352" s="16">
        <f t="shared" si="31"/>
        <v>1331</v>
      </c>
      <c r="O352" s="2"/>
    </row>
    <row r="353" spans="1:15" s="159" customFormat="1" ht="15" customHeight="1" x14ac:dyDescent="0.15">
      <c r="A353" s="102"/>
      <c r="B353" s="102"/>
      <c r="C353" s="164"/>
      <c r="D353" s="39" t="s">
        <v>216</v>
      </c>
      <c r="E353" s="177"/>
      <c r="F353" s="177"/>
      <c r="G353" s="177"/>
      <c r="H353" s="177"/>
      <c r="I353" s="170"/>
      <c r="J353" s="16">
        <v>584</v>
      </c>
      <c r="K353" s="16">
        <v>514</v>
      </c>
      <c r="L353" s="16">
        <v>223</v>
      </c>
      <c r="M353" s="16">
        <v>10</v>
      </c>
      <c r="N353" s="16">
        <f t="shared" si="31"/>
        <v>1331</v>
      </c>
      <c r="O353" s="2"/>
    </row>
    <row r="354" spans="1:15" s="159" customFormat="1" ht="15" customHeight="1" x14ac:dyDescent="0.15">
      <c r="A354" s="102"/>
      <c r="B354" s="102"/>
      <c r="C354" s="164"/>
      <c r="D354" s="39" t="s">
        <v>217</v>
      </c>
      <c r="E354" s="177"/>
      <c r="F354" s="177"/>
      <c r="G354" s="177"/>
      <c r="H354" s="177"/>
      <c r="I354" s="170"/>
      <c r="J354" s="16">
        <v>595</v>
      </c>
      <c r="K354" s="16">
        <v>501</v>
      </c>
      <c r="L354" s="16">
        <v>223</v>
      </c>
      <c r="M354" s="16">
        <v>12</v>
      </c>
      <c r="N354" s="16">
        <f t="shared" si="31"/>
        <v>1331</v>
      </c>
      <c r="O354" s="2"/>
    </row>
    <row r="355" spans="1:15" s="159" customFormat="1" ht="15" customHeight="1" x14ac:dyDescent="0.15">
      <c r="A355" s="102"/>
      <c r="B355" s="102"/>
      <c r="C355" s="164"/>
      <c r="D355" s="39" t="s">
        <v>218</v>
      </c>
      <c r="E355" s="177"/>
      <c r="F355" s="177"/>
      <c r="G355" s="177"/>
      <c r="H355" s="177"/>
      <c r="I355" s="170"/>
      <c r="J355" s="16">
        <v>23</v>
      </c>
      <c r="K355" s="16">
        <v>46</v>
      </c>
      <c r="L355" s="16">
        <v>1222</v>
      </c>
      <c r="M355" s="16">
        <v>40</v>
      </c>
      <c r="N355" s="16">
        <f t="shared" si="31"/>
        <v>1331</v>
      </c>
      <c r="O355" s="2"/>
    </row>
    <row r="356" spans="1:15" s="159" customFormat="1" ht="15" customHeight="1" x14ac:dyDescent="0.15">
      <c r="A356" s="102"/>
      <c r="B356" s="102"/>
      <c r="C356" s="164"/>
      <c r="D356" s="39" t="s">
        <v>219</v>
      </c>
      <c r="E356" s="177"/>
      <c r="F356" s="177"/>
      <c r="G356" s="177"/>
      <c r="H356" s="177"/>
      <c r="I356" s="170"/>
      <c r="J356" s="16">
        <v>28</v>
      </c>
      <c r="K356" s="16">
        <v>116</v>
      </c>
      <c r="L356" s="16">
        <v>1159</v>
      </c>
      <c r="M356" s="16">
        <v>28</v>
      </c>
      <c r="N356" s="16">
        <f t="shared" si="31"/>
        <v>1331</v>
      </c>
      <c r="O356" s="2"/>
    </row>
    <row r="357" spans="1:15" s="159" customFormat="1" ht="15" customHeight="1" x14ac:dyDescent="0.15">
      <c r="A357" s="102"/>
      <c r="B357" s="102"/>
      <c r="C357" s="197"/>
      <c r="D357" s="39" t="s">
        <v>220</v>
      </c>
      <c r="E357" s="177"/>
      <c r="F357" s="177"/>
      <c r="G357" s="177"/>
      <c r="H357" s="177"/>
      <c r="I357" s="170"/>
      <c r="J357" s="16">
        <v>956</v>
      </c>
      <c r="K357" s="16">
        <v>196</v>
      </c>
      <c r="L357" s="16">
        <v>156</v>
      </c>
      <c r="M357" s="16">
        <v>23</v>
      </c>
      <c r="N357" s="16">
        <f t="shared" si="31"/>
        <v>1331</v>
      </c>
      <c r="O357" s="2"/>
    </row>
    <row r="358" spans="1:15" s="159" customFormat="1" ht="15" customHeight="1" x14ac:dyDescent="0.15">
      <c r="A358" s="102"/>
      <c r="B358" s="102"/>
      <c r="C358" s="197"/>
      <c r="D358" s="39" t="s">
        <v>221</v>
      </c>
      <c r="E358" s="177"/>
      <c r="F358" s="177"/>
      <c r="G358" s="177"/>
      <c r="H358" s="177"/>
      <c r="I358" s="170"/>
      <c r="J358" s="16">
        <v>576</v>
      </c>
      <c r="K358" s="16">
        <v>551</v>
      </c>
      <c r="L358" s="16">
        <v>187</v>
      </c>
      <c r="M358" s="16">
        <v>17</v>
      </c>
      <c r="N358" s="16">
        <f t="shared" si="31"/>
        <v>1331</v>
      </c>
      <c r="O358" s="2"/>
    </row>
    <row r="359" spans="1:15" s="159" customFormat="1" ht="15" customHeight="1" x14ac:dyDescent="0.15">
      <c r="A359" s="102"/>
      <c r="B359" s="102"/>
      <c r="C359" s="197"/>
      <c r="D359" s="39" t="s">
        <v>222</v>
      </c>
      <c r="E359" s="177"/>
      <c r="F359" s="177"/>
      <c r="G359" s="177"/>
      <c r="H359" s="177"/>
      <c r="I359" s="170"/>
      <c r="J359" s="16">
        <v>90</v>
      </c>
      <c r="K359" s="16">
        <v>613</v>
      </c>
      <c r="L359" s="16">
        <v>606</v>
      </c>
      <c r="M359" s="16">
        <v>22</v>
      </c>
      <c r="N359" s="16">
        <f t="shared" si="31"/>
        <v>1331</v>
      </c>
      <c r="O359" s="2"/>
    </row>
    <row r="360" spans="1:15" s="159" customFormat="1" ht="15" customHeight="1" x14ac:dyDescent="0.15">
      <c r="A360" s="102"/>
      <c r="B360" s="102"/>
      <c r="C360" s="197"/>
      <c r="D360" s="39" t="s">
        <v>223</v>
      </c>
      <c r="E360" s="177"/>
      <c r="F360" s="177"/>
      <c r="G360" s="177"/>
      <c r="H360" s="177"/>
      <c r="I360" s="170"/>
      <c r="J360" s="16">
        <v>524</v>
      </c>
      <c r="K360" s="16">
        <v>463</v>
      </c>
      <c r="L360" s="16">
        <v>331</v>
      </c>
      <c r="M360" s="16">
        <v>13</v>
      </c>
      <c r="N360" s="16">
        <f t="shared" si="31"/>
        <v>1331</v>
      </c>
      <c r="O360" s="2"/>
    </row>
    <row r="361" spans="1:15" s="159" customFormat="1" ht="15" customHeight="1" x14ac:dyDescent="0.15">
      <c r="A361" s="102"/>
      <c r="B361" s="102"/>
      <c r="C361" s="197"/>
      <c r="D361" s="39" t="s">
        <v>224</v>
      </c>
      <c r="E361" s="177"/>
      <c r="F361" s="177"/>
      <c r="G361" s="177"/>
      <c r="H361" s="177"/>
      <c r="I361" s="170"/>
      <c r="J361" s="16">
        <v>25</v>
      </c>
      <c r="K361" s="16">
        <v>257</v>
      </c>
      <c r="L361" s="16">
        <v>1036</v>
      </c>
      <c r="M361" s="16">
        <v>13</v>
      </c>
      <c r="N361" s="16">
        <f t="shared" si="31"/>
        <v>1331</v>
      </c>
      <c r="O361" s="2"/>
    </row>
    <row r="362" spans="1:15" s="159" customFormat="1" ht="15" customHeight="1" x14ac:dyDescent="0.15">
      <c r="A362" s="102"/>
      <c r="B362" s="102"/>
      <c r="C362" s="197"/>
      <c r="D362" s="39" t="s">
        <v>225</v>
      </c>
      <c r="E362" s="177"/>
      <c r="F362" s="177"/>
      <c r="G362" s="177"/>
      <c r="H362" s="177"/>
      <c r="I362" s="170"/>
      <c r="J362" s="16">
        <v>34</v>
      </c>
      <c r="K362" s="16">
        <v>245</v>
      </c>
      <c r="L362" s="16">
        <v>1037</v>
      </c>
      <c r="M362" s="16">
        <v>15</v>
      </c>
      <c r="N362" s="16">
        <f t="shared" si="31"/>
        <v>1331</v>
      </c>
      <c r="O362" s="2"/>
    </row>
    <row r="363" spans="1:15" s="159" customFormat="1" ht="15" customHeight="1" x14ac:dyDescent="0.15">
      <c r="A363" s="102"/>
      <c r="B363" s="102"/>
      <c r="C363" s="197"/>
      <c r="D363" s="39" t="s">
        <v>226</v>
      </c>
      <c r="E363" s="177"/>
      <c r="F363" s="177"/>
      <c r="G363" s="177"/>
      <c r="H363" s="177"/>
      <c r="I363" s="170"/>
      <c r="J363" s="16">
        <v>22</v>
      </c>
      <c r="K363" s="16">
        <v>145</v>
      </c>
      <c r="L363" s="16">
        <v>1149</v>
      </c>
      <c r="M363" s="16">
        <v>15</v>
      </c>
      <c r="N363" s="16">
        <f t="shared" si="31"/>
        <v>1331</v>
      </c>
      <c r="O363" s="2"/>
    </row>
    <row r="364" spans="1:15" s="159" customFormat="1" ht="15" customHeight="1" x14ac:dyDescent="0.15">
      <c r="A364" s="102"/>
      <c r="B364" s="102"/>
      <c r="C364" s="197"/>
      <c r="D364" s="39" t="s">
        <v>227</v>
      </c>
      <c r="E364" s="177"/>
      <c r="F364" s="177"/>
      <c r="G364" s="177"/>
      <c r="H364" s="177"/>
      <c r="I364" s="170"/>
      <c r="J364" s="16">
        <v>65</v>
      </c>
      <c r="K364" s="16">
        <v>809</v>
      </c>
      <c r="L364" s="16">
        <v>442</v>
      </c>
      <c r="M364" s="16">
        <v>15</v>
      </c>
      <c r="N364" s="16">
        <f t="shared" si="31"/>
        <v>1331</v>
      </c>
      <c r="O364" s="2"/>
    </row>
    <row r="365" spans="1:15" s="159" customFormat="1" ht="15" customHeight="1" x14ac:dyDescent="0.15">
      <c r="A365" s="102"/>
      <c r="B365" s="102"/>
      <c r="C365" s="197"/>
      <c r="D365" s="39" t="s">
        <v>228</v>
      </c>
      <c r="E365" s="177"/>
      <c r="F365" s="177"/>
      <c r="G365" s="177"/>
      <c r="H365" s="177"/>
      <c r="I365" s="170"/>
      <c r="J365" s="16">
        <v>919</v>
      </c>
      <c r="K365" s="16">
        <v>188</v>
      </c>
      <c r="L365" s="16">
        <v>205</v>
      </c>
      <c r="M365" s="16">
        <v>19</v>
      </c>
      <c r="N365" s="16">
        <f t="shared" si="31"/>
        <v>1331</v>
      </c>
      <c r="O365" s="2"/>
    </row>
    <row r="366" spans="1:15" s="159" customFormat="1" ht="15" customHeight="1" x14ac:dyDescent="0.15">
      <c r="A366" s="102"/>
      <c r="B366" s="102"/>
      <c r="C366" s="197"/>
      <c r="D366" s="39" t="s">
        <v>229</v>
      </c>
      <c r="E366" s="177"/>
      <c r="F366" s="177"/>
      <c r="G366" s="177"/>
      <c r="H366" s="177"/>
      <c r="I366" s="170"/>
      <c r="J366" s="16">
        <v>603</v>
      </c>
      <c r="K366" s="16">
        <v>355</v>
      </c>
      <c r="L366" s="16">
        <v>359</v>
      </c>
      <c r="M366" s="16">
        <v>14</v>
      </c>
      <c r="N366" s="16">
        <f t="shared" si="31"/>
        <v>1331</v>
      </c>
      <c r="O366" s="2"/>
    </row>
    <row r="367" spans="1:15" s="159" customFormat="1" ht="15" customHeight="1" x14ac:dyDescent="0.15">
      <c r="A367" s="102"/>
      <c r="B367" s="102"/>
      <c r="C367" s="197"/>
      <c r="D367" s="39" t="s">
        <v>230</v>
      </c>
      <c r="E367" s="177"/>
      <c r="F367" s="177"/>
      <c r="G367" s="177"/>
      <c r="H367" s="177"/>
      <c r="I367" s="170"/>
      <c r="J367" s="16">
        <v>62</v>
      </c>
      <c r="K367" s="16">
        <v>488</v>
      </c>
      <c r="L367" s="16">
        <v>769</v>
      </c>
      <c r="M367" s="16">
        <v>12</v>
      </c>
      <c r="N367" s="16">
        <f t="shared" si="31"/>
        <v>1331</v>
      </c>
      <c r="O367" s="2"/>
    </row>
    <row r="368" spans="1:15" ht="15" customHeight="1" x14ac:dyDescent="0.15">
      <c r="C368" s="171"/>
      <c r="D368" s="40" t="s">
        <v>231</v>
      </c>
      <c r="E368" s="175"/>
      <c r="F368" s="175"/>
      <c r="G368" s="175"/>
      <c r="H368" s="175"/>
      <c r="I368" s="167"/>
      <c r="J368" s="17">
        <v>100</v>
      </c>
      <c r="K368" s="17">
        <v>302</v>
      </c>
      <c r="L368" s="17">
        <v>914</v>
      </c>
      <c r="M368" s="17">
        <v>15</v>
      </c>
      <c r="N368" s="17">
        <f t="shared" si="31"/>
        <v>1331</v>
      </c>
    </row>
    <row r="369" spans="1:15" s="159" customFormat="1" ht="15" customHeight="1" x14ac:dyDescent="0.15">
      <c r="A369" s="102"/>
      <c r="B369" s="102"/>
      <c r="C369" s="160" t="s">
        <v>3</v>
      </c>
      <c r="D369" s="39" t="s">
        <v>214</v>
      </c>
      <c r="E369" s="173"/>
      <c r="F369" s="173"/>
      <c r="G369" s="173"/>
      <c r="H369" s="173"/>
      <c r="I369" s="174">
        <f t="shared" ref="I369:I386" si="32">$M$11</f>
        <v>1331</v>
      </c>
      <c r="J369" s="19">
        <f t="shared" ref="J369:M369" si="33">J351/$I369*100</f>
        <v>49.211119459053343</v>
      </c>
      <c r="K369" s="19">
        <f t="shared" si="33"/>
        <v>29.601803155522166</v>
      </c>
      <c r="L369" s="19">
        <f t="shared" si="33"/>
        <v>20.510894064613073</v>
      </c>
      <c r="M369" s="19">
        <f t="shared" si="33"/>
        <v>0.67618332081141996</v>
      </c>
      <c r="N369" s="19">
        <f t="shared" si="31"/>
        <v>100</v>
      </c>
      <c r="O369" s="2"/>
    </row>
    <row r="370" spans="1:15" s="159" customFormat="1" ht="15" customHeight="1" x14ac:dyDescent="0.15">
      <c r="A370" s="102"/>
      <c r="B370" s="102"/>
      <c r="C370" s="164"/>
      <c r="D370" s="39" t="s">
        <v>215</v>
      </c>
      <c r="E370" s="177"/>
      <c r="F370" s="177"/>
      <c r="G370" s="177"/>
      <c r="H370" s="177"/>
      <c r="I370" s="178">
        <f t="shared" si="32"/>
        <v>1331</v>
      </c>
      <c r="J370" s="20">
        <f t="shared" ref="J370:M370" si="34">J352/$I370*100</f>
        <v>37.56574004507889</v>
      </c>
      <c r="K370" s="20">
        <f t="shared" si="34"/>
        <v>42.599549211119459</v>
      </c>
      <c r="L370" s="20">
        <f t="shared" si="34"/>
        <v>18.933132982719762</v>
      </c>
      <c r="M370" s="20">
        <f t="shared" si="34"/>
        <v>0.90157776108189325</v>
      </c>
      <c r="N370" s="20">
        <f t="shared" si="31"/>
        <v>100.00000000000001</v>
      </c>
      <c r="O370" s="2"/>
    </row>
    <row r="371" spans="1:15" s="159" customFormat="1" ht="15" customHeight="1" x14ac:dyDescent="0.15">
      <c r="A371" s="102"/>
      <c r="B371" s="102"/>
      <c r="C371" s="164"/>
      <c r="D371" s="39" t="s">
        <v>216</v>
      </c>
      <c r="E371" s="177"/>
      <c r="F371" s="177"/>
      <c r="G371" s="177"/>
      <c r="H371" s="177"/>
      <c r="I371" s="178">
        <f t="shared" si="32"/>
        <v>1331</v>
      </c>
      <c r="J371" s="20">
        <f t="shared" ref="J371:M371" si="35">J353/$I371*100</f>
        <v>43.876784372652139</v>
      </c>
      <c r="K371" s="20">
        <f t="shared" si="35"/>
        <v>38.617580766341099</v>
      </c>
      <c r="L371" s="20">
        <f t="shared" si="35"/>
        <v>16.754320060105186</v>
      </c>
      <c r="M371" s="20">
        <f t="shared" si="35"/>
        <v>0.75131480090157776</v>
      </c>
      <c r="N371" s="20">
        <f t="shared" si="31"/>
        <v>100</v>
      </c>
    </row>
    <row r="372" spans="1:15" s="159" customFormat="1" ht="15" customHeight="1" x14ac:dyDescent="0.15">
      <c r="A372" s="102"/>
      <c r="B372" s="102"/>
      <c r="C372" s="164"/>
      <c r="D372" s="39" t="s">
        <v>217</v>
      </c>
      <c r="E372" s="177"/>
      <c r="F372" s="177"/>
      <c r="G372" s="177"/>
      <c r="H372" s="177"/>
      <c r="I372" s="178">
        <f t="shared" si="32"/>
        <v>1331</v>
      </c>
      <c r="J372" s="20">
        <f t="shared" ref="J372:M372" si="36">J354/$I372*100</f>
        <v>44.703230653643878</v>
      </c>
      <c r="K372" s="20">
        <f t="shared" si="36"/>
        <v>37.640871525169047</v>
      </c>
      <c r="L372" s="20">
        <f t="shared" si="36"/>
        <v>16.754320060105186</v>
      </c>
      <c r="M372" s="20">
        <f t="shared" si="36"/>
        <v>0.90157776108189325</v>
      </c>
      <c r="N372" s="20">
        <f t="shared" si="31"/>
        <v>100.00000000000001</v>
      </c>
    </row>
    <row r="373" spans="1:15" s="159" customFormat="1" ht="15" customHeight="1" x14ac:dyDescent="0.15">
      <c r="A373" s="102"/>
      <c r="B373" s="102"/>
      <c r="C373" s="164"/>
      <c r="D373" s="39" t="s">
        <v>218</v>
      </c>
      <c r="E373" s="177"/>
      <c r="F373" s="177"/>
      <c r="G373" s="177"/>
      <c r="H373" s="177"/>
      <c r="I373" s="178">
        <f t="shared" si="32"/>
        <v>1331</v>
      </c>
      <c r="J373" s="20">
        <f t="shared" ref="J373:M373" si="37">J355/$I373*100</f>
        <v>1.7280240420736288</v>
      </c>
      <c r="K373" s="20">
        <f t="shared" si="37"/>
        <v>3.4560480841472576</v>
      </c>
      <c r="L373" s="20">
        <f t="shared" si="37"/>
        <v>91.810668670172802</v>
      </c>
      <c r="M373" s="20">
        <f t="shared" si="37"/>
        <v>3.005259203606311</v>
      </c>
      <c r="N373" s="20">
        <f t="shared" si="31"/>
        <v>100</v>
      </c>
    </row>
    <row r="374" spans="1:15" s="159" customFormat="1" ht="15" customHeight="1" x14ac:dyDescent="0.15">
      <c r="A374" s="102"/>
      <c r="B374" s="102"/>
      <c r="C374" s="164"/>
      <c r="D374" s="39" t="s">
        <v>219</v>
      </c>
      <c r="E374" s="177"/>
      <c r="F374" s="177"/>
      <c r="G374" s="177"/>
      <c r="H374" s="177"/>
      <c r="I374" s="178">
        <f t="shared" si="32"/>
        <v>1331</v>
      </c>
      <c r="J374" s="20">
        <f t="shared" ref="J374:M374" si="38">J356/$I374*100</f>
        <v>2.1036814425244179</v>
      </c>
      <c r="K374" s="20">
        <f t="shared" si="38"/>
        <v>8.7152516904583024</v>
      </c>
      <c r="L374" s="20">
        <f t="shared" si="38"/>
        <v>87.07738542449286</v>
      </c>
      <c r="M374" s="20">
        <f t="shared" si="38"/>
        <v>2.1036814425244179</v>
      </c>
      <c r="N374" s="20">
        <f t="shared" si="31"/>
        <v>100</v>
      </c>
    </row>
    <row r="375" spans="1:15" s="159" customFormat="1" ht="15" customHeight="1" x14ac:dyDescent="0.15">
      <c r="A375" s="102"/>
      <c r="B375" s="102"/>
      <c r="C375" s="197"/>
      <c r="D375" s="39" t="s">
        <v>220</v>
      </c>
      <c r="E375" s="177"/>
      <c r="F375" s="177"/>
      <c r="G375" s="177"/>
      <c r="H375" s="177"/>
      <c r="I375" s="178">
        <f t="shared" si="32"/>
        <v>1331</v>
      </c>
      <c r="J375" s="20">
        <f t="shared" ref="J375:M375" si="39">J357/$I375*100</f>
        <v>71.825694966190838</v>
      </c>
      <c r="K375" s="20">
        <f t="shared" si="39"/>
        <v>14.725770097670923</v>
      </c>
      <c r="L375" s="20">
        <f t="shared" si="39"/>
        <v>11.720510894064613</v>
      </c>
      <c r="M375" s="20">
        <f t="shared" si="39"/>
        <v>1.7280240420736288</v>
      </c>
      <c r="N375" s="20">
        <f t="shared" si="31"/>
        <v>100</v>
      </c>
    </row>
    <row r="376" spans="1:15" s="159" customFormat="1" ht="15" customHeight="1" x14ac:dyDescent="0.15">
      <c r="A376" s="102"/>
      <c r="B376" s="102"/>
      <c r="C376" s="197"/>
      <c r="D376" s="39" t="s">
        <v>221</v>
      </c>
      <c r="E376" s="177"/>
      <c r="F376" s="177"/>
      <c r="G376" s="177"/>
      <c r="H376" s="177"/>
      <c r="I376" s="178">
        <f t="shared" si="32"/>
        <v>1331</v>
      </c>
      <c r="J376" s="20">
        <f t="shared" ref="J376:M376" si="40">J358/$I376*100</f>
        <v>43.275732531930878</v>
      </c>
      <c r="K376" s="20">
        <f t="shared" si="40"/>
        <v>41.397445529676936</v>
      </c>
      <c r="L376" s="20">
        <f t="shared" si="40"/>
        <v>14.049586776859504</v>
      </c>
      <c r="M376" s="20">
        <f t="shared" si="40"/>
        <v>1.2772351615326822</v>
      </c>
      <c r="N376" s="20">
        <f t="shared" si="31"/>
        <v>100</v>
      </c>
    </row>
    <row r="377" spans="1:15" s="159" customFormat="1" ht="15" customHeight="1" x14ac:dyDescent="0.15">
      <c r="A377" s="102"/>
      <c r="B377" s="102"/>
      <c r="C377" s="197"/>
      <c r="D377" s="39" t="s">
        <v>222</v>
      </c>
      <c r="E377" s="177"/>
      <c r="F377" s="177"/>
      <c r="G377" s="177"/>
      <c r="H377" s="177"/>
      <c r="I377" s="178">
        <f t="shared" si="32"/>
        <v>1331</v>
      </c>
      <c r="J377" s="20">
        <f t="shared" ref="J377:M377" si="41">J359/$I377*100</f>
        <v>6.7618332081141999</v>
      </c>
      <c r="K377" s="20">
        <f t="shared" si="41"/>
        <v>46.055597295266715</v>
      </c>
      <c r="L377" s="20">
        <f t="shared" si="41"/>
        <v>45.52967693463561</v>
      </c>
      <c r="M377" s="20">
        <f t="shared" si="41"/>
        <v>1.6528925619834711</v>
      </c>
      <c r="N377" s="20">
        <f t="shared" si="31"/>
        <v>100</v>
      </c>
    </row>
    <row r="378" spans="1:15" s="159" customFormat="1" ht="15" customHeight="1" x14ac:dyDescent="0.15">
      <c r="A378" s="102"/>
      <c r="B378" s="102"/>
      <c r="C378" s="197"/>
      <c r="D378" s="39" t="s">
        <v>223</v>
      </c>
      <c r="E378" s="177"/>
      <c r="F378" s="177"/>
      <c r="G378" s="177"/>
      <c r="H378" s="177"/>
      <c r="I378" s="178">
        <f t="shared" si="32"/>
        <v>1331</v>
      </c>
      <c r="J378" s="20">
        <f t="shared" ref="J378:M378" si="42">J360/$I378*100</f>
        <v>39.368895567242674</v>
      </c>
      <c r="K378" s="20">
        <f t="shared" si="42"/>
        <v>34.785875281743053</v>
      </c>
      <c r="L378" s="20">
        <f t="shared" si="42"/>
        <v>24.868519909842224</v>
      </c>
      <c r="M378" s="20">
        <f t="shared" si="42"/>
        <v>0.97670924117205116</v>
      </c>
      <c r="N378" s="20">
        <f t="shared" si="31"/>
        <v>99.999999999999986</v>
      </c>
    </row>
    <row r="379" spans="1:15" s="159" customFormat="1" ht="15" customHeight="1" x14ac:dyDescent="0.15">
      <c r="A379" s="102"/>
      <c r="B379" s="102"/>
      <c r="C379" s="197"/>
      <c r="D379" s="39" t="s">
        <v>224</v>
      </c>
      <c r="E379" s="177"/>
      <c r="F379" s="177"/>
      <c r="G379" s="177"/>
      <c r="H379" s="177"/>
      <c r="I379" s="178">
        <f t="shared" si="32"/>
        <v>1331</v>
      </c>
      <c r="J379" s="20">
        <f t="shared" ref="J379:M379" si="43">J361/$I379*100</f>
        <v>1.8782870022539442</v>
      </c>
      <c r="K379" s="20">
        <f t="shared" si="43"/>
        <v>19.30879038317055</v>
      </c>
      <c r="L379" s="20">
        <f t="shared" si="43"/>
        <v>77.836213373403453</v>
      </c>
      <c r="M379" s="20">
        <f t="shared" si="43"/>
        <v>0.97670924117205116</v>
      </c>
      <c r="N379" s="20">
        <f t="shared" si="31"/>
        <v>100</v>
      </c>
    </row>
    <row r="380" spans="1:15" s="159" customFormat="1" ht="15" customHeight="1" x14ac:dyDescent="0.15">
      <c r="A380" s="102"/>
      <c r="B380" s="102"/>
      <c r="C380" s="197"/>
      <c r="D380" s="39" t="s">
        <v>225</v>
      </c>
      <c r="E380" s="177"/>
      <c r="F380" s="177"/>
      <c r="G380" s="177"/>
      <c r="H380" s="177"/>
      <c r="I380" s="178">
        <f t="shared" si="32"/>
        <v>1331</v>
      </c>
      <c r="J380" s="20">
        <f t="shared" ref="J380:M380" si="44">J362/$I380*100</f>
        <v>2.5544703230653645</v>
      </c>
      <c r="K380" s="20">
        <f t="shared" si="44"/>
        <v>18.407212622088657</v>
      </c>
      <c r="L380" s="20">
        <f t="shared" si="44"/>
        <v>77.911344853493617</v>
      </c>
      <c r="M380" s="20">
        <f t="shared" si="44"/>
        <v>1.1269722013523666</v>
      </c>
      <c r="N380" s="20">
        <f t="shared" si="31"/>
        <v>100.00000000000001</v>
      </c>
    </row>
    <row r="381" spans="1:15" s="159" customFormat="1" ht="15" customHeight="1" x14ac:dyDescent="0.15">
      <c r="A381" s="102"/>
      <c r="B381" s="102"/>
      <c r="C381" s="197"/>
      <c r="D381" s="39" t="s">
        <v>226</v>
      </c>
      <c r="E381" s="177"/>
      <c r="F381" s="177"/>
      <c r="G381" s="177"/>
      <c r="H381" s="177"/>
      <c r="I381" s="178">
        <f t="shared" si="32"/>
        <v>1331</v>
      </c>
      <c r="J381" s="20">
        <f t="shared" ref="J381:M381" si="45">J363/$I381*100</f>
        <v>1.6528925619834711</v>
      </c>
      <c r="K381" s="20">
        <f t="shared" si="45"/>
        <v>10.894064613072878</v>
      </c>
      <c r="L381" s="20">
        <f t="shared" si="45"/>
        <v>86.326070623591292</v>
      </c>
      <c r="M381" s="20">
        <f t="shared" si="45"/>
        <v>1.1269722013523666</v>
      </c>
      <c r="N381" s="20">
        <f t="shared" si="31"/>
        <v>100.00000000000001</v>
      </c>
    </row>
    <row r="382" spans="1:15" s="159" customFormat="1" ht="15" customHeight="1" x14ac:dyDescent="0.15">
      <c r="A382" s="102"/>
      <c r="B382" s="102"/>
      <c r="C382" s="197"/>
      <c r="D382" s="39" t="s">
        <v>227</v>
      </c>
      <c r="E382" s="177"/>
      <c r="F382" s="177"/>
      <c r="G382" s="177"/>
      <c r="H382" s="177"/>
      <c r="I382" s="178">
        <f t="shared" si="32"/>
        <v>1331</v>
      </c>
      <c r="J382" s="20">
        <f t="shared" ref="J382:M382" si="46">J364/$I382*100</f>
        <v>4.8835462058602559</v>
      </c>
      <c r="K382" s="20">
        <f t="shared" si="46"/>
        <v>60.781367392937646</v>
      </c>
      <c r="L382" s="20">
        <f t="shared" si="46"/>
        <v>33.208114199849739</v>
      </c>
      <c r="M382" s="20">
        <f t="shared" si="46"/>
        <v>1.1269722013523666</v>
      </c>
      <c r="N382" s="20">
        <f t="shared" si="31"/>
        <v>100.00000000000003</v>
      </c>
    </row>
    <row r="383" spans="1:15" s="159" customFormat="1" ht="15" customHeight="1" x14ac:dyDescent="0.15">
      <c r="A383" s="102"/>
      <c r="B383" s="102"/>
      <c r="C383" s="197"/>
      <c r="D383" s="39" t="s">
        <v>228</v>
      </c>
      <c r="E383" s="177"/>
      <c r="F383" s="177"/>
      <c r="G383" s="177"/>
      <c r="H383" s="177"/>
      <c r="I383" s="178">
        <f t="shared" si="32"/>
        <v>1331</v>
      </c>
      <c r="J383" s="20">
        <f t="shared" ref="J383:M383" si="47">J365/$I383*100</f>
        <v>69.045830202855001</v>
      </c>
      <c r="K383" s="20">
        <f t="shared" si="47"/>
        <v>14.124718256949661</v>
      </c>
      <c r="L383" s="20">
        <f t="shared" si="47"/>
        <v>15.401953418482345</v>
      </c>
      <c r="M383" s="20">
        <f t="shared" si="47"/>
        <v>1.4274981217129978</v>
      </c>
      <c r="N383" s="20">
        <f t="shared" ref="N383:N386" si="48">SUM(J383:M383)</f>
        <v>100.00000000000001</v>
      </c>
    </row>
    <row r="384" spans="1:15" s="159" customFormat="1" ht="15" customHeight="1" x14ac:dyDescent="0.15">
      <c r="A384" s="102"/>
      <c r="B384" s="102"/>
      <c r="C384" s="197"/>
      <c r="D384" s="39" t="s">
        <v>229</v>
      </c>
      <c r="E384" s="177"/>
      <c r="F384" s="177"/>
      <c r="G384" s="177"/>
      <c r="H384" s="177"/>
      <c r="I384" s="178">
        <f t="shared" si="32"/>
        <v>1331</v>
      </c>
      <c r="J384" s="20">
        <f t="shared" ref="J384:M384" si="49">J366/$I384*100</f>
        <v>45.30428249436514</v>
      </c>
      <c r="K384" s="20">
        <f t="shared" si="49"/>
        <v>26.671675432006008</v>
      </c>
      <c r="L384" s="20">
        <f t="shared" si="49"/>
        <v>26.972201352366643</v>
      </c>
      <c r="M384" s="20">
        <f t="shared" si="49"/>
        <v>1.051840721262209</v>
      </c>
      <c r="N384" s="20">
        <f t="shared" si="48"/>
        <v>100</v>
      </c>
    </row>
    <row r="385" spans="1:15" s="159" customFormat="1" ht="15" customHeight="1" x14ac:dyDescent="0.15">
      <c r="A385" s="102"/>
      <c r="B385" s="102"/>
      <c r="C385" s="197"/>
      <c r="D385" s="39" t="s">
        <v>230</v>
      </c>
      <c r="E385" s="177"/>
      <c r="F385" s="177"/>
      <c r="G385" s="177"/>
      <c r="H385" s="177"/>
      <c r="I385" s="178">
        <f t="shared" si="32"/>
        <v>1331</v>
      </c>
      <c r="J385" s="20">
        <f t="shared" ref="J385:M385" si="50">J367/$I385*100</f>
        <v>4.6581517655897819</v>
      </c>
      <c r="K385" s="20">
        <f t="shared" si="50"/>
        <v>36.664162283996994</v>
      </c>
      <c r="L385" s="20">
        <f t="shared" si="50"/>
        <v>57.776108189331332</v>
      </c>
      <c r="M385" s="20">
        <f t="shared" si="50"/>
        <v>0.90157776108189325</v>
      </c>
      <c r="N385" s="20">
        <f t="shared" si="48"/>
        <v>100.00000000000001</v>
      </c>
    </row>
    <row r="386" spans="1:15" ht="15" customHeight="1" x14ac:dyDescent="0.15">
      <c r="C386" s="171"/>
      <c r="D386" s="40" t="s">
        <v>231</v>
      </c>
      <c r="E386" s="175"/>
      <c r="F386" s="175"/>
      <c r="G386" s="175"/>
      <c r="H386" s="175"/>
      <c r="I386" s="176">
        <f t="shared" si="32"/>
        <v>1331</v>
      </c>
      <c r="J386" s="21">
        <f t="shared" ref="J386:M386" si="51">J368/$I386*100</f>
        <v>7.5131480090157767</v>
      </c>
      <c r="K386" s="21">
        <f t="shared" si="51"/>
        <v>22.689706987227648</v>
      </c>
      <c r="L386" s="21">
        <f t="shared" si="51"/>
        <v>68.67017280240421</v>
      </c>
      <c r="M386" s="21">
        <f t="shared" si="51"/>
        <v>1.1269722013523666</v>
      </c>
      <c r="N386" s="21">
        <f t="shared" si="48"/>
        <v>100</v>
      </c>
      <c r="O386" s="159"/>
    </row>
    <row r="387" spans="1:15" ht="15" customHeight="1" x14ac:dyDescent="0.15">
      <c r="C387" s="42"/>
      <c r="D387" s="91"/>
      <c r="E387" s="177"/>
      <c r="F387" s="177"/>
      <c r="G387" s="177"/>
      <c r="H387" s="177"/>
      <c r="I387" s="179"/>
      <c r="J387" s="22"/>
      <c r="K387" s="22"/>
      <c r="L387" s="22"/>
      <c r="M387" s="22"/>
      <c r="N387" s="22"/>
      <c r="O387" s="159"/>
    </row>
    <row r="388" spans="1:15" ht="15" customHeight="1" x14ac:dyDescent="0.15">
      <c r="A388" s="102" t="s">
        <v>515</v>
      </c>
      <c r="B388" s="102" t="s">
        <v>517</v>
      </c>
      <c r="C388" s="193" t="s">
        <v>519</v>
      </c>
      <c r="D388" s="32"/>
      <c r="E388" s="177"/>
      <c r="F388" s="32"/>
      <c r="G388" s="32"/>
      <c r="H388" s="32"/>
      <c r="I388" s="32"/>
      <c r="J388" s="32"/>
      <c r="K388" s="32"/>
      <c r="L388" s="32"/>
      <c r="M388" s="13"/>
      <c r="N388" s="13"/>
    </row>
    <row r="389" spans="1:15" s="159" customFormat="1" ht="34" x14ac:dyDescent="0.15">
      <c r="A389" s="102"/>
      <c r="B389" s="102"/>
      <c r="C389" s="41" t="s">
        <v>518</v>
      </c>
      <c r="D389" s="30"/>
      <c r="E389" s="30"/>
      <c r="F389" s="30"/>
      <c r="G389" s="30"/>
      <c r="H389" s="30"/>
      <c r="I389" s="152"/>
      <c r="J389" s="196" t="s">
        <v>213</v>
      </c>
      <c r="K389" s="196" t="s">
        <v>212</v>
      </c>
      <c r="L389" s="196" t="s">
        <v>211</v>
      </c>
      <c r="M389" s="14" t="s">
        <v>0</v>
      </c>
      <c r="N389" s="14" t="s">
        <v>5</v>
      </c>
      <c r="O389" s="2"/>
    </row>
    <row r="390" spans="1:15" s="159" customFormat="1" ht="15" customHeight="1" x14ac:dyDescent="0.15">
      <c r="A390" s="102"/>
      <c r="B390" s="102"/>
      <c r="C390" s="160" t="s">
        <v>2</v>
      </c>
      <c r="D390" s="39" t="s">
        <v>214</v>
      </c>
      <c r="E390" s="173"/>
      <c r="F390" s="173"/>
      <c r="G390" s="173"/>
      <c r="H390" s="173"/>
      <c r="I390" s="163"/>
      <c r="J390" s="15">
        <v>1023</v>
      </c>
      <c r="K390" s="15">
        <v>263</v>
      </c>
      <c r="L390" s="15">
        <v>250</v>
      </c>
      <c r="M390" s="15">
        <v>126</v>
      </c>
      <c r="N390" s="15">
        <f t="shared" ref="N390:N407" si="52">SUM(J390:M390)</f>
        <v>1662</v>
      </c>
      <c r="O390" s="2"/>
    </row>
    <row r="391" spans="1:15" s="159" customFormat="1" ht="15" customHeight="1" x14ac:dyDescent="0.15">
      <c r="A391" s="102"/>
      <c r="B391" s="102"/>
      <c r="C391" s="164"/>
      <c r="D391" s="39" t="s">
        <v>215</v>
      </c>
      <c r="E391" s="177"/>
      <c r="F391" s="177"/>
      <c r="G391" s="177"/>
      <c r="H391" s="177"/>
      <c r="I391" s="170"/>
      <c r="J391" s="16">
        <v>815</v>
      </c>
      <c r="K391" s="16">
        <v>396</v>
      </c>
      <c r="L391" s="16">
        <v>512</v>
      </c>
      <c r="M391" s="16">
        <v>100</v>
      </c>
      <c r="N391" s="16">
        <f t="shared" si="52"/>
        <v>1823</v>
      </c>
      <c r="O391" s="2"/>
    </row>
    <row r="392" spans="1:15" s="159" customFormat="1" ht="15" customHeight="1" x14ac:dyDescent="0.15">
      <c r="A392" s="102"/>
      <c r="B392" s="102"/>
      <c r="C392" s="164"/>
      <c r="D392" s="39" t="s">
        <v>216</v>
      </c>
      <c r="E392" s="177"/>
      <c r="F392" s="177"/>
      <c r="G392" s="177"/>
      <c r="H392" s="177"/>
      <c r="I392" s="170"/>
      <c r="J392" s="16">
        <v>883</v>
      </c>
      <c r="K392" s="16">
        <v>317</v>
      </c>
      <c r="L392" s="16">
        <v>384</v>
      </c>
      <c r="M392" s="16">
        <v>123</v>
      </c>
      <c r="N392" s="16">
        <f t="shared" si="52"/>
        <v>1707</v>
      </c>
      <c r="O392" s="2"/>
    </row>
    <row r="393" spans="1:15" s="159" customFormat="1" ht="15" customHeight="1" x14ac:dyDescent="0.15">
      <c r="A393" s="102"/>
      <c r="B393" s="102"/>
      <c r="C393" s="164"/>
      <c r="D393" s="39" t="s">
        <v>217</v>
      </c>
      <c r="E393" s="177"/>
      <c r="F393" s="177"/>
      <c r="G393" s="177"/>
      <c r="H393" s="177"/>
      <c r="I393" s="170"/>
      <c r="J393" s="16">
        <v>893</v>
      </c>
      <c r="K393" s="16">
        <v>308</v>
      </c>
      <c r="L393" s="16">
        <v>360</v>
      </c>
      <c r="M393" s="16">
        <v>133</v>
      </c>
      <c r="N393" s="16">
        <f t="shared" si="52"/>
        <v>1694</v>
      </c>
      <c r="O393" s="2"/>
    </row>
    <row r="394" spans="1:15" s="159" customFormat="1" ht="15" customHeight="1" x14ac:dyDescent="0.15">
      <c r="A394" s="102"/>
      <c r="B394" s="102"/>
      <c r="C394" s="164"/>
      <c r="D394" s="39" t="s">
        <v>218</v>
      </c>
      <c r="E394" s="177"/>
      <c r="F394" s="177"/>
      <c r="G394" s="177"/>
      <c r="H394" s="177"/>
      <c r="I394" s="170"/>
      <c r="J394" s="16">
        <v>257</v>
      </c>
      <c r="K394" s="16">
        <v>640</v>
      </c>
      <c r="L394" s="16">
        <v>848</v>
      </c>
      <c r="M394" s="16">
        <v>81</v>
      </c>
      <c r="N394" s="16">
        <f t="shared" si="52"/>
        <v>1826</v>
      </c>
      <c r="O394" s="2"/>
    </row>
    <row r="395" spans="1:15" s="159" customFormat="1" ht="15" customHeight="1" x14ac:dyDescent="0.15">
      <c r="A395" s="102"/>
      <c r="B395" s="102"/>
      <c r="C395" s="164"/>
      <c r="D395" s="39" t="s">
        <v>219</v>
      </c>
      <c r="E395" s="177"/>
      <c r="F395" s="177"/>
      <c r="G395" s="177"/>
      <c r="H395" s="177"/>
      <c r="I395" s="170"/>
      <c r="J395" s="16">
        <v>387</v>
      </c>
      <c r="K395" s="16">
        <v>602</v>
      </c>
      <c r="L395" s="16">
        <v>781</v>
      </c>
      <c r="M395" s="16">
        <v>84</v>
      </c>
      <c r="N395" s="16">
        <f t="shared" si="52"/>
        <v>1854</v>
      </c>
      <c r="O395" s="2"/>
    </row>
    <row r="396" spans="1:15" s="159" customFormat="1" ht="15" customHeight="1" x14ac:dyDescent="0.15">
      <c r="A396" s="102"/>
      <c r="B396" s="102"/>
      <c r="C396" s="197"/>
      <c r="D396" s="39" t="s">
        <v>220</v>
      </c>
      <c r="E396" s="177"/>
      <c r="F396" s="177"/>
      <c r="G396" s="177"/>
      <c r="H396" s="177"/>
      <c r="I396" s="170"/>
      <c r="J396" s="16">
        <v>1100</v>
      </c>
      <c r="K396" s="16">
        <v>214</v>
      </c>
      <c r="L396" s="16">
        <v>217</v>
      </c>
      <c r="M396" s="16">
        <v>141</v>
      </c>
      <c r="N396" s="16">
        <f t="shared" si="52"/>
        <v>1672</v>
      </c>
      <c r="O396" s="2"/>
    </row>
    <row r="397" spans="1:15" s="159" customFormat="1" ht="15" customHeight="1" x14ac:dyDescent="0.15">
      <c r="A397" s="102"/>
      <c r="B397" s="102"/>
      <c r="C397" s="197"/>
      <c r="D397" s="39" t="s">
        <v>221</v>
      </c>
      <c r="E397" s="177"/>
      <c r="F397" s="177"/>
      <c r="G397" s="177"/>
      <c r="H397" s="177"/>
      <c r="I397" s="170"/>
      <c r="J397" s="16">
        <v>855</v>
      </c>
      <c r="K397" s="16">
        <v>412</v>
      </c>
      <c r="L397" s="16">
        <v>465</v>
      </c>
      <c r="M397" s="16">
        <v>111</v>
      </c>
      <c r="N397" s="16">
        <f t="shared" si="52"/>
        <v>1843</v>
      </c>
      <c r="O397" s="2"/>
    </row>
    <row r="398" spans="1:15" s="159" customFormat="1" ht="15" customHeight="1" x14ac:dyDescent="0.15">
      <c r="A398" s="102"/>
      <c r="B398" s="102"/>
      <c r="C398" s="197"/>
      <c r="D398" s="39" t="s">
        <v>222</v>
      </c>
      <c r="E398" s="177"/>
      <c r="F398" s="177"/>
      <c r="G398" s="177"/>
      <c r="H398" s="177"/>
      <c r="I398" s="170"/>
      <c r="J398" s="16">
        <v>440</v>
      </c>
      <c r="K398" s="16">
        <v>618</v>
      </c>
      <c r="L398" s="16">
        <v>693</v>
      </c>
      <c r="M398" s="16">
        <v>99</v>
      </c>
      <c r="N398" s="16">
        <f t="shared" si="52"/>
        <v>1850</v>
      </c>
      <c r="O398" s="2"/>
    </row>
    <row r="399" spans="1:15" s="159" customFormat="1" ht="15" customHeight="1" x14ac:dyDescent="0.15">
      <c r="A399" s="102"/>
      <c r="B399" s="102"/>
      <c r="C399" s="197"/>
      <c r="D399" s="39" t="s">
        <v>223</v>
      </c>
      <c r="E399" s="177"/>
      <c r="F399" s="177"/>
      <c r="G399" s="177"/>
      <c r="H399" s="177"/>
      <c r="I399" s="170"/>
      <c r="J399" s="16">
        <v>885</v>
      </c>
      <c r="K399" s="16">
        <v>358</v>
      </c>
      <c r="L399" s="16">
        <v>469</v>
      </c>
      <c r="M399" s="16">
        <v>114</v>
      </c>
      <c r="N399" s="16">
        <f t="shared" si="52"/>
        <v>1826</v>
      </c>
      <c r="O399" s="2"/>
    </row>
    <row r="400" spans="1:15" s="159" customFormat="1" ht="15" customHeight="1" x14ac:dyDescent="0.15">
      <c r="A400" s="102"/>
      <c r="B400" s="102"/>
      <c r="C400" s="197"/>
      <c r="D400" s="39" t="s">
        <v>224</v>
      </c>
      <c r="E400" s="177"/>
      <c r="F400" s="177"/>
      <c r="G400" s="177"/>
      <c r="H400" s="177"/>
      <c r="I400" s="170"/>
      <c r="J400" s="16">
        <v>233</v>
      </c>
      <c r="K400" s="16">
        <v>573</v>
      </c>
      <c r="L400" s="16">
        <v>965</v>
      </c>
      <c r="M400" s="16">
        <v>60</v>
      </c>
      <c r="N400" s="16">
        <f t="shared" si="52"/>
        <v>1831</v>
      </c>
      <c r="O400" s="2"/>
    </row>
    <row r="401" spans="1:15" s="159" customFormat="1" ht="15" customHeight="1" x14ac:dyDescent="0.15">
      <c r="A401" s="102"/>
      <c r="B401" s="102"/>
      <c r="C401" s="197"/>
      <c r="D401" s="39" t="s">
        <v>225</v>
      </c>
      <c r="E401" s="177"/>
      <c r="F401" s="177"/>
      <c r="G401" s="177"/>
      <c r="H401" s="177"/>
      <c r="I401" s="170"/>
      <c r="J401" s="16">
        <v>212</v>
      </c>
      <c r="K401" s="16">
        <v>835</v>
      </c>
      <c r="L401" s="16">
        <v>762</v>
      </c>
      <c r="M401" s="16">
        <v>55</v>
      </c>
      <c r="N401" s="16">
        <f t="shared" si="52"/>
        <v>1864</v>
      </c>
      <c r="O401" s="2"/>
    </row>
    <row r="402" spans="1:15" s="159" customFormat="1" ht="15" customHeight="1" x14ac:dyDescent="0.15">
      <c r="A402" s="102"/>
      <c r="B402" s="102"/>
      <c r="C402" s="197"/>
      <c r="D402" s="39" t="s">
        <v>226</v>
      </c>
      <c r="E402" s="177"/>
      <c r="F402" s="177"/>
      <c r="G402" s="177"/>
      <c r="H402" s="177"/>
      <c r="I402" s="170"/>
      <c r="J402" s="16">
        <v>157</v>
      </c>
      <c r="K402" s="16">
        <v>428</v>
      </c>
      <c r="L402" s="16">
        <v>1039</v>
      </c>
      <c r="M402" s="16">
        <v>80</v>
      </c>
      <c r="N402" s="16">
        <f t="shared" si="52"/>
        <v>1704</v>
      </c>
      <c r="O402" s="2"/>
    </row>
    <row r="403" spans="1:15" s="159" customFormat="1" ht="15" customHeight="1" x14ac:dyDescent="0.15">
      <c r="A403" s="102"/>
      <c r="B403" s="102"/>
      <c r="C403" s="197"/>
      <c r="D403" s="39" t="s">
        <v>227</v>
      </c>
      <c r="E403" s="177"/>
      <c r="F403" s="177"/>
      <c r="G403" s="177"/>
      <c r="H403" s="177"/>
      <c r="I403" s="170"/>
      <c r="J403" s="16">
        <v>439</v>
      </c>
      <c r="K403" s="16">
        <v>278</v>
      </c>
      <c r="L403" s="16">
        <v>981</v>
      </c>
      <c r="M403" s="16">
        <v>83</v>
      </c>
      <c r="N403" s="16">
        <f t="shared" si="52"/>
        <v>1781</v>
      </c>
      <c r="O403" s="2"/>
    </row>
    <row r="404" spans="1:15" s="159" customFormat="1" ht="15" customHeight="1" x14ac:dyDescent="0.15">
      <c r="A404" s="102"/>
      <c r="B404" s="102"/>
      <c r="C404" s="197"/>
      <c r="D404" s="39" t="s">
        <v>228</v>
      </c>
      <c r="E404" s="177"/>
      <c r="F404" s="177"/>
      <c r="G404" s="177"/>
      <c r="H404" s="177"/>
      <c r="I404" s="170"/>
      <c r="J404" s="16">
        <v>1127</v>
      </c>
      <c r="K404" s="16">
        <v>159</v>
      </c>
      <c r="L404" s="16">
        <v>173</v>
      </c>
      <c r="M404" s="16">
        <v>149</v>
      </c>
      <c r="N404" s="16">
        <f t="shared" si="52"/>
        <v>1608</v>
      </c>
      <c r="O404" s="2"/>
    </row>
    <row r="405" spans="1:15" s="159" customFormat="1" ht="15" customHeight="1" x14ac:dyDescent="0.15">
      <c r="A405" s="102"/>
      <c r="B405" s="102"/>
      <c r="C405" s="197"/>
      <c r="D405" s="39" t="s">
        <v>229</v>
      </c>
      <c r="E405" s="177"/>
      <c r="F405" s="177"/>
      <c r="G405" s="177"/>
      <c r="H405" s="177"/>
      <c r="I405" s="170"/>
      <c r="J405" s="16">
        <v>926</v>
      </c>
      <c r="K405" s="16">
        <v>308</v>
      </c>
      <c r="L405" s="16">
        <v>367</v>
      </c>
      <c r="M405" s="16">
        <v>127</v>
      </c>
      <c r="N405" s="16">
        <f t="shared" si="52"/>
        <v>1728</v>
      </c>
      <c r="O405" s="2"/>
    </row>
    <row r="406" spans="1:15" s="159" customFormat="1" ht="15" customHeight="1" x14ac:dyDescent="0.15">
      <c r="A406" s="102"/>
      <c r="B406" s="102"/>
      <c r="C406" s="197"/>
      <c r="D406" s="39" t="s">
        <v>230</v>
      </c>
      <c r="E406" s="177"/>
      <c r="F406" s="177"/>
      <c r="G406" s="177"/>
      <c r="H406" s="177"/>
      <c r="I406" s="170"/>
      <c r="J406" s="16">
        <v>295</v>
      </c>
      <c r="K406" s="16">
        <v>872</v>
      </c>
      <c r="L406" s="16">
        <v>619</v>
      </c>
      <c r="M406" s="16">
        <v>79</v>
      </c>
      <c r="N406" s="16">
        <f t="shared" si="52"/>
        <v>1865</v>
      </c>
      <c r="O406" s="2"/>
    </row>
    <row r="407" spans="1:15" ht="15" customHeight="1" x14ac:dyDescent="0.15">
      <c r="C407" s="171"/>
      <c r="D407" s="40" t="s">
        <v>231</v>
      </c>
      <c r="E407" s="175"/>
      <c r="F407" s="175"/>
      <c r="G407" s="175"/>
      <c r="H407" s="175"/>
      <c r="I407" s="167"/>
      <c r="J407" s="17">
        <v>448</v>
      </c>
      <c r="K407" s="17">
        <v>946</v>
      </c>
      <c r="L407" s="17">
        <v>208</v>
      </c>
      <c r="M407" s="17">
        <v>79</v>
      </c>
      <c r="N407" s="17">
        <f t="shared" si="52"/>
        <v>1681</v>
      </c>
    </row>
    <row r="408" spans="1:15" s="159" customFormat="1" ht="15" customHeight="1" x14ac:dyDescent="0.15">
      <c r="A408" s="102"/>
      <c r="B408" s="102"/>
      <c r="C408" s="160" t="s">
        <v>3</v>
      </c>
      <c r="D408" s="39" t="s">
        <v>214</v>
      </c>
      <c r="E408" s="173"/>
      <c r="F408" s="173"/>
      <c r="G408" s="173"/>
      <c r="H408" s="173"/>
      <c r="I408" s="174">
        <f>$L$11</f>
        <v>1520</v>
      </c>
      <c r="J408" s="19">
        <f t="shared" ref="J408:M408" si="53">J390/$I408*100</f>
        <v>67.30263157894737</v>
      </c>
      <c r="K408" s="19">
        <f t="shared" si="53"/>
        <v>17.30263157894737</v>
      </c>
      <c r="L408" s="19">
        <f t="shared" si="53"/>
        <v>16.447368421052634</v>
      </c>
      <c r="M408" s="19">
        <f t="shared" si="53"/>
        <v>8.2894736842105257</v>
      </c>
      <c r="N408" s="198" t="str">
        <f t="shared" ref="N408:N425" si="54">IF(SUM(J408:M408)&gt;100,"－",SUM(J408:M408))</f>
        <v>－</v>
      </c>
      <c r="O408" s="2"/>
    </row>
    <row r="409" spans="1:15" s="159" customFormat="1" ht="15" customHeight="1" x14ac:dyDescent="0.15">
      <c r="A409" s="102"/>
      <c r="B409" s="102"/>
      <c r="C409" s="164"/>
      <c r="D409" s="39" t="s">
        <v>215</v>
      </c>
      <c r="E409" s="177"/>
      <c r="F409" s="177"/>
      <c r="G409" s="177"/>
      <c r="H409" s="177"/>
      <c r="I409" s="178">
        <f t="shared" ref="I409:I425" si="55">$L$11</f>
        <v>1520</v>
      </c>
      <c r="J409" s="20">
        <f t="shared" ref="J409:M409" si="56">J391/$I409*100</f>
        <v>53.618421052631582</v>
      </c>
      <c r="K409" s="20">
        <f t="shared" si="56"/>
        <v>26.052631578947366</v>
      </c>
      <c r="L409" s="20">
        <f t="shared" si="56"/>
        <v>33.684210526315788</v>
      </c>
      <c r="M409" s="20">
        <f t="shared" si="56"/>
        <v>6.5789473684210522</v>
      </c>
      <c r="N409" s="199" t="str">
        <f t="shared" si="54"/>
        <v>－</v>
      </c>
      <c r="O409" s="2"/>
    </row>
    <row r="410" spans="1:15" s="159" customFormat="1" ht="15" customHeight="1" x14ac:dyDescent="0.15">
      <c r="A410" s="102"/>
      <c r="B410" s="102"/>
      <c r="C410" s="164"/>
      <c r="D410" s="39" t="s">
        <v>216</v>
      </c>
      <c r="E410" s="177"/>
      <c r="F410" s="177"/>
      <c r="G410" s="177"/>
      <c r="H410" s="177"/>
      <c r="I410" s="178">
        <f t="shared" si="55"/>
        <v>1520</v>
      </c>
      <c r="J410" s="20">
        <f t="shared" ref="J410:M410" si="57">J392/$I410*100</f>
        <v>58.09210526315789</v>
      </c>
      <c r="K410" s="20">
        <f t="shared" si="57"/>
        <v>20.855263157894736</v>
      </c>
      <c r="L410" s="20">
        <f t="shared" si="57"/>
        <v>25.263157894736842</v>
      </c>
      <c r="M410" s="20">
        <f t="shared" si="57"/>
        <v>8.0921052631578956</v>
      </c>
      <c r="N410" s="199" t="str">
        <f t="shared" si="54"/>
        <v>－</v>
      </c>
    </row>
    <row r="411" spans="1:15" s="159" customFormat="1" ht="15" customHeight="1" x14ac:dyDescent="0.15">
      <c r="A411" s="102"/>
      <c r="B411" s="102"/>
      <c r="C411" s="164"/>
      <c r="D411" s="39" t="s">
        <v>217</v>
      </c>
      <c r="E411" s="177"/>
      <c r="F411" s="177"/>
      <c r="G411" s="177"/>
      <c r="H411" s="177"/>
      <c r="I411" s="178">
        <f t="shared" si="55"/>
        <v>1520</v>
      </c>
      <c r="J411" s="20">
        <f t="shared" ref="J411:M411" si="58">J393/$I411*100</f>
        <v>58.75</v>
      </c>
      <c r="K411" s="20">
        <f t="shared" si="58"/>
        <v>20.263157894736842</v>
      </c>
      <c r="L411" s="20">
        <f t="shared" si="58"/>
        <v>23.684210526315788</v>
      </c>
      <c r="M411" s="20">
        <f t="shared" si="58"/>
        <v>8.75</v>
      </c>
      <c r="N411" s="199" t="str">
        <f t="shared" si="54"/>
        <v>－</v>
      </c>
    </row>
    <row r="412" spans="1:15" s="159" customFormat="1" ht="15" customHeight="1" x14ac:dyDescent="0.15">
      <c r="A412" s="102"/>
      <c r="B412" s="102"/>
      <c r="C412" s="164"/>
      <c r="D412" s="39" t="s">
        <v>218</v>
      </c>
      <c r="E412" s="177"/>
      <c r="F412" s="177"/>
      <c r="G412" s="177"/>
      <c r="H412" s="177"/>
      <c r="I412" s="178">
        <f t="shared" si="55"/>
        <v>1520</v>
      </c>
      <c r="J412" s="20">
        <f t="shared" ref="J412:M412" si="59">J394/$I412*100</f>
        <v>16.907894736842106</v>
      </c>
      <c r="K412" s="20">
        <f t="shared" si="59"/>
        <v>42.105263157894733</v>
      </c>
      <c r="L412" s="20">
        <f t="shared" si="59"/>
        <v>55.78947368421052</v>
      </c>
      <c r="M412" s="20">
        <f t="shared" si="59"/>
        <v>5.3289473684210522</v>
      </c>
      <c r="N412" s="199" t="str">
        <f t="shared" si="54"/>
        <v>－</v>
      </c>
    </row>
    <row r="413" spans="1:15" s="159" customFormat="1" ht="15" customHeight="1" x14ac:dyDescent="0.15">
      <c r="A413" s="102"/>
      <c r="B413" s="102"/>
      <c r="C413" s="164"/>
      <c r="D413" s="39" t="s">
        <v>219</v>
      </c>
      <c r="E413" s="177"/>
      <c r="F413" s="177"/>
      <c r="G413" s="177"/>
      <c r="H413" s="177"/>
      <c r="I413" s="178">
        <f t="shared" si="55"/>
        <v>1520</v>
      </c>
      <c r="J413" s="20">
        <f t="shared" ref="J413:M413" si="60">J395/$I413*100</f>
        <v>25.460526315789473</v>
      </c>
      <c r="K413" s="20">
        <f t="shared" si="60"/>
        <v>39.60526315789474</v>
      </c>
      <c r="L413" s="20">
        <f t="shared" si="60"/>
        <v>51.381578947368425</v>
      </c>
      <c r="M413" s="20">
        <f t="shared" si="60"/>
        <v>5.5263157894736841</v>
      </c>
      <c r="N413" s="199" t="str">
        <f t="shared" si="54"/>
        <v>－</v>
      </c>
    </row>
    <row r="414" spans="1:15" s="159" customFormat="1" ht="15" customHeight="1" x14ac:dyDescent="0.15">
      <c r="A414" s="102"/>
      <c r="B414" s="102"/>
      <c r="C414" s="197"/>
      <c r="D414" s="39" t="s">
        <v>220</v>
      </c>
      <c r="E414" s="177"/>
      <c r="F414" s="177"/>
      <c r="G414" s="177"/>
      <c r="H414" s="177"/>
      <c r="I414" s="178">
        <f t="shared" si="55"/>
        <v>1520</v>
      </c>
      <c r="J414" s="20">
        <f t="shared" ref="J414:M414" si="61">J396/$I414*100</f>
        <v>72.368421052631575</v>
      </c>
      <c r="K414" s="20">
        <f t="shared" si="61"/>
        <v>14.078947368421051</v>
      </c>
      <c r="L414" s="20">
        <f t="shared" si="61"/>
        <v>14.276315789473685</v>
      </c>
      <c r="M414" s="20">
        <f t="shared" si="61"/>
        <v>9.2763157894736832</v>
      </c>
      <c r="N414" s="199" t="str">
        <f t="shared" si="54"/>
        <v>－</v>
      </c>
    </row>
    <row r="415" spans="1:15" s="159" customFormat="1" ht="15" customHeight="1" x14ac:dyDescent="0.15">
      <c r="A415" s="102"/>
      <c r="B415" s="102"/>
      <c r="C415" s="197"/>
      <c r="D415" s="39" t="s">
        <v>221</v>
      </c>
      <c r="E415" s="177"/>
      <c r="F415" s="177"/>
      <c r="G415" s="177"/>
      <c r="H415" s="177"/>
      <c r="I415" s="178">
        <f t="shared" si="55"/>
        <v>1520</v>
      </c>
      <c r="J415" s="20">
        <f t="shared" ref="J415:M415" si="62">J397/$I415*100</f>
        <v>56.25</v>
      </c>
      <c r="K415" s="20">
        <f t="shared" si="62"/>
        <v>27.105263157894736</v>
      </c>
      <c r="L415" s="20">
        <f t="shared" si="62"/>
        <v>30.592105263157894</v>
      </c>
      <c r="M415" s="20">
        <f t="shared" si="62"/>
        <v>7.302631578947369</v>
      </c>
      <c r="N415" s="199" t="str">
        <f t="shared" si="54"/>
        <v>－</v>
      </c>
    </row>
    <row r="416" spans="1:15" s="159" customFormat="1" ht="15" customHeight="1" x14ac:dyDescent="0.15">
      <c r="A416" s="102"/>
      <c r="B416" s="102"/>
      <c r="C416" s="197"/>
      <c r="D416" s="39" t="s">
        <v>222</v>
      </c>
      <c r="E416" s="177"/>
      <c r="F416" s="177"/>
      <c r="G416" s="177"/>
      <c r="H416" s="177"/>
      <c r="I416" s="178">
        <f t="shared" si="55"/>
        <v>1520</v>
      </c>
      <c r="J416" s="20">
        <f t="shared" ref="J416:M416" si="63">J398/$I416*100</f>
        <v>28.947368421052634</v>
      </c>
      <c r="K416" s="20">
        <f t="shared" si="63"/>
        <v>40.657894736842103</v>
      </c>
      <c r="L416" s="20">
        <f t="shared" si="63"/>
        <v>45.592105263157897</v>
      </c>
      <c r="M416" s="20">
        <f t="shared" si="63"/>
        <v>6.5131578947368416</v>
      </c>
      <c r="N416" s="199" t="str">
        <f t="shared" si="54"/>
        <v>－</v>
      </c>
    </row>
    <row r="417" spans="1:17" s="159" customFormat="1" ht="15" customHeight="1" x14ac:dyDescent="0.15">
      <c r="A417" s="102"/>
      <c r="B417" s="102"/>
      <c r="C417" s="197"/>
      <c r="D417" s="39" t="s">
        <v>223</v>
      </c>
      <c r="E417" s="177"/>
      <c r="F417" s="177"/>
      <c r="G417" s="177"/>
      <c r="H417" s="177"/>
      <c r="I417" s="178">
        <f t="shared" si="55"/>
        <v>1520</v>
      </c>
      <c r="J417" s="20">
        <f t="shared" ref="J417:M417" si="64">J399/$I417*100</f>
        <v>58.223684210526315</v>
      </c>
      <c r="K417" s="20">
        <f t="shared" si="64"/>
        <v>23.55263157894737</v>
      </c>
      <c r="L417" s="20">
        <f t="shared" si="64"/>
        <v>30.855263157894736</v>
      </c>
      <c r="M417" s="20">
        <f t="shared" si="64"/>
        <v>7.5</v>
      </c>
      <c r="N417" s="199" t="str">
        <f t="shared" si="54"/>
        <v>－</v>
      </c>
    </row>
    <row r="418" spans="1:17" s="159" customFormat="1" ht="15" customHeight="1" x14ac:dyDescent="0.15">
      <c r="A418" s="102"/>
      <c r="B418" s="102"/>
      <c r="C418" s="197"/>
      <c r="D418" s="39" t="s">
        <v>224</v>
      </c>
      <c r="E418" s="177"/>
      <c r="F418" s="177"/>
      <c r="G418" s="177"/>
      <c r="H418" s="177"/>
      <c r="I418" s="178">
        <f t="shared" si="55"/>
        <v>1520</v>
      </c>
      <c r="J418" s="20">
        <f t="shared" ref="J418:M418" si="65">J400/$I418*100</f>
        <v>15.328947368421053</v>
      </c>
      <c r="K418" s="20">
        <f t="shared" si="65"/>
        <v>37.69736842105263</v>
      </c>
      <c r="L418" s="20">
        <f t="shared" si="65"/>
        <v>63.48684210526315</v>
      </c>
      <c r="M418" s="20">
        <f t="shared" si="65"/>
        <v>3.9473684210526314</v>
      </c>
      <c r="N418" s="199" t="str">
        <f t="shared" si="54"/>
        <v>－</v>
      </c>
    </row>
    <row r="419" spans="1:17" s="159" customFormat="1" ht="15" customHeight="1" x14ac:dyDescent="0.15">
      <c r="A419" s="102"/>
      <c r="B419" s="102"/>
      <c r="C419" s="197"/>
      <c r="D419" s="39" t="s">
        <v>225</v>
      </c>
      <c r="E419" s="177"/>
      <c r="F419" s="177"/>
      <c r="G419" s="177"/>
      <c r="H419" s="177"/>
      <c r="I419" s="178">
        <f t="shared" si="55"/>
        <v>1520</v>
      </c>
      <c r="J419" s="20">
        <f t="shared" ref="J419:M419" si="66">J401/$I419*100</f>
        <v>13.94736842105263</v>
      </c>
      <c r="K419" s="20">
        <f t="shared" si="66"/>
        <v>54.934210526315788</v>
      </c>
      <c r="L419" s="20">
        <f t="shared" si="66"/>
        <v>50.131578947368418</v>
      </c>
      <c r="M419" s="20">
        <f t="shared" si="66"/>
        <v>3.6184210526315792</v>
      </c>
      <c r="N419" s="199" t="str">
        <f t="shared" si="54"/>
        <v>－</v>
      </c>
    </row>
    <row r="420" spans="1:17" s="159" customFormat="1" ht="15" customHeight="1" x14ac:dyDescent="0.15">
      <c r="A420" s="102"/>
      <c r="B420" s="102"/>
      <c r="C420" s="197"/>
      <c r="D420" s="39" t="s">
        <v>226</v>
      </c>
      <c r="E420" s="177"/>
      <c r="F420" s="177"/>
      <c r="G420" s="177"/>
      <c r="H420" s="177"/>
      <c r="I420" s="178">
        <f t="shared" si="55"/>
        <v>1520</v>
      </c>
      <c r="J420" s="20">
        <f t="shared" ref="J420:M420" si="67">J402/$I420*100</f>
        <v>10.328947368421053</v>
      </c>
      <c r="K420" s="20">
        <f t="shared" si="67"/>
        <v>28.157894736842103</v>
      </c>
      <c r="L420" s="20">
        <f t="shared" si="67"/>
        <v>68.35526315789474</v>
      </c>
      <c r="M420" s="20">
        <f t="shared" si="67"/>
        <v>5.2631578947368416</v>
      </c>
      <c r="N420" s="199" t="str">
        <f t="shared" si="54"/>
        <v>－</v>
      </c>
    </row>
    <row r="421" spans="1:17" s="159" customFormat="1" ht="15" customHeight="1" x14ac:dyDescent="0.15">
      <c r="A421" s="102"/>
      <c r="B421" s="102"/>
      <c r="C421" s="197"/>
      <c r="D421" s="39" t="s">
        <v>227</v>
      </c>
      <c r="E421" s="177"/>
      <c r="F421" s="177"/>
      <c r="G421" s="177"/>
      <c r="H421" s="177"/>
      <c r="I421" s="178">
        <f t="shared" si="55"/>
        <v>1520</v>
      </c>
      <c r="J421" s="20">
        <f t="shared" ref="J421:M421" si="68">J403/$I421*100</f>
        <v>28.881578947368418</v>
      </c>
      <c r="K421" s="20">
        <f t="shared" si="68"/>
        <v>18.289473684210527</v>
      </c>
      <c r="L421" s="20">
        <f t="shared" si="68"/>
        <v>64.53947368421052</v>
      </c>
      <c r="M421" s="20">
        <f t="shared" si="68"/>
        <v>5.4605263157894743</v>
      </c>
      <c r="N421" s="199" t="str">
        <f t="shared" si="54"/>
        <v>－</v>
      </c>
    </row>
    <row r="422" spans="1:17" s="159" customFormat="1" ht="15" customHeight="1" x14ac:dyDescent="0.15">
      <c r="A422" s="102"/>
      <c r="B422" s="102"/>
      <c r="C422" s="197"/>
      <c r="D422" s="39" t="s">
        <v>228</v>
      </c>
      <c r="E422" s="177"/>
      <c r="F422" s="177"/>
      <c r="G422" s="177"/>
      <c r="H422" s="177"/>
      <c r="I422" s="178">
        <f t="shared" si="55"/>
        <v>1520</v>
      </c>
      <c r="J422" s="20">
        <f t="shared" ref="J422:M422" si="69">J404/$I422*100</f>
        <v>74.14473684210526</v>
      </c>
      <c r="K422" s="20">
        <f t="shared" si="69"/>
        <v>10.460526315789474</v>
      </c>
      <c r="L422" s="20">
        <f t="shared" si="69"/>
        <v>11.381578947368421</v>
      </c>
      <c r="M422" s="20">
        <f t="shared" si="69"/>
        <v>9.8026315789473681</v>
      </c>
      <c r="N422" s="199" t="str">
        <f t="shared" si="54"/>
        <v>－</v>
      </c>
    </row>
    <row r="423" spans="1:17" s="159" customFormat="1" ht="15" customHeight="1" x14ac:dyDescent="0.15">
      <c r="A423" s="102"/>
      <c r="B423" s="102"/>
      <c r="C423" s="197"/>
      <c r="D423" s="39" t="s">
        <v>229</v>
      </c>
      <c r="E423" s="177"/>
      <c r="F423" s="177"/>
      <c r="G423" s="177"/>
      <c r="H423" s="177"/>
      <c r="I423" s="178">
        <f t="shared" si="55"/>
        <v>1520</v>
      </c>
      <c r="J423" s="20">
        <f t="shared" ref="J423:M423" si="70">J405/$I423*100</f>
        <v>60.921052631578945</v>
      </c>
      <c r="K423" s="20">
        <f t="shared" si="70"/>
        <v>20.263157894736842</v>
      </c>
      <c r="L423" s="20">
        <f t="shared" si="70"/>
        <v>24.144736842105264</v>
      </c>
      <c r="M423" s="20">
        <f t="shared" si="70"/>
        <v>8.3552631578947363</v>
      </c>
      <c r="N423" s="199" t="str">
        <f t="shared" si="54"/>
        <v>－</v>
      </c>
    </row>
    <row r="424" spans="1:17" s="159" customFormat="1" ht="15" customHeight="1" x14ac:dyDescent="0.15">
      <c r="A424" s="102"/>
      <c r="B424" s="102"/>
      <c r="C424" s="197"/>
      <c r="D424" s="39" t="s">
        <v>230</v>
      </c>
      <c r="E424" s="177"/>
      <c r="F424" s="177"/>
      <c r="G424" s="177"/>
      <c r="H424" s="177"/>
      <c r="I424" s="178">
        <f t="shared" si="55"/>
        <v>1520</v>
      </c>
      <c r="J424" s="20">
        <f t="shared" ref="J424:M424" si="71">J406/$I424*100</f>
        <v>19.407894736842106</v>
      </c>
      <c r="K424" s="20">
        <f t="shared" si="71"/>
        <v>57.368421052631582</v>
      </c>
      <c r="L424" s="20">
        <f t="shared" si="71"/>
        <v>40.723684210526315</v>
      </c>
      <c r="M424" s="20">
        <f t="shared" si="71"/>
        <v>5.1973684210526319</v>
      </c>
      <c r="N424" s="199" t="str">
        <f t="shared" si="54"/>
        <v>－</v>
      </c>
    </row>
    <row r="425" spans="1:17" ht="15" customHeight="1" x14ac:dyDescent="0.15">
      <c r="C425" s="171"/>
      <c r="D425" s="40" t="s">
        <v>231</v>
      </c>
      <c r="E425" s="175"/>
      <c r="F425" s="175"/>
      <c r="G425" s="175"/>
      <c r="H425" s="175"/>
      <c r="I425" s="176">
        <f t="shared" si="55"/>
        <v>1520</v>
      </c>
      <c r="J425" s="21">
        <f t="shared" ref="J425:M425" si="72">J407/$I425*100</f>
        <v>29.473684210526311</v>
      </c>
      <c r="K425" s="21">
        <f t="shared" si="72"/>
        <v>62.236842105263158</v>
      </c>
      <c r="L425" s="21">
        <f t="shared" si="72"/>
        <v>13.684210526315791</v>
      </c>
      <c r="M425" s="21">
        <f t="shared" si="72"/>
        <v>5.1973684210526319</v>
      </c>
      <c r="N425" s="200" t="str">
        <f t="shared" si="54"/>
        <v>－</v>
      </c>
      <c r="O425" s="159"/>
    </row>
    <row r="426" spans="1:17" ht="15" customHeight="1" x14ac:dyDescent="0.15">
      <c r="C426" s="42"/>
      <c r="D426" s="177"/>
      <c r="E426" s="177"/>
      <c r="F426" s="177"/>
      <c r="G426" s="32"/>
      <c r="H426" s="32"/>
      <c r="I426" s="32"/>
      <c r="J426" s="32"/>
      <c r="K426" s="32"/>
      <c r="L426" s="32"/>
      <c r="M426" s="33"/>
      <c r="N426" s="13"/>
      <c r="O426" s="13"/>
      <c r="Q426" s="159"/>
    </row>
    <row r="427" spans="1:17" s="159" customFormat="1" ht="56.7" x14ac:dyDescent="0.15">
      <c r="A427" s="102"/>
      <c r="B427" s="102"/>
      <c r="C427" s="41" t="s">
        <v>707</v>
      </c>
      <c r="D427" s="30"/>
      <c r="E427" s="30"/>
      <c r="F427" s="30"/>
      <c r="G427" s="30"/>
      <c r="H427" s="30"/>
      <c r="I427" s="152"/>
      <c r="J427" s="196" t="s">
        <v>213</v>
      </c>
      <c r="K427" s="196" t="s">
        <v>212</v>
      </c>
      <c r="L427" s="196" t="s">
        <v>211</v>
      </c>
      <c r="M427" s="196" t="s">
        <v>210</v>
      </c>
      <c r="N427" s="14" t="s">
        <v>0</v>
      </c>
      <c r="O427" s="14" t="s">
        <v>5</v>
      </c>
      <c r="P427" s="2"/>
    </row>
    <row r="428" spans="1:17" s="159" customFormat="1" ht="15" customHeight="1" x14ac:dyDescent="0.15">
      <c r="A428" s="102"/>
      <c r="B428" s="102"/>
      <c r="C428" s="160" t="s">
        <v>2</v>
      </c>
      <c r="D428" s="39" t="s">
        <v>214</v>
      </c>
      <c r="E428" s="173"/>
      <c r="F428" s="173"/>
      <c r="G428" s="173"/>
      <c r="H428" s="173"/>
      <c r="I428" s="163"/>
      <c r="J428" s="15">
        <v>725</v>
      </c>
      <c r="K428" s="15">
        <v>25</v>
      </c>
      <c r="L428" s="15">
        <v>513</v>
      </c>
      <c r="M428" s="15">
        <v>253</v>
      </c>
      <c r="N428" s="15">
        <v>40</v>
      </c>
      <c r="O428" s="15">
        <f t="shared" ref="O428:O445" si="73">SUM(J428:N428)</f>
        <v>1556</v>
      </c>
      <c r="P428" s="2"/>
    </row>
    <row r="429" spans="1:17" s="159" customFormat="1" ht="15" customHeight="1" x14ac:dyDescent="0.15">
      <c r="A429" s="102"/>
      <c r="B429" s="102"/>
      <c r="C429" s="164"/>
      <c r="D429" s="39" t="s">
        <v>215</v>
      </c>
      <c r="E429" s="177"/>
      <c r="F429" s="177"/>
      <c r="G429" s="177"/>
      <c r="H429" s="177"/>
      <c r="I429" s="170"/>
      <c r="J429" s="16">
        <v>609</v>
      </c>
      <c r="K429" s="16">
        <v>42</v>
      </c>
      <c r="L429" s="16">
        <v>660</v>
      </c>
      <c r="M429" s="16">
        <v>299</v>
      </c>
      <c r="N429" s="16">
        <v>36</v>
      </c>
      <c r="O429" s="16">
        <f t="shared" si="73"/>
        <v>1646</v>
      </c>
      <c r="P429" s="2"/>
    </row>
    <row r="430" spans="1:17" s="159" customFormat="1" ht="15" customHeight="1" x14ac:dyDescent="0.15">
      <c r="A430" s="102"/>
      <c r="B430" s="102"/>
      <c r="C430" s="164"/>
      <c r="D430" s="39" t="s">
        <v>216</v>
      </c>
      <c r="E430" s="177"/>
      <c r="F430" s="177"/>
      <c r="G430" s="177"/>
      <c r="H430" s="177"/>
      <c r="I430" s="170"/>
      <c r="J430" s="16">
        <v>692</v>
      </c>
      <c r="K430" s="16">
        <v>30</v>
      </c>
      <c r="L430" s="16">
        <v>571</v>
      </c>
      <c r="M430" s="16">
        <v>262</v>
      </c>
      <c r="N430" s="16">
        <v>41</v>
      </c>
      <c r="O430" s="16">
        <f t="shared" si="73"/>
        <v>1596</v>
      </c>
      <c r="P430" s="2"/>
    </row>
    <row r="431" spans="1:17" s="159" customFormat="1" ht="15" customHeight="1" x14ac:dyDescent="0.15">
      <c r="A431" s="102"/>
      <c r="B431" s="102"/>
      <c r="C431" s="164"/>
      <c r="D431" s="39" t="s">
        <v>217</v>
      </c>
      <c r="E431" s="177"/>
      <c r="F431" s="177"/>
      <c r="G431" s="177"/>
      <c r="H431" s="177"/>
      <c r="I431" s="170"/>
      <c r="J431" s="16">
        <v>700</v>
      </c>
      <c r="K431" s="16">
        <v>23</v>
      </c>
      <c r="L431" s="16">
        <v>564</v>
      </c>
      <c r="M431" s="16">
        <v>260</v>
      </c>
      <c r="N431" s="16">
        <v>42</v>
      </c>
      <c r="O431" s="16">
        <f t="shared" si="73"/>
        <v>1589</v>
      </c>
      <c r="P431" s="2"/>
    </row>
    <row r="432" spans="1:17" s="159" customFormat="1" ht="15" customHeight="1" x14ac:dyDescent="0.15">
      <c r="A432" s="102"/>
      <c r="B432" s="102"/>
      <c r="C432" s="164"/>
      <c r="D432" s="39" t="s">
        <v>218</v>
      </c>
      <c r="E432" s="177"/>
      <c r="F432" s="177"/>
      <c r="G432" s="177"/>
      <c r="H432" s="177"/>
      <c r="I432" s="170"/>
      <c r="J432" s="16">
        <v>21</v>
      </c>
      <c r="K432" s="16">
        <v>21</v>
      </c>
      <c r="L432" s="16">
        <v>134</v>
      </c>
      <c r="M432" s="16">
        <v>1169</v>
      </c>
      <c r="N432" s="16">
        <v>43</v>
      </c>
      <c r="O432" s="16">
        <f t="shared" si="73"/>
        <v>1388</v>
      </c>
      <c r="P432" s="2"/>
    </row>
    <row r="433" spans="1:16" s="159" customFormat="1" ht="15" customHeight="1" x14ac:dyDescent="0.15">
      <c r="A433" s="102"/>
      <c r="B433" s="102"/>
      <c r="C433" s="164"/>
      <c r="D433" s="39" t="s">
        <v>219</v>
      </c>
      <c r="E433" s="177"/>
      <c r="F433" s="177"/>
      <c r="G433" s="177"/>
      <c r="H433" s="177"/>
      <c r="I433" s="170"/>
      <c r="J433" s="16">
        <v>31</v>
      </c>
      <c r="K433" s="16">
        <v>26</v>
      </c>
      <c r="L433" s="16">
        <v>217</v>
      </c>
      <c r="M433" s="16">
        <v>1123</v>
      </c>
      <c r="N433" s="16">
        <v>31</v>
      </c>
      <c r="O433" s="16">
        <f t="shared" si="73"/>
        <v>1428</v>
      </c>
      <c r="P433" s="2"/>
    </row>
    <row r="434" spans="1:16" s="159" customFormat="1" ht="15" customHeight="1" x14ac:dyDescent="0.15">
      <c r="A434" s="102"/>
      <c r="B434" s="102"/>
      <c r="C434" s="197"/>
      <c r="D434" s="39" t="s">
        <v>220</v>
      </c>
      <c r="E434" s="177"/>
      <c r="F434" s="177"/>
      <c r="G434" s="177"/>
      <c r="H434" s="177"/>
      <c r="I434" s="170"/>
      <c r="J434" s="16">
        <v>953</v>
      </c>
      <c r="K434" s="16">
        <v>20</v>
      </c>
      <c r="L434" s="16">
        <v>194</v>
      </c>
      <c r="M434" s="16">
        <v>252</v>
      </c>
      <c r="N434" s="16">
        <v>55</v>
      </c>
      <c r="O434" s="16">
        <f t="shared" si="73"/>
        <v>1474</v>
      </c>
      <c r="P434" s="2"/>
    </row>
    <row r="435" spans="1:16" s="159" customFormat="1" ht="15" customHeight="1" x14ac:dyDescent="0.15">
      <c r="A435" s="102"/>
      <c r="B435" s="102"/>
      <c r="C435" s="197"/>
      <c r="D435" s="39" t="s">
        <v>221</v>
      </c>
      <c r="E435" s="177"/>
      <c r="F435" s="177"/>
      <c r="G435" s="177"/>
      <c r="H435" s="177"/>
      <c r="I435" s="170"/>
      <c r="J435" s="16">
        <v>678</v>
      </c>
      <c r="K435" s="16">
        <v>68</v>
      </c>
      <c r="L435" s="16">
        <v>406</v>
      </c>
      <c r="M435" s="16">
        <v>485</v>
      </c>
      <c r="N435" s="16">
        <v>44</v>
      </c>
      <c r="O435" s="16">
        <f t="shared" si="73"/>
        <v>1681</v>
      </c>
      <c r="P435" s="2"/>
    </row>
    <row r="436" spans="1:16" s="159" customFormat="1" ht="15" customHeight="1" x14ac:dyDescent="0.15">
      <c r="A436" s="102"/>
      <c r="B436" s="102"/>
      <c r="C436" s="197"/>
      <c r="D436" s="39" t="s">
        <v>222</v>
      </c>
      <c r="E436" s="177"/>
      <c r="F436" s="177"/>
      <c r="G436" s="177"/>
      <c r="H436" s="177"/>
      <c r="I436" s="170"/>
      <c r="J436" s="16">
        <v>163</v>
      </c>
      <c r="K436" s="16">
        <v>49</v>
      </c>
      <c r="L436" s="16">
        <v>536</v>
      </c>
      <c r="M436" s="16">
        <v>780</v>
      </c>
      <c r="N436" s="16">
        <v>40</v>
      </c>
      <c r="O436" s="16">
        <f t="shared" si="73"/>
        <v>1568</v>
      </c>
      <c r="P436" s="2"/>
    </row>
    <row r="437" spans="1:16" s="159" customFormat="1" ht="15" customHeight="1" x14ac:dyDescent="0.15">
      <c r="A437" s="102"/>
      <c r="B437" s="102"/>
      <c r="C437" s="197"/>
      <c r="D437" s="39" t="s">
        <v>223</v>
      </c>
      <c r="E437" s="177"/>
      <c r="F437" s="177"/>
      <c r="G437" s="177"/>
      <c r="H437" s="177"/>
      <c r="I437" s="170"/>
      <c r="J437" s="16">
        <v>654</v>
      </c>
      <c r="K437" s="16">
        <v>38</v>
      </c>
      <c r="L437" s="16">
        <v>622</v>
      </c>
      <c r="M437" s="16">
        <v>402</v>
      </c>
      <c r="N437" s="16">
        <v>40</v>
      </c>
      <c r="O437" s="16">
        <f t="shared" si="73"/>
        <v>1756</v>
      </c>
      <c r="P437" s="2"/>
    </row>
    <row r="438" spans="1:16" s="159" customFormat="1" ht="15" customHeight="1" x14ac:dyDescent="0.15">
      <c r="A438" s="102"/>
      <c r="B438" s="102"/>
      <c r="C438" s="197"/>
      <c r="D438" s="39" t="s">
        <v>224</v>
      </c>
      <c r="E438" s="177"/>
      <c r="F438" s="177"/>
      <c r="G438" s="177"/>
      <c r="H438" s="177"/>
      <c r="I438" s="170"/>
      <c r="J438" s="16">
        <v>70</v>
      </c>
      <c r="K438" s="16">
        <v>114</v>
      </c>
      <c r="L438" s="16">
        <v>942</v>
      </c>
      <c r="M438" s="16">
        <v>424</v>
      </c>
      <c r="N438" s="16">
        <v>20</v>
      </c>
      <c r="O438" s="16">
        <f t="shared" si="73"/>
        <v>1570</v>
      </c>
      <c r="P438" s="2"/>
    </row>
    <row r="439" spans="1:16" s="159" customFormat="1" ht="15" customHeight="1" x14ac:dyDescent="0.15">
      <c r="A439" s="102"/>
      <c r="B439" s="102"/>
      <c r="C439" s="197"/>
      <c r="D439" s="39" t="s">
        <v>225</v>
      </c>
      <c r="E439" s="177"/>
      <c r="F439" s="177"/>
      <c r="G439" s="177"/>
      <c r="H439" s="177"/>
      <c r="I439" s="170"/>
      <c r="J439" s="16">
        <v>73</v>
      </c>
      <c r="K439" s="16">
        <v>531</v>
      </c>
      <c r="L439" s="16">
        <v>542</v>
      </c>
      <c r="M439" s="16">
        <v>612</v>
      </c>
      <c r="N439" s="16">
        <v>30</v>
      </c>
      <c r="O439" s="16">
        <f t="shared" si="73"/>
        <v>1788</v>
      </c>
      <c r="P439" s="2"/>
    </row>
    <row r="440" spans="1:16" s="159" customFormat="1" ht="15" customHeight="1" x14ac:dyDescent="0.15">
      <c r="A440" s="102"/>
      <c r="B440" s="102"/>
      <c r="C440" s="197"/>
      <c r="D440" s="39" t="s">
        <v>226</v>
      </c>
      <c r="E440" s="177"/>
      <c r="F440" s="177"/>
      <c r="G440" s="177"/>
      <c r="H440" s="177"/>
      <c r="I440" s="170"/>
      <c r="J440" s="16">
        <v>40</v>
      </c>
      <c r="K440" s="16">
        <v>25</v>
      </c>
      <c r="L440" s="16">
        <v>944</v>
      </c>
      <c r="M440" s="16">
        <v>393</v>
      </c>
      <c r="N440" s="16">
        <v>41</v>
      </c>
      <c r="O440" s="16">
        <f t="shared" si="73"/>
        <v>1443</v>
      </c>
      <c r="P440" s="2"/>
    </row>
    <row r="441" spans="1:16" s="159" customFormat="1" ht="15" customHeight="1" x14ac:dyDescent="0.15">
      <c r="A441" s="102"/>
      <c r="B441" s="102"/>
      <c r="C441" s="197"/>
      <c r="D441" s="39" t="s">
        <v>227</v>
      </c>
      <c r="E441" s="177"/>
      <c r="F441" s="177"/>
      <c r="G441" s="177"/>
      <c r="H441" s="177"/>
      <c r="I441" s="170"/>
      <c r="J441" s="16">
        <v>240</v>
      </c>
      <c r="K441" s="16">
        <v>25</v>
      </c>
      <c r="L441" s="16">
        <v>1086</v>
      </c>
      <c r="M441" s="16">
        <v>165</v>
      </c>
      <c r="N441" s="16">
        <v>38</v>
      </c>
      <c r="O441" s="16">
        <f t="shared" si="73"/>
        <v>1554</v>
      </c>
      <c r="P441" s="2"/>
    </row>
    <row r="442" spans="1:16" s="159" customFormat="1" ht="15" customHeight="1" x14ac:dyDescent="0.15">
      <c r="A442" s="102"/>
      <c r="B442" s="102"/>
      <c r="C442" s="197"/>
      <c r="D442" s="39" t="s">
        <v>228</v>
      </c>
      <c r="E442" s="177"/>
      <c r="F442" s="177"/>
      <c r="G442" s="177"/>
      <c r="H442" s="177"/>
      <c r="I442" s="170"/>
      <c r="J442" s="16">
        <v>914</v>
      </c>
      <c r="K442" s="16">
        <v>21</v>
      </c>
      <c r="L442" s="16">
        <v>261</v>
      </c>
      <c r="M442" s="16">
        <v>219</v>
      </c>
      <c r="N442" s="16">
        <v>77</v>
      </c>
      <c r="O442" s="16">
        <f t="shared" si="73"/>
        <v>1492</v>
      </c>
      <c r="P442" s="2"/>
    </row>
    <row r="443" spans="1:16" s="159" customFormat="1" ht="15" customHeight="1" x14ac:dyDescent="0.15">
      <c r="A443" s="102"/>
      <c r="B443" s="102"/>
      <c r="C443" s="197"/>
      <c r="D443" s="39" t="s">
        <v>229</v>
      </c>
      <c r="E443" s="177"/>
      <c r="F443" s="177"/>
      <c r="G443" s="177"/>
      <c r="H443" s="177"/>
      <c r="I443" s="170"/>
      <c r="J443" s="16">
        <v>681</v>
      </c>
      <c r="K443" s="16">
        <v>110</v>
      </c>
      <c r="L443" s="16">
        <v>452</v>
      </c>
      <c r="M443" s="16">
        <v>414</v>
      </c>
      <c r="N443" s="16">
        <v>50</v>
      </c>
      <c r="O443" s="16">
        <f t="shared" si="73"/>
        <v>1707</v>
      </c>
      <c r="P443" s="2"/>
    </row>
    <row r="444" spans="1:16" s="159" customFormat="1" ht="15" customHeight="1" x14ac:dyDescent="0.15">
      <c r="A444" s="102"/>
      <c r="B444" s="102"/>
      <c r="C444" s="197"/>
      <c r="D444" s="39" t="s">
        <v>230</v>
      </c>
      <c r="E444" s="177"/>
      <c r="F444" s="177"/>
      <c r="G444" s="177"/>
      <c r="H444" s="177"/>
      <c r="I444" s="170"/>
      <c r="J444" s="16">
        <v>125</v>
      </c>
      <c r="K444" s="16">
        <v>643</v>
      </c>
      <c r="L444" s="16">
        <v>461</v>
      </c>
      <c r="M444" s="16">
        <v>447</v>
      </c>
      <c r="N444" s="16">
        <v>55</v>
      </c>
      <c r="O444" s="16">
        <f t="shared" si="73"/>
        <v>1731</v>
      </c>
      <c r="P444" s="2"/>
    </row>
    <row r="445" spans="1:16" ht="15" customHeight="1" x14ac:dyDescent="0.15">
      <c r="C445" s="171"/>
      <c r="D445" s="40" t="s">
        <v>231</v>
      </c>
      <c r="E445" s="175"/>
      <c r="F445" s="175"/>
      <c r="G445" s="175"/>
      <c r="H445" s="175"/>
      <c r="I445" s="167"/>
      <c r="J445" s="17">
        <v>170</v>
      </c>
      <c r="K445" s="17">
        <v>950</v>
      </c>
      <c r="L445" s="17">
        <v>75</v>
      </c>
      <c r="M445" s="17">
        <v>266</v>
      </c>
      <c r="N445" s="17">
        <v>63</v>
      </c>
      <c r="O445" s="17">
        <f t="shared" si="73"/>
        <v>1524</v>
      </c>
    </row>
    <row r="446" spans="1:16" s="159" customFormat="1" ht="15" customHeight="1" x14ac:dyDescent="0.15">
      <c r="A446" s="102"/>
      <c r="B446" s="102"/>
      <c r="C446" s="160" t="s">
        <v>3</v>
      </c>
      <c r="D446" s="39" t="s">
        <v>214</v>
      </c>
      <c r="E446" s="173"/>
      <c r="F446" s="173"/>
      <c r="G446" s="173"/>
      <c r="H446" s="173"/>
      <c r="I446" s="174">
        <f t="shared" ref="I446:I463" si="74">$M$11</f>
        <v>1331</v>
      </c>
      <c r="J446" s="19">
        <f t="shared" ref="J446:N455" si="75">J428/$I446*100</f>
        <v>54.47032306536439</v>
      </c>
      <c r="K446" s="19">
        <f t="shared" si="75"/>
        <v>1.8782870022539442</v>
      </c>
      <c r="L446" s="19">
        <f t="shared" si="75"/>
        <v>38.542449286250942</v>
      </c>
      <c r="M446" s="19">
        <f t="shared" si="75"/>
        <v>19.008264462809919</v>
      </c>
      <c r="N446" s="19">
        <f t="shared" si="75"/>
        <v>3.005259203606311</v>
      </c>
      <c r="O446" s="198" t="str">
        <f>IF(SUM(J446:N446)&gt;100,"－",SUM(J446:N446))</f>
        <v>－</v>
      </c>
      <c r="P446" s="2"/>
    </row>
    <row r="447" spans="1:16" s="159" customFormat="1" ht="15" customHeight="1" x14ac:dyDescent="0.15">
      <c r="A447" s="102"/>
      <c r="B447" s="102"/>
      <c r="C447" s="164"/>
      <c r="D447" s="39" t="s">
        <v>215</v>
      </c>
      <c r="E447" s="177"/>
      <c r="F447" s="177"/>
      <c r="G447" s="177"/>
      <c r="H447" s="177"/>
      <c r="I447" s="178">
        <f t="shared" si="74"/>
        <v>1331</v>
      </c>
      <c r="J447" s="20">
        <f t="shared" si="75"/>
        <v>45.755071374906088</v>
      </c>
      <c r="K447" s="20">
        <f t="shared" si="75"/>
        <v>3.1555221637866269</v>
      </c>
      <c r="L447" s="20">
        <f t="shared" si="75"/>
        <v>49.586776859504134</v>
      </c>
      <c r="M447" s="20">
        <f t="shared" si="75"/>
        <v>22.464312546957174</v>
      </c>
      <c r="N447" s="20">
        <f t="shared" si="75"/>
        <v>2.7047332832456799</v>
      </c>
      <c r="O447" s="199" t="str">
        <f t="shared" ref="O447:O463" si="76">IF(SUM(J447:N447)&gt;100,"－",SUM(J447:N447))</f>
        <v>－</v>
      </c>
      <c r="P447" s="2"/>
    </row>
    <row r="448" spans="1:16" s="159" customFormat="1" ht="15" customHeight="1" x14ac:dyDescent="0.15">
      <c r="A448" s="102"/>
      <c r="B448" s="102"/>
      <c r="C448" s="164"/>
      <c r="D448" s="39" t="s">
        <v>216</v>
      </c>
      <c r="E448" s="177"/>
      <c r="F448" s="177"/>
      <c r="G448" s="177"/>
      <c r="H448" s="177"/>
      <c r="I448" s="178">
        <f t="shared" si="74"/>
        <v>1331</v>
      </c>
      <c r="J448" s="20">
        <f t="shared" si="75"/>
        <v>51.99098422238918</v>
      </c>
      <c r="K448" s="20">
        <f t="shared" si="75"/>
        <v>2.2539444027047333</v>
      </c>
      <c r="L448" s="20">
        <f t="shared" si="75"/>
        <v>42.900075131480094</v>
      </c>
      <c r="M448" s="20">
        <f t="shared" si="75"/>
        <v>19.684447783621337</v>
      </c>
      <c r="N448" s="20">
        <f t="shared" si="75"/>
        <v>3.0803906836964687</v>
      </c>
      <c r="O448" s="199" t="str">
        <f t="shared" si="76"/>
        <v>－</v>
      </c>
    </row>
    <row r="449" spans="1:17" s="159" customFormat="1" ht="15" customHeight="1" x14ac:dyDescent="0.15">
      <c r="A449" s="102"/>
      <c r="B449" s="102"/>
      <c r="C449" s="164"/>
      <c r="D449" s="39" t="s">
        <v>217</v>
      </c>
      <c r="E449" s="177"/>
      <c r="F449" s="177"/>
      <c r="G449" s="177"/>
      <c r="H449" s="177"/>
      <c r="I449" s="178">
        <f t="shared" si="74"/>
        <v>1331</v>
      </c>
      <c r="J449" s="20">
        <f t="shared" si="75"/>
        <v>52.592036063110449</v>
      </c>
      <c r="K449" s="20">
        <f t="shared" si="75"/>
        <v>1.7280240420736288</v>
      </c>
      <c r="L449" s="20">
        <f t="shared" si="75"/>
        <v>42.374154770848989</v>
      </c>
      <c r="M449" s="20">
        <f t="shared" si="75"/>
        <v>19.534184823441024</v>
      </c>
      <c r="N449" s="20">
        <f t="shared" si="75"/>
        <v>3.1555221637866269</v>
      </c>
      <c r="O449" s="199" t="str">
        <f t="shared" si="76"/>
        <v>－</v>
      </c>
    </row>
    <row r="450" spans="1:17" s="159" customFormat="1" ht="15" customHeight="1" x14ac:dyDescent="0.15">
      <c r="A450" s="102"/>
      <c r="B450" s="102"/>
      <c r="C450" s="164"/>
      <c r="D450" s="39" t="s">
        <v>218</v>
      </c>
      <c r="E450" s="177"/>
      <c r="F450" s="177"/>
      <c r="G450" s="177"/>
      <c r="H450" s="177"/>
      <c r="I450" s="178">
        <f t="shared" si="74"/>
        <v>1331</v>
      </c>
      <c r="J450" s="20">
        <f t="shared" si="75"/>
        <v>1.5777610818933134</v>
      </c>
      <c r="K450" s="20">
        <f t="shared" si="75"/>
        <v>1.5777610818933134</v>
      </c>
      <c r="L450" s="20">
        <f t="shared" si="75"/>
        <v>10.067618332081143</v>
      </c>
      <c r="M450" s="20">
        <f t="shared" si="75"/>
        <v>87.828700225394442</v>
      </c>
      <c r="N450" s="20">
        <f t="shared" si="75"/>
        <v>3.2306536438767846</v>
      </c>
      <c r="O450" s="199" t="str">
        <f t="shared" si="76"/>
        <v>－</v>
      </c>
    </row>
    <row r="451" spans="1:17" s="159" customFormat="1" ht="15" customHeight="1" x14ac:dyDescent="0.15">
      <c r="A451" s="102"/>
      <c r="B451" s="102"/>
      <c r="C451" s="164"/>
      <c r="D451" s="39" t="s">
        <v>219</v>
      </c>
      <c r="E451" s="177"/>
      <c r="F451" s="177"/>
      <c r="G451" s="177"/>
      <c r="H451" s="177"/>
      <c r="I451" s="178">
        <f t="shared" si="74"/>
        <v>1331</v>
      </c>
      <c r="J451" s="20">
        <f t="shared" si="75"/>
        <v>2.329075882794891</v>
      </c>
      <c r="K451" s="20">
        <f t="shared" si="75"/>
        <v>1.9534184823441023</v>
      </c>
      <c r="L451" s="20">
        <f t="shared" si="75"/>
        <v>16.303531179564239</v>
      </c>
      <c r="M451" s="20">
        <f t="shared" si="75"/>
        <v>84.372652141247187</v>
      </c>
      <c r="N451" s="20">
        <f t="shared" si="75"/>
        <v>2.329075882794891</v>
      </c>
      <c r="O451" s="199" t="str">
        <f t="shared" si="76"/>
        <v>－</v>
      </c>
    </row>
    <row r="452" spans="1:17" s="159" customFormat="1" ht="15" customHeight="1" x14ac:dyDescent="0.15">
      <c r="A452" s="102"/>
      <c r="B452" s="102"/>
      <c r="C452" s="197"/>
      <c r="D452" s="39" t="s">
        <v>220</v>
      </c>
      <c r="E452" s="177"/>
      <c r="F452" s="177"/>
      <c r="G452" s="177"/>
      <c r="H452" s="177"/>
      <c r="I452" s="178">
        <f t="shared" si="74"/>
        <v>1331</v>
      </c>
      <c r="J452" s="20">
        <f t="shared" si="75"/>
        <v>71.60030052592036</v>
      </c>
      <c r="K452" s="20">
        <f t="shared" si="75"/>
        <v>1.5026296018031555</v>
      </c>
      <c r="L452" s="20">
        <f t="shared" si="75"/>
        <v>14.575507137490609</v>
      </c>
      <c r="M452" s="20">
        <f t="shared" si="75"/>
        <v>18.933132982719762</v>
      </c>
      <c r="N452" s="20">
        <f t="shared" si="75"/>
        <v>4.1322314049586781</v>
      </c>
      <c r="O452" s="199" t="str">
        <f t="shared" si="76"/>
        <v>－</v>
      </c>
    </row>
    <row r="453" spans="1:17" s="159" customFormat="1" ht="15" customHeight="1" x14ac:dyDescent="0.15">
      <c r="A453" s="102"/>
      <c r="B453" s="102"/>
      <c r="C453" s="197"/>
      <c r="D453" s="39" t="s">
        <v>221</v>
      </c>
      <c r="E453" s="177"/>
      <c r="F453" s="177"/>
      <c r="G453" s="177"/>
      <c r="H453" s="177"/>
      <c r="I453" s="178">
        <f t="shared" si="74"/>
        <v>1331</v>
      </c>
      <c r="J453" s="20">
        <f t="shared" si="75"/>
        <v>50.939143501126971</v>
      </c>
      <c r="K453" s="20">
        <f t="shared" si="75"/>
        <v>5.108940646130729</v>
      </c>
      <c r="L453" s="20">
        <f t="shared" si="75"/>
        <v>30.503380916604055</v>
      </c>
      <c r="M453" s="20">
        <f t="shared" si="75"/>
        <v>36.438767843726524</v>
      </c>
      <c r="N453" s="20">
        <f t="shared" si="75"/>
        <v>3.3057851239669422</v>
      </c>
      <c r="O453" s="199" t="str">
        <f t="shared" si="76"/>
        <v>－</v>
      </c>
    </row>
    <row r="454" spans="1:17" s="159" customFormat="1" ht="15" customHeight="1" x14ac:dyDescent="0.15">
      <c r="A454" s="102"/>
      <c r="B454" s="102"/>
      <c r="C454" s="197"/>
      <c r="D454" s="39" t="s">
        <v>222</v>
      </c>
      <c r="E454" s="177"/>
      <c r="F454" s="177"/>
      <c r="G454" s="177"/>
      <c r="H454" s="177"/>
      <c r="I454" s="178">
        <f t="shared" si="74"/>
        <v>1331</v>
      </c>
      <c r="J454" s="20">
        <f t="shared" si="75"/>
        <v>12.246431254695718</v>
      </c>
      <c r="K454" s="20">
        <f t="shared" si="75"/>
        <v>3.6814425244177307</v>
      </c>
      <c r="L454" s="20">
        <f t="shared" si="75"/>
        <v>40.27047332832457</v>
      </c>
      <c r="M454" s="20">
        <f t="shared" si="75"/>
        <v>58.602554470323064</v>
      </c>
      <c r="N454" s="20">
        <f t="shared" si="75"/>
        <v>3.005259203606311</v>
      </c>
      <c r="O454" s="199" t="str">
        <f t="shared" si="76"/>
        <v>－</v>
      </c>
    </row>
    <row r="455" spans="1:17" s="159" customFormat="1" ht="15" customHeight="1" x14ac:dyDescent="0.15">
      <c r="A455" s="102"/>
      <c r="B455" s="102"/>
      <c r="C455" s="197"/>
      <c r="D455" s="39" t="s">
        <v>223</v>
      </c>
      <c r="E455" s="177"/>
      <c r="F455" s="177"/>
      <c r="G455" s="177"/>
      <c r="H455" s="177"/>
      <c r="I455" s="178">
        <f t="shared" si="74"/>
        <v>1331</v>
      </c>
      <c r="J455" s="20">
        <f t="shared" si="75"/>
        <v>49.135987978963186</v>
      </c>
      <c r="K455" s="20">
        <f t="shared" si="75"/>
        <v>2.8549962434259957</v>
      </c>
      <c r="L455" s="20">
        <f t="shared" si="75"/>
        <v>46.73178061607814</v>
      </c>
      <c r="M455" s="20">
        <f t="shared" si="75"/>
        <v>30.202854996243428</v>
      </c>
      <c r="N455" s="20">
        <f t="shared" si="75"/>
        <v>3.005259203606311</v>
      </c>
      <c r="O455" s="199" t="str">
        <f t="shared" si="76"/>
        <v>－</v>
      </c>
    </row>
    <row r="456" spans="1:17" s="159" customFormat="1" ht="15" customHeight="1" x14ac:dyDescent="0.15">
      <c r="A456" s="102"/>
      <c r="B456" s="102"/>
      <c r="C456" s="197"/>
      <c r="D456" s="39" t="s">
        <v>224</v>
      </c>
      <c r="E456" s="177"/>
      <c r="F456" s="177"/>
      <c r="G456" s="177"/>
      <c r="H456" s="177"/>
      <c r="I456" s="178">
        <f t="shared" si="74"/>
        <v>1331</v>
      </c>
      <c r="J456" s="20">
        <f t="shared" ref="J456:N463" si="77">J438/$I456*100</f>
        <v>5.2592036063110443</v>
      </c>
      <c r="K456" s="20">
        <f t="shared" si="77"/>
        <v>8.564988730277987</v>
      </c>
      <c r="L456" s="20">
        <f t="shared" si="77"/>
        <v>70.773854244928629</v>
      </c>
      <c r="M456" s="20">
        <f t="shared" si="77"/>
        <v>31.855747558226899</v>
      </c>
      <c r="N456" s="20">
        <f t="shared" si="77"/>
        <v>1.5026296018031555</v>
      </c>
      <c r="O456" s="199" t="str">
        <f t="shared" si="76"/>
        <v>－</v>
      </c>
    </row>
    <row r="457" spans="1:17" s="159" customFormat="1" ht="15" customHeight="1" x14ac:dyDescent="0.15">
      <c r="A457" s="102"/>
      <c r="B457" s="102"/>
      <c r="C457" s="197"/>
      <c r="D457" s="39" t="s">
        <v>225</v>
      </c>
      <c r="E457" s="177"/>
      <c r="F457" s="177"/>
      <c r="G457" s="177"/>
      <c r="H457" s="177"/>
      <c r="I457" s="178">
        <f t="shared" si="74"/>
        <v>1331</v>
      </c>
      <c r="J457" s="20">
        <f t="shared" si="77"/>
        <v>5.4845980465815174</v>
      </c>
      <c r="K457" s="20">
        <f t="shared" si="77"/>
        <v>39.894815927873779</v>
      </c>
      <c r="L457" s="20">
        <f t="shared" si="77"/>
        <v>40.721262208865518</v>
      </c>
      <c r="M457" s="20">
        <f t="shared" si="77"/>
        <v>45.980465815176558</v>
      </c>
      <c r="N457" s="20">
        <f t="shared" si="77"/>
        <v>2.2539444027047333</v>
      </c>
      <c r="O457" s="199" t="str">
        <f t="shared" si="76"/>
        <v>－</v>
      </c>
    </row>
    <row r="458" spans="1:17" s="159" customFormat="1" ht="15" customHeight="1" x14ac:dyDescent="0.15">
      <c r="A458" s="102"/>
      <c r="B458" s="102"/>
      <c r="C458" s="197"/>
      <c r="D458" s="39" t="s">
        <v>226</v>
      </c>
      <c r="E458" s="177"/>
      <c r="F458" s="177"/>
      <c r="G458" s="177"/>
      <c r="H458" s="177"/>
      <c r="I458" s="178">
        <f t="shared" si="74"/>
        <v>1331</v>
      </c>
      <c r="J458" s="20">
        <f t="shared" si="77"/>
        <v>3.005259203606311</v>
      </c>
      <c r="K458" s="20">
        <f t="shared" si="77"/>
        <v>1.8782870022539442</v>
      </c>
      <c r="L458" s="20">
        <f t="shared" si="77"/>
        <v>70.924117205108942</v>
      </c>
      <c r="M458" s="20">
        <f t="shared" si="77"/>
        <v>29.526671675432002</v>
      </c>
      <c r="N458" s="20">
        <f t="shared" si="77"/>
        <v>3.0803906836964687</v>
      </c>
      <c r="O458" s="199" t="str">
        <f t="shared" si="76"/>
        <v>－</v>
      </c>
    </row>
    <row r="459" spans="1:17" s="159" customFormat="1" ht="15" customHeight="1" x14ac:dyDescent="0.15">
      <c r="A459" s="102"/>
      <c r="B459" s="102"/>
      <c r="C459" s="197"/>
      <c r="D459" s="39" t="s">
        <v>227</v>
      </c>
      <c r="E459" s="177"/>
      <c r="F459" s="177"/>
      <c r="G459" s="177"/>
      <c r="H459" s="177"/>
      <c r="I459" s="178">
        <f t="shared" si="74"/>
        <v>1331</v>
      </c>
      <c r="J459" s="20">
        <f t="shared" si="77"/>
        <v>18.031555221637866</v>
      </c>
      <c r="K459" s="20">
        <f t="shared" si="77"/>
        <v>1.8782870022539442</v>
      </c>
      <c r="L459" s="20">
        <f t="shared" si="77"/>
        <v>81.59278737791135</v>
      </c>
      <c r="M459" s="20">
        <f t="shared" si="77"/>
        <v>12.396694214876034</v>
      </c>
      <c r="N459" s="20">
        <f t="shared" si="77"/>
        <v>2.8549962434259957</v>
      </c>
      <c r="O459" s="199" t="str">
        <f t="shared" si="76"/>
        <v>－</v>
      </c>
    </row>
    <row r="460" spans="1:17" s="159" customFormat="1" ht="15" customHeight="1" x14ac:dyDescent="0.15">
      <c r="A460" s="102"/>
      <c r="B460" s="102"/>
      <c r="C460" s="197"/>
      <c r="D460" s="39" t="s">
        <v>228</v>
      </c>
      <c r="E460" s="177"/>
      <c r="F460" s="177"/>
      <c r="G460" s="177"/>
      <c r="H460" s="177"/>
      <c r="I460" s="178">
        <f t="shared" si="74"/>
        <v>1331</v>
      </c>
      <c r="J460" s="20">
        <f t="shared" si="77"/>
        <v>68.67017280240421</v>
      </c>
      <c r="K460" s="20">
        <f t="shared" si="77"/>
        <v>1.5777610818933134</v>
      </c>
      <c r="L460" s="20">
        <f t="shared" si="77"/>
        <v>19.60931630353118</v>
      </c>
      <c r="M460" s="20">
        <f t="shared" si="77"/>
        <v>16.453794139744556</v>
      </c>
      <c r="N460" s="20">
        <f t="shared" si="77"/>
        <v>5.785123966942149</v>
      </c>
      <c r="O460" s="199" t="str">
        <f t="shared" si="76"/>
        <v>－</v>
      </c>
    </row>
    <row r="461" spans="1:17" s="159" customFormat="1" ht="15" customHeight="1" x14ac:dyDescent="0.15">
      <c r="A461" s="102"/>
      <c r="B461" s="102"/>
      <c r="C461" s="197"/>
      <c r="D461" s="39" t="s">
        <v>229</v>
      </c>
      <c r="E461" s="177"/>
      <c r="F461" s="177"/>
      <c r="G461" s="177"/>
      <c r="H461" s="177"/>
      <c r="I461" s="178">
        <f t="shared" si="74"/>
        <v>1331</v>
      </c>
      <c r="J461" s="20">
        <f t="shared" si="77"/>
        <v>51.164537941397448</v>
      </c>
      <c r="K461" s="20">
        <f t="shared" si="77"/>
        <v>8.2644628099173563</v>
      </c>
      <c r="L461" s="20">
        <f t="shared" si="77"/>
        <v>33.959429000751314</v>
      </c>
      <c r="M461" s="20">
        <f t="shared" si="77"/>
        <v>31.104432757325316</v>
      </c>
      <c r="N461" s="20">
        <f t="shared" si="77"/>
        <v>3.7565740045078884</v>
      </c>
      <c r="O461" s="199" t="str">
        <f t="shared" si="76"/>
        <v>－</v>
      </c>
    </row>
    <row r="462" spans="1:17" s="159" customFormat="1" ht="15" customHeight="1" x14ac:dyDescent="0.15">
      <c r="A462" s="102"/>
      <c r="B462" s="102"/>
      <c r="C462" s="197"/>
      <c r="D462" s="39" t="s">
        <v>230</v>
      </c>
      <c r="E462" s="177"/>
      <c r="F462" s="177"/>
      <c r="G462" s="177"/>
      <c r="H462" s="177"/>
      <c r="I462" s="178">
        <f t="shared" si="74"/>
        <v>1331</v>
      </c>
      <c r="J462" s="20">
        <f t="shared" si="77"/>
        <v>9.3914350112697225</v>
      </c>
      <c r="K462" s="20">
        <f t="shared" si="77"/>
        <v>48.309541697971447</v>
      </c>
      <c r="L462" s="20">
        <f t="shared" si="77"/>
        <v>34.635612321562739</v>
      </c>
      <c r="M462" s="20">
        <f t="shared" si="77"/>
        <v>33.58377160030053</v>
      </c>
      <c r="N462" s="20">
        <f t="shared" si="77"/>
        <v>4.1322314049586781</v>
      </c>
      <c r="O462" s="199" t="str">
        <f t="shared" si="76"/>
        <v>－</v>
      </c>
    </row>
    <row r="463" spans="1:17" ht="15" customHeight="1" x14ac:dyDescent="0.15">
      <c r="C463" s="171"/>
      <c r="D463" s="40" t="s">
        <v>231</v>
      </c>
      <c r="E463" s="175"/>
      <c r="F463" s="175"/>
      <c r="G463" s="175"/>
      <c r="H463" s="175"/>
      <c r="I463" s="176">
        <f t="shared" si="74"/>
        <v>1331</v>
      </c>
      <c r="J463" s="21">
        <f t="shared" si="77"/>
        <v>12.772351615326821</v>
      </c>
      <c r="K463" s="21">
        <f t="shared" si="77"/>
        <v>71.374906085649897</v>
      </c>
      <c r="L463" s="21">
        <f t="shared" si="77"/>
        <v>5.6348610067618337</v>
      </c>
      <c r="M463" s="21">
        <f t="shared" si="77"/>
        <v>19.984973703981968</v>
      </c>
      <c r="N463" s="21">
        <f t="shared" si="77"/>
        <v>4.7332832456799405</v>
      </c>
      <c r="O463" s="200" t="str">
        <f t="shared" si="76"/>
        <v>－</v>
      </c>
      <c r="P463" s="159"/>
    </row>
    <row r="464" spans="1:17" ht="15" customHeight="1" x14ac:dyDescent="0.15">
      <c r="C464" s="42"/>
      <c r="D464" s="177"/>
      <c r="E464" s="177"/>
      <c r="F464" s="177"/>
      <c r="G464" s="32"/>
      <c r="H464" s="32"/>
      <c r="I464" s="32"/>
      <c r="J464" s="32"/>
      <c r="K464" s="32"/>
      <c r="L464" s="32"/>
      <c r="M464" s="33"/>
      <c r="N464" s="13"/>
      <c r="O464" s="13"/>
      <c r="Q464" s="159"/>
    </row>
    <row r="465" spans="1:15" ht="20.350000000000001" customHeight="1" x14ac:dyDescent="0.15">
      <c r="B465" s="149" t="s">
        <v>636</v>
      </c>
      <c r="C465" s="9"/>
      <c r="D465" s="9"/>
      <c r="E465" s="9"/>
      <c r="F465" s="9"/>
    </row>
    <row r="466" spans="1:15" ht="13.5" customHeight="1" x14ac:dyDescent="0.15">
      <c r="A466" s="102" t="s">
        <v>522</v>
      </c>
      <c r="B466" s="102" t="s">
        <v>521</v>
      </c>
      <c r="C466" s="37" t="s">
        <v>520</v>
      </c>
    </row>
    <row r="467" spans="1:15" ht="12" customHeight="1" x14ac:dyDescent="0.15">
      <c r="C467" s="38"/>
      <c r="D467" s="27"/>
      <c r="E467" s="27"/>
      <c r="F467" s="27"/>
      <c r="G467" s="27"/>
      <c r="H467" s="27"/>
      <c r="I467" s="27"/>
      <c r="J467" s="27"/>
      <c r="K467" s="27"/>
      <c r="L467" s="151" t="s">
        <v>2</v>
      </c>
      <c r="M467" s="152"/>
      <c r="N467" s="151" t="s">
        <v>3</v>
      </c>
      <c r="O467" s="152"/>
    </row>
    <row r="468" spans="1:15" ht="12" customHeight="1" x14ac:dyDescent="0.15">
      <c r="C468" s="39"/>
      <c r="D468" s="9"/>
      <c r="E468" s="9"/>
      <c r="F468" s="9"/>
      <c r="L468" s="154" t="s">
        <v>429</v>
      </c>
      <c r="M468" s="154" t="s">
        <v>707</v>
      </c>
      <c r="N468" s="154" t="s">
        <v>429</v>
      </c>
      <c r="O468" s="154" t="s">
        <v>707</v>
      </c>
    </row>
    <row r="469" spans="1:15" ht="12" customHeight="1" x14ac:dyDescent="0.15">
      <c r="C469" s="40"/>
      <c r="D469" s="28"/>
      <c r="E469" s="28"/>
      <c r="F469" s="28"/>
      <c r="G469" s="28"/>
      <c r="H469" s="28"/>
      <c r="I469" s="28"/>
      <c r="J469" s="28"/>
      <c r="K469" s="28"/>
      <c r="L469" s="29"/>
      <c r="M469" s="29"/>
      <c r="N469" s="4">
        <f>L$11</f>
        <v>1520</v>
      </c>
      <c r="O469" s="4">
        <f>M$11</f>
        <v>1331</v>
      </c>
    </row>
    <row r="470" spans="1:15" ht="15" customHeight="1" x14ac:dyDescent="0.15">
      <c r="C470" s="39" t="s">
        <v>232</v>
      </c>
      <c r="D470" s="9"/>
      <c r="E470" s="9"/>
      <c r="F470" s="9"/>
      <c r="L470" s="24">
        <v>347</v>
      </c>
      <c r="M470" s="24">
        <v>213</v>
      </c>
      <c r="N470" s="5">
        <f t="shared" ref="N470:O477" si="78">L470/N$469*100</f>
        <v>22.828947368421051</v>
      </c>
      <c r="O470" s="5">
        <f t="shared" si="78"/>
        <v>16.003005259203608</v>
      </c>
    </row>
    <row r="471" spans="1:15" ht="15" customHeight="1" x14ac:dyDescent="0.15">
      <c r="C471" s="39" t="s">
        <v>233</v>
      </c>
      <c r="D471" s="9"/>
      <c r="E471" s="9"/>
      <c r="F471" s="9"/>
      <c r="L471" s="25">
        <v>205</v>
      </c>
      <c r="M471" s="25">
        <v>382</v>
      </c>
      <c r="N471" s="6">
        <f t="shared" si="78"/>
        <v>13.486842105263158</v>
      </c>
      <c r="O471" s="6">
        <f t="shared" si="78"/>
        <v>28.70022539444027</v>
      </c>
    </row>
    <row r="472" spans="1:15" ht="15" customHeight="1" x14ac:dyDescent="0.15">
      <c r="C472" s="39" t="s">
        <v>234</v>
      </c>
      <c r="D472" s="9"/>
      <c r="E472" s="9"/>
      <c r="F472" s="9"/>
      <c r="L472" s="25">
        <v>123</v>
      </c>
      <c r="M472" s="25">
        <v>251</v>
      </c>
      <c r="N472" s="6">
        <f t="shared" si="78"/>
        <v>8.0921052631578956</v>
      </c>
      <c r="O472" s="6">
        <f t="shared" si="78"/>
        <v>18.858001502629602</v>
      </c>
    </row>
    <row r="473" spans="1:15" ht="15" customHeight="1" x14ac:dyDescent="0.15">
      <c r="C473" s="39" t="s">
        <v>235</v>
      </c>
      <c r="D473" s="9"/>
      <c r="E473" s="9"/>
      <c r="F473" s="9"/>
      <c r="L473" s="25">
        <v>198</v>
      </c>
      <c r="M473" s="25">
        <v>260</v>
      </c>
      <c r="N473" s="6">
        <f t="shared" si="78"/>
        <v>13.026315789473683</v>
      </c>
      <c r="O473" s="6">
        <f t="shared" si="78"/>
        <v>19.534184823441024</v>
      </c>
    </row>
    <row r="474" spans="1:15" ht="15" customHeight="1" x14ac:dyDescent="0.15">
      <c r="C474" s="39" t="s">
        <v>236</v>
      </c>
      <c r="D474" s="9"/>
      <c r="E474" s="9"/>
      <c r="F474" s="9"/>
      <c r="L474" s="25">
        <v>80</v>
      </c>
      <c r="M474" s="25">
        <v>65</v>
      </c>
      <c r="N474" s="6">
        <f t="shared" si="78"/>
        <v>5.2631578947368416</v>
      </c>
      <c r="O474" s="6">
        <f t="shared" si="78"/>
        <v>4.8835462058602559</v>
      </c>
    </row>
    <row r="475" spans="1:15" ht="15" customHeight="1" x14ac:dyDescent="0.15">
      <c r="C475" s="39" t="s">
        <v>237</v>
      </c>
      <c r="D475" s="9"/>
      <c r="E475" s="9"/>
      <c r="F475" s="9"/>
      <c r="L475" s="25">
        <v>524</v>
      </c>
      <c r="M475" s="25">
        <v>110</v>
      </c>
      <c r="N475" s="6">
        <f t="shared" si="78"/>
        <v>34.473684210526315</v>
      </c>
      <c r="O475" s="6">
        <f t="shared" si="78"/>
        <v>8.2644628099173563</v>
      </c>
    </row>
    <row r="476" spans="1:15" ht="15" customHeight="1" x14ac:dyDescent="0.15">
      <c r="C476" s="39" t="s">
        <v>36</v>
      </c>
      <c r="D476" s="9"/>
      <c r="E476" s="9"/>
      <c r="F476" s="9"/>
      <c r="L476" s="25">
        <v>17</v>
      </c>
      <c r="M476" s="25">
        <v>25</v>
      </c>
      <c r="N476" s="6">
        <f t="shared" si="78"/>
        <v>1.118421052631579</v>
      </c>
      <c r="O476" s="6">
        <f t="shared" si="78"/>
        <v>1.8782870022539442</v>
      </c>
    </row>
    <row r="477" spans="1:15" ht="15" customHeight="1" x14ac:dyDescent="0.15">
      <c r="C477" s="40" t="s">
        <v>0</v>
      </c>
      <c r="D477" s="28"/>
      <c r="E477" s="28"/>
      <c r="F477" s="28"/>
      <c r="G477" s="28"/>
      <c r="H477" s="28"/>
      <c r="I477" s="28"/>
      <c r="J477" s="28"/>
      <c r="K477" s="28"/>
      <c r="L477" s="26">
        <v>26</v>
      </c>
      <c r="M477" s="26">
        <v>25</v>
      </c>
      <c r="N477" s="7">
        <f t="shared" si="78"/>
        <v>1.7105263157894739</v>
      </c>
      <c r="O477" s="7">
        <f t="shared" si="78"/>
        <v>1.8782870022539442</v>
      </c>
    </row>
    <row r="478" spans="1:15" ht="15" customHeight="1" x14ac:dyDescent="0.15">
      <c r="C478" s="41" t="s">
        <v>1</v>
      </c>
      <c r="D478" s="30"/>
      <c r="E478" s="30"/>
      <c r="F478" s="30"/>
      <c r="G478" s="30"/>
      <c r="H478" s="30"/>
      <c r="I478" s="30"/>
      <c r="J478" s="30"/>
      <c r="K478" s="30"/>
      <c r="L478" s="31">
        <f>SUM(L470:L477)</f>
        <v>1520</v>
      </c>
      <c r="M478" s="31">
        <f>SUM(M470:M477)</f>
        <v>1331</v>
      </c>
      <c r="N478" s="8">
        <f>IF(SUM(N470:N477)&gt;100,"－",SUM(N470:N477))</f>
        <v>100</v>
      </c>
      <c r="O478" s="8">
        <f>IF(SUM(O470:O477)&gt;100,"－",SUM(O470:O477))</f>
        <v>100</v>
      </c>
    </row>
    <row r="479" spans="1:15" ht="13.5" customHeight="1" x14ac:dyDescent="0.15">
      <c r="C479" s="37"/>
      <c r="L479" s="2"/>
    </row>
    <row r="480" spans="1:15" ht="13.5" customHeight="1" x14ac:dyDescent="0.15">
      <c r="A480" s="102" t="s">
        <v>525</v>
      </c>
      <c r="B480" s="102" t="s">
        <v>524</v>
      </c>
      <c r="C480" s="37" t="s">
        <v>523</v>
      </c>
      <c r="L480" s="2"/>
    </row>
    <row r="481" spans="1:15" ht="12" customHeight="1" x14ac:dyDescent="0.15">
      <c r="C481" s="38"/>
      <c r="D481" s="27"/>
      <c r="E481" s="27"/>
      <c r="F481" s="27"/>
      <c r="G481" s="27"/>
      <c r="H481" s="27"/>
      <c r="I481" s="27"/>
      <c r="J481" s="27"/>
      <c r="K481" s="27"/>
      <c r="L481" s="151" t="s">
        <v>2</v>
      </c>
      <c r="M481" s="152"/>
      <c r="N481" s="151" t="s">
        <v>3</v>
      </c>
      <c r="O481" s="152"/>
    </row>
    <row r="482" spans="1:15" ht="12" customHeight="1" x14ac:dyDescent="0.15">
      <c r="C482" s="39"/>
      <c r="D482" s="9"/>
      <c r="E482" s="9"/>
      <c r="F482" s="9"/>
      <c r="L482" s="154" t="s">
        <v>429</v>
      </c>
      <c r="M482" s="154" t="s">
        <v>707</v>
      </c>
      <c r="N482" s="154" t="s">
        <v>429</v>
      </c>
      <c r="O482" s="154" t="s">
        <v>707</v>
      </c>
    </row>
    <row r="483" spans="1:15" ht="12" customHeight="1" x14ac:dyDescent="0.15">
      <c r="C483" s="40"/>
      <c r="D483" s="28"/>
      <c r="E483" s="28"/>
      <c r="F483" s="28"/>
      <c r="G483" s="28"/>
      <c r="H483" s="28"/>
      <c r="I483" s="28"/>
      <c r="J483" s="28"/>
      <c r="K483" s="28"/>
      <c r="L483" s="29"/>
      <c r="M483" s="29"/>
      <c r="N483" s="4">
        <f>L$11</f>
        <v>1520</v>
      </c>
      <c r="O483" s="4">
        <f>M$11</f>
        <v>1331</v>
      </c>
    </row>
    <row r="484" spans="1:15" ht="15" customHeight="1" x14ac:dyDescent="0.15">
      <c r="C484" s="39" t="s">
        <v>238</v>
      </c>
      <c r="D484" s="9"/>
      <c r="E484" s="9"/>
      <c r="F484" s="9"/>
      <c r="L484" s="24">
        <v>1228</v>
      </c>
      <c r="M484" s="24">
        <v>1099</v>
      </c>
      <c r="N484" s="5">
        <f t="shared" ref="N484:O486" si="79">L484/N$483*100</f>
        <v>80.78947368421052</v>
      </c>
      <c r="O484" s="5">
        <f t="shared" si="79"/>
        <v>82.569496619083395</v>
      </c>
    </row>
    <row r="485" spans="1:15" ht="15" customHeight="1" x14ac:dyDescent="0.15">
      <c r="C485" s="39" t="s">
        <v>239</v>
      </c>
      <c r="D485" s="9"/>
      <c r="E485" s="9"/>
      <c r="F485" s="9"/>
      <c r="L485" s="25">
        <v>285</v>
      </c>
      <c r="M485" s="25">
        <v>224</v>
      </c>
      <c r="N485" s="6">
        <f t="shared" si="79"/>
        <v>18.75</v>
      </c>
      <c r="O485" s="6">
        <f t="shared" si="79"/>
        <v>16.829451540195343</v>
      </c>
    </row>
    <row r="486" spans="1:15" ht="15" customHeight="1" x14ac:dyDescent="0.15">
      <c r="C486" s="40" t="s">
        <v>0</v>
      </c>
      <c r="D486" s="28"/>
      <c r="E486" s="28"/>
      <c r="F486" s="28"/>
      <c r="G486" s="28"/>
      <c r="H486" s="28"/>
      <c r="I486" s="28"/>
      <c r="J486" s="28"/>
      <c r="K486" s="28"/>
      <c r="L486" s="26">
        <v>7</v>
      </c>
      <c r="M486" s="26">
        <v>8</v>
      </c>
      <c r="N486" s="7">
        <f t="shared" si="79"/>
        <v>0.46052631578947362</v>
      </c>
      <c r="O486" s="7">
        <f t="shared" si="79"/>
        <v>0.60105184072126228</v>
      </c>
    </row>
    <row r="487" spans="1:15" ht="15" customHeight="1" x14ac:dyDescent="0.15">
      <c r="C487" s="41" t="s">
        <v>1</v>
      </c>
      <c r="D487" s="30"/>
      <c r="E487" s="30"/>
      <c r="F487" s="30"/>
      <c r="G487" s="30"/>
      <c r="H487" s="30"/>
      <c r="I487" s="30"/>
      <c r="J487" s="30"/>
      <c r="K487" s="30"/>
      <c r="L487" s="31">
        <f>SUM(L484:L486)</f>
        <v>1520</v>
      </c>
      <c r="M487" s="31">
        <f>SUM(M484:M486)</f>
        <v>1331</v>
      </c>
      <c r="N487" s="8">
        <f>IF(SUM(N484:N486)&gt;100,"－",SUM(N484:N486))</f>
        <v>100</v>
      </c>
      <c r="O487" s="8">
        <f>IF(SUM(O484:O486)&gt;100,"－",SUM(O484:O486))</f>
        <v>100.00000000000001</v>
      </c>
    </row>
    <row r="488" spans="1:15" ht="15" customHeight="1" x14ac:dyDescent="0.15">
      <c r="C488" s="37"/>
    </row>
    <row r="489" spans="1:15" ht="15" customHeight="1" x14ac:dyDescent="0.15">
      <c r="B489" s="102" t="s">
        <v>528</v>
      </c>
      <c r="C489" s="37"/>
    </row>
    <row r="490" spans="1:15" ht="15" customHeight="1" x14ac:dyDescent="0.15">
      <c r="A490" s="102" t="s">
        <v>527</v>
      </c>
      <c r="B490" s="102" t="s">
        <v>526</v>
      </c>
      <c r="C490" s="37"/>
    </row>
    <row r="491" spans="1:15" ht="12" customHeight="1" x14ac:dyDescent="0.15">
      <c r="C491" s="38"/>
      <c r="D491" s="27"/>
      <c r="E491" s="27"/>
      <c r="F491" s="27"/>
      <c r="G491" s="27"/>
      <c r="H491" s="27"/>
      <c r="I491" s="27"/>
      <c r="J491" s="27"/>
      <c r="K491" s="27"/>
      <c r="L491" s="151" t="s">
        <v>2</v>
      </c>
      <c r="M491" s="152"/>
      <c r="N491" s="151" t="s">
        <v>3</v>
      </c>
      <c r="O491" s="152"/>
    </row>
    <row r="492" spans="1:15" ht="12" customHeight="1" x14ac:dyDescent="0.15">
      <c r="C492" s="39"/>
      <c r="D492" s="9"/>
      <c r="E492" s="9"/>
      <c r="F492" s="9"/>
      <c r="L492" s="154" t="s">
        <v>429</v>
      </c>
      <c r="M492" s="154" t="s">
        <v>707</v>
      </c>
      <c r="N492" s="154" t="s">
        <v>429</v>
      </c>
      <c r="O492" s="154" t="s">
        <v>707</v>
      </c>
    </row>
    <row r="493" spans="1:15" ht="12" customHeight="1" x14ac:dyDescent="0.15">
      <c r="C493" s="40"/>
      <c r="D493" s="28"/>
      <c r="E493" s="28"/>
      <c r="F493" s="28"/>
      <c r="G493" s="28"/>
      <c r="H493" s="28"/>
      <c r="I493" s="28"/>
      <c r="J493" s="28"/>
      <c r="K493" s="28"/>
      <c r="L493" s="29"/>
      <c r="M493" s="29"/>
      <c r="N493" s="4">
        <f>L485</f>
        <v>285</v>
      </c>
      <c r="O493" s="4">
        <f>M485</f>
        <v>224</v>
      </c>
    </row>
    <row r="494" spans="1:15" ht="14.35" customHeight="1" x14ac:dyDescent="0.15">
      <c r="C494" s="39" t="s">
        <v>240</v>
      </c>
      <c r="D494" s="9"/>
      <c r="E494" s="9"/>
      <c r="F494" s="9"/>
      <c r="L494" s="24">
        <v>248</v>
      </c>
      <c r="M494" s="24">
        <v>181</v>
      </c>
      <c r="N494" s="5">
        <f t="shared" ref="N494:O496" si="80">L494/N$493*100</f>
        <v>87.017543859649123</v>
      </c>
      <c r="O494" s="5">
        <f t="shared" si="80"/>
        <v>80.803571428571431</v>
      </c>
    </row>
    <row r="495" spans="1:15" ht="14.35" customHeight="1" x14ac:dyDescent="0.15">
      <c r="C495" s="39" t="s">
        <v>241</v>
      </c>
      <c r="D495" s="9"/>
      <c r="E495" s="9"/>
      <c r="F495" s="9"/>
      <c r="L495" s="25">
        <v>1</v>
      </c>
      <c r="M495" s="25">
        <v>8</v>
      </c>
      <c r="N495" s="6">
        <f t="shared" si="80"/>
        <v>0.35087719298245612</v>
      </c>
      <c r="O495" s="6">
        <f t="shared" si="80"/>
        <v>3.5714285714285712</v>
      </c>
    </row>
    <row r="496" spans="1:15" ht="14.35" customHeight="1" x14ac:dyDescent="0.15">
      <c r="C496" s="40" t="s">
        <v>0</v>
      </c>
      <c r="D496" s="28"/>
      <c r="E496" s="28"/>
      <c r="F496" s="28"/>
      <c r="G496" s="28"/>
      <c r="H496" s="28"/>
      <c r="I496" s="28"/>
      <c r="J496" s="28"/>
      <c r="K496" s="28"/>
      <c r="L496" s="26">
        <v>36</v>
      </c>
      <c r="M496" s="26">
        <v>35</v>
      </c>
      <c r="N496" s="7">
        <f t="shared" si="80"/>
        <v>12.631578947368421</v>
      </c>
      <c r="O496" s="7">
        <f t="shared" si="80"/>
        <v>15.625</v>
      </c>
    </row>
    <row r="497" spans="1:15" ht="15" customHeight="1" x14ac:dyDescent="0.15">
      <c r="C497" s="41" t="s">
        <v>1</v>
      </c>
      <c r="D497" s="30"/>
      <c r="E497" s="30"/>
      <c r="F497" s="30"/>
      <c r="G497" s="30"/>
      <c r="H497" s="30"/>
      <c r="I497" s="30"/>
      <c r="J497" s="30"/>
      <c r="K497" s="30"/>
      <c r="L497" s="31">
        <f>SUM(L494:L496)</f>
        <v>285</v>
      </c>
      <c r="M497" s="31">
        <f>SUM(M494:M496)</f>
        <v>224</v>
      </c>
      <c r="N497" s="8">
        <f>IF(SUM(N494:N496)&gt;100,"－",SUM(N494:N496))</f>
        <v>100</v>
      </c>
      <c r="O497" s="8">
        <f>IF(SUM(O494:O496)&gt;100,"－",SUM(O494:O496))</f>
        <v>100</v>
      </c>
    </row>
    <row r="498" spans="1:15" ht="13.5" customHeight="1" x14ac:dyDescent="0.15">
      <c r="C498" s="37"/>
      <c r="L498" s="2"/>
    </row>
    <row r="499" spans="1:15" ht="15" customHeight="1" x14ac:dyDescent="0.15">
      <c r="A499" s="102" t="s">
        <v>531</v>
      </c>
      <c r="B499" s="102" t="s">
        <v>530</v>
      </c>
      <c r="C499" s="37" t="s">
        <v>529</v>
      </c>
      <c r="L499" s="2"/>
    </row>
    <row r="500" spans="1:15" ht="12" customHeight="1" x14ac:dyDescent="0.15">
      <c r="C500" s="38"/>
      <c r="D500" s="27"/>
      <c r="E500" s="27"/>
      <c r="F500" s="27"/>
      <c r="G500" s="27"/>
      <c r="H500" s="27"/>
      <c r="I500" s="27"/>
      <c r="J500" s="27"/>
      <c r="K500" s="27"/>
      <c r="L500" s="151" t="s">
        <v>2</v>
      </c>
      <c r="M500" s="152"/>
      <c r="N500" s="151" t="s">
        <v>3</v>
      </c>
      <c r="O500" s="152"/>
    </row>
    <row r="501" spans="1:15" ht="12" customHeight="1" x14ac:dyDescent="0.15">
      <c r="C501" s="39"/>
      <c r="D501" s="9"/>
      <c r="E501" s="9"/>
      <c r="F501" s="9"/>
      <c r="L501" s="154" t="s">
        <v>429</v>
      </c>
      <c r="M501" s="154" t="s">
        <v>707</v>
      </c>
      <c r="N501" s="154" t="s">
        <v>429</v>
      </c>
      <c r="O501" s="154" t="s">
        <v>707</v>
      </c>
    </row>
    <row r="502" spans="1:15" ht="12" customHeight="1" x14ac:dyDescent="0.15">
      <c r="C502" s="40"/>
      <c r="D502" s="28"/>
      <c r="E502" s="28"/>
      <c r="F502" s="28"/>
      <c r="G502" s="28"/>
      <c r="H502" s="28"/>
      <c r="I502" s="28"/>
      <c r="J502" s="28"/>
      <c r="K502" s="28"/>
      <c r="L502" s="29"/>
      <c r="M502" s="29"/>
      <c r="N502" s="4">
        <f>L$11</f>
        <v>1520</v>
      </c>
      <c r="O502" s="4">
        <f>M$11</f>
        <v>1331</v>
      </c>
    </row>
    <row r="503" spans="1:15" ht="15" customHeight="1" x14ac:dyDescent="0.15">
      <c r="C503" s="39" t="s">
        <v>242</v>
      </c>
      <c r="D503" s="9"/>
      <c r="E503" s="9"/>
      <c r="F503" s="9"/>
      <c r="L503" s="24">
        <v>1371</v>
      </c>
      <c r="M503" s="24">
        <v>1132</v>
      </c>
      <c r="N503" s="5">
        <f t="shared" ref="N503:O505" si="81">L503/N$502*100</f>
        <v>90.19736842105263</v>
      </c>
      <c r="O503" s="5">
        <f t="shared" si="81"/>
        <v>85.048835462058605</v>
      </c>
    </row>
    <row r="504" spans="1:15" ht="15" customHeight="1" x14ac:dyDescent="0.15">
      <c r="C504" s="39" t="s">
        <v>243</v>
      </c>
      <c r="D504" s="9"/>
      <c r="E504" s="9"/>
      <c r="F504" s="9"/>
      <c r="L504" s="25">
        <v>133</v>
      </c>
      <c r="M504" s="25">
        <v>182</v>
      </c>
      <c r="N504" s="6">
        <f t="shared" si="81"/>
        <v>8.75</v>
      </c>
      <c r="O504" s="6">
        <f t="shared" si="81"/>
        <v>13.673929376408713</v>
      </c>
    </row>
    <row r="505" spans="1:15" ht="15" customHeight="1" x14ac:dyDescent="0.15">
      <c r="C505" s="40" t="s">
        <v>0</v>
      </c>
      <c r="D505" s="28"/>
      <c r="E505" s="28"/>
      <c r="F505" s="28"/>
      <c r="G505" s="28"/>
      <c r="H505" s="28"/>
      <c r="I505" s="28"/>
      <c r="J505" s="28"/>
      <c r="K505" s="28"/>
      <c r="L505" s="26">
        <v>16</v>
      </c>
      <c r="M505" s="26">
        <v>17</v>
      </c>
      <c r="N505" s="7">
        <f t="shared" si="81"/>
        <v>1.0526315789473684</v>
      </c>
      <c r="O505" s="7">
        <f t="shared" si="81"/>
        <v>1.2772351615326822</v>
      </c>
    </row>
    <row r="506" spans="1:15" ht="15" customHeight="1" x14ac:dyDescent="0.15">
      <c r="C506" s="41" t="s">
        <v>1</v>
      </c>
      <c r="D506" s="30"/>
      <c r="E506" s="30"/>
      <c r="F506" s="30"/>
      <c r="G506" s="30"/>
      <c r="H506" s="30"/>
      <c r="I506" s="30"/>
      <c r="J506" s="30"/>
      <c r="K506" s="30"/>
      <c r="L506" s="31">
        <f>SUM(L503:L505)</f>
        <v>1520</v>
      </c>
      <c r="M506" s="31">
        <f>SUM(M503:M505)</f>
        <v>1331</v>
      </c>
      <c r="N506" s="8">
        <f>IF(SUM(N503:N505)&gt;100,"－",SUM(N503:N505))</f>
        <v>100</v>
      </c>
      <c r="O506" s="8">
        <f>IF(SUM(O503:O505)&gt;100,"－",SUM(O503:O505))</f>
        <v>100</v>
      </c>
    </row>
    <row r="507" spans="1:15" ht="15" customHeight="1" x14ac:dyDescent="0.15">
      <c r="C507" s="37"/>
    </row>
    <row r="508" spans="1:15" ht="15" customHeight="1" x14ac:dyDescent="0.15">
      <c r="A508" s="102" t="s">
        <v>534</v>
      </c>
      <c r="B508" s="102" t="s">
        <v>533</v>
      </c>
      <c r="C508" s="37" t="s">
        <v>532</v>
      </c>
      <c r="M508" s="9"/>
    </row>
    <row r="509" spans="1:15" ht="12" customHeight="1" x14ac:dyDescent="0.15">
      <c r="C509" s="38"/>
      <c r="D509" s="27"/>
      <c r="E509" s="27"/>
      <c r="F509" s="27"/>
      <c r="G509" s="27"/>
      <c r="H509" s="27"/>
      <c r="I509" s="27"/>
      <c r="J509" s="27"/>
      <c r="K509" s="27"/>
      <c r="L509" s="151" t="s">
        <v>2</v>
      </c>
      <c r="M509" s="152"/>
      <c r="N509" s="151" t="s">
        <v>3</v>
      </c>
      <c r="O509" s="152"/>
    </row>
    <row r="510" spans="1:15" ht="12" customHeight="1" x14ac:dyDescent="0.15">
      <c r="C510" s="39"/>
      <c r="D510" s="9"/>
      <c r="E510" s="9"/>
      <c r="F510" s="9"/>
      <c r="L510" s="154" t="s">
        <v>429</v>
      </c>
      <c r="M510" s="154" t="s">
        <v>707</v>
      </c>
      <c r="N510" s="154" t="s">
        <v>429</v>
      </c>
      <c r="O510" s="154" t="s">
        <v>707</v>
      </c>
    </row>
    <row r="511" spans="1:15" ht="12" customHeight="1" x14ac:dyDescent="0.15">
      <c r="C511" s="40"/>
      <c r="D511" s="28"/>
      <c r="E511" s="28"/>
      <c r="F511" s="28"/>
      <c r="G511" s="28"/>
      <c r="H511" s="28"/>
      <c r="I511" s="28"/>
      <c r="J511" s="28"/>
      <c r="K511" s="28"/>
      <c r="L511" s="29"/>
      <c r="M511" s="29"/>
      <c r="N511" s="4">
        <f>L$11</f>
        <v>1520</v>
      </c>
      <c r="O511" s="4">
        <f>M$11</f>
        <v>1331</v>
      </c>
    </row>
    <row r="512" spans="1:15" ht="15" customHeight="1" x14ac:dyDescent="0.15">
      <c r="C512" s="39" t="s">
        <v>244</v>
      </c>
      <c r="D512" s="9"/>
      <c r="E512" s="9"/>
      <c r="F512" s="9"/>
      <c r="L512" s="24">
        <v>1385</v>
      </c>
      <c r="M512" s="24">
        <v>1260</v>
      </c>
      <c r="N512" s="5">
        <f t="shared" ref="N512:O515" si="82">L512/N$511*100</f>
        <v>91.118421052631575</v>
      </c>
      <c r="O512" s="5">
        <f t="shared" si="82"/>
        <v>94.665664913598803</v>
      </c>
    </row>
    <row r="513" spans="3:15" ht="15" customHeight="1" x14ac:dyDescent="0.15">
      <c r="C513" s="39" t="s">
        <v>245</v>
      </c>
      <c r="D513" s="9"/>
      <c r="E513" s="9"/>
      <c r="F513" s="9"/>
      <c r="L513" s="25">
        <v>70</v>
      </c>
      <c r="M513" s="25">
        <v>48</v>
      </c>
      <c r="N513" s="6">
        <f t="shared" si="82"/>
        <v>4.6052631578947363</v>
      </c>
      <c r="O513" s="6">
        <f t="shared" si="82"/>
        <v>3.606311044327573</v>
      </c>
    </row>
    <row r="514" spans="3:15" ht="15" customHeight="1" x14ac:dyDescent="0.15">
      <c r="C514" s="39" t="s">
        <v>246</v>
      </c>
      <c r="D514" s="9"/>
      <c r="E514" s="9"/>
      <c r="F514" s="9"/>
      <c r="L514" s="25">
        <v>62</v>
      </c>
      <c r="M514" s="25">
        <v>16</v>
      </c>
      <c r="N514" s="6">
        <f t="shared" si="82"/>
        <v>4.0789473684210531</v>
      </c>
      <c r="O514" s="6">
        <f t="shared" si="82"/>
        <v>1.2021036814425246</v>
      </c>
    </row>
    <row r="515" spans="3:15" ht="15" customHeight="1" x14ac:dyDescent="0.15">
      <c r="C515" s="40" t="s">
        <v>0</v>
      </c>
      <c r="D515" s="28"/>
      <c r="E515" s="28"/>
      <c r="F515" s="28"/>
      <c r="G515" s="28"/>
      <c r="H515" s="28"/>
      <c r="I515" s="28"/>
      <c r="J515" s="28"/>
      <c r="K515" s="28"/>
      <c r="L515" s="26">
        <v>3</v>
      </c>
      <c r="M515" s="26">
        <v>7</v>
      </c>
      <c r="N515" s="7">
        <f t="shared" si="82"/>
        <v>0.19736842105263158</v>
      </c>
      <c r="O515" s="7">
        <f t="shared" si="82"/>
        <v>0.52592036063110448</v>
      </c>
    </row>
    <row r="516" spans="3:15" ht="15" customHeight="1" x14ac:dyDescent="0.15">
      <c r="C516" s="41" t="s">
        <v>1</v>
      </c>
      <c r="D516" s="30"/>
      <c r="E516" s="30"/>
      <c r="F516" s="30"/>
      <c r="G516" s="30"/>
      <c r="H516" s="30"/>
      <c r="I516" s="30"/>
      <c r="J516" s="30"/>
      <c r="K516" s="30"/>
      <c r="L516" s="31">
        <f>SUM(L512:L515)</f>
        <v>1520</v>
      </c>
      <c r="M516" s="31">
        <f>SUM(M512:M515)</f>
        <v>1331</v>
      </c>
      <c r="N516" s="8">
        <f>IF(SUM(N512:N515)&gt;100,"－",SUM(N512:N515))</f>
        <v>100</v>
      </c>
      <c r="O516" s="8">
        <f>IF(SUM(O512:O515)&gt;100,"－",SUM(O512:O515))</f>
        <v>100</v>
      </c>
    </row>
    <row r="517" spans="3:15" ht="15" customHeight="1" x14ac:dyDescent="0.15">
      <c r="C517" s="37"/>
    </row>
  </sheetData>
  <phoneticPr fontId="1"/>
  <pageMargins left="0.39370078740157483" right="0.39370078740157483" top="0.59055118110236227" bottom="0.35433070866141736" header="0.23622047244094491" footer="0.31496062992125984"/>
  <pageSetup paperSize="9" scale="78" orientation="portrait" r:id="rId1"/>
  <headerFooter alignWithMargins="0">
    <oddHeader>&amp;C&amp;"MS UI Gothic,標準"在宅・高齢者住まいにおける介護サービス利用に関するアンケート－単純集計&amp;R&amp;"MS UI Gothic,標準"&amp;A（&amp;P/&amp;N）</oddHeader>
  </headerFooter>
  <rowBreaks count="9" manualBreakCount="9">
    <brk id="67" max="16383" man="1"/>
    <brk id="140" max="16383" man="1"/>
    <brk id="205" max="16383" man="1"/>
    <brk id="257" max="16383" man="1"/>
    <brk id="310" max="16383" man="1"/>
    <brk id="349" max="16383" man="1"/>
    <brk id="387" max="16383" man="1"/>
    <brk id="426" max="16383" man="1"/>
    <brk id="464" max="16383" man="1"/>
  </rowBreaks>
  <ignoredErrors>
    <ignoredError sqref="M9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43"/>
  <sheetViews>
    <sheetView showGridLines="0" view="pageBreakPreview" zoomScaleNormal="100" zoomScaleSheetLayoutView="100" workbookViewId="0"/>
  </sheetViews>
  <sheetFormatPr defaultColWidth="9.125" defaultRowHeight="15" customHeight="1" x14ac:dyDescent="0.15"/>
  <cols>
    <col min="1" max="2" width="5.75" style="201" customWidth="1"/>
    <col min="3" max="3" width="8.375" style="205" customWidth="1"/>
    <col min="4" max="6" width="8" style="205" customWidth="1"/>
    <col min="7" max="11" width="8" style="204" customWidth="1"/>
    <col min="12" max="12" width="9.25" style="204" customWidth="1"/>
    <col min="13" max="15" width="9.25" style="205" customWidth="1"/>
    <col min="16" max="18" width="8" style="205" customWidth="1"/>
    <col min="19" max="16384" width="9.125" style="205"/>
  </cols>
  <sheetData>
    <row r="1" spans="1:14" ht="20.350000000000001" customHeight="1" thickBot="1" x14ac:dyDescent="0.2">
      <c r="B1" s="202" t="s">
        <v>637</v>
      </c>
      <c r="C1" s="203"/>
      <c r="D1" s="203"/>
      <c r="E1" s="203"/>
      <c r="F1" s="203"/>
    </row>
    <row r="2" spans="1:14" ht="20.350000000000001" customHeight="1" thickTop="1" x14ac:dyDescent="0.15">
      <c r="B2" s="206" t="s">
        <v>638</v>
      </c>
      <c r="C2" s="204"/>
      <c r="D2" s="204"/>
      <c r="E2" s="204"/>
      <c r="F2" s="204"/>
    </row>
    <row r="3" spans="1:14" ht="15" customHeight="1" x14ac:dyDescent="0.15">
      <c r="A3" s="201" t="s">
        <v>464</v>
      </c>
      <c r="B3" s="201" t="s">
        <v>465</v>
      </c>
      <c r="G3" s="205"/>
      <c r="H3" s="205"/>
      <c r="I3" s="205"/>
      <c r="J3" s="205"/>
      <c r="K3" s="205"/>
      <c r="L3" s="205"/>
    </row>
    <row r="4" spans="1:14" ht="15" customHeight="1" x14ac:dyDescent="0.15">
      <c r="A4" s="201" t="s">
        <v>476</v>
      </c>
      <c r="B4" s="201" t="s">
        <v>536</v>
      </c>
      <c r="C4" s="205" t="s">
        <v>535</v>
      </c>
      <c r="G4" s="205"/>
      <c r="H4" s="205"/>
      <c r="I4" s="205"/>
      <c r="J4" s="205"/>
      <c r="K4" s="205"/>
      <c r="L4" s="205"/>
    </row>
    <row r="5" spans="1:14" ht="12" customHeight="1" x14ac:dyDescent="0.15">
      <c r="C5" s="207"/>
      <c r="D5" s="208"/>
      <c r="E5" s="208"/>
      <c r="F5" s="208"/>
      <c r="G5" s="208"/>
      <c r="H5" s="208"/>
      <c r="I5" s="208"/>
      <c r="J5" s="208"/>
      <c r="K5" s="208"/>
      <c r="L5" s="209"/>
      <c r="M5" s="210" t="s">
        <v>2</v>
      </c>
      <c r="N5" s="210" t="s">
        <v>3</v>
      </c>
    </row>
    <row r="6" spans="1:14" ht="12" customHeight="1" x14ac:dyDescent="0.15">
      <c r="C6" s="211"/>
      <c r="D6" s="204"/>
      <c r="E6" s="204"/>
      <c r="F6" s="204"/>
      <c r="L6" s="212"/>
      <c r="M6" s="213" t="s">
        <v>707</v>
      </c>
      <c r="N6" s="213" t="s">
        <v>707</v>
      </c>
    </row>
    <row r="7" spans="1:14" ht="12" customHeight="1" x14ac:dyDescent="0.15">
      <c r="C7" s="214"/>
      <c r="D7" s="215"/>
      <c r="E7" s="215"/>
      <c r="F7" s="215"/>
      <c r="G7" s="215"/>
      <c r="H7" s="215"/>
      <c r="I7" s="215"/>
      <c r="J7" s="215"/>
      <c r="K7" s="215"/>
      <c r="L7" s="216"/>
      <c r="M7" s="217"/>
      <c r="N7" s="218">
        <f>$M$16</f>
        <v>1331</v>
      </c>
    </row>
    <row r="8" spans="1:14" ht="15" customHeight="1" x14ac:dyDescent="0.15">
      <c r="C8" s="219" t="s">
        <v>247</v>
      </c>
      <c r="D8" s="204"/>
      <c r="E8" s="204"/>
      <c r="F8" s="204"/>
      <c r="M8" s="220">
        <v>15</v>
      </c>
      <c r="N8" s="221">
        <f>$M8/N$7*100</f>
        <v>1.1269722013523666</v>
      </c>
    </row>
    <row r="9" spans="1:14" ht="15" customHeight="1" x14ac:dyDescent="0.15">
      <c r="C9" s="219" t="s">
        <v>248</v>
      </c>
      <c r="D9" s="204"/>
      <c r="E9" s="204"/>
      <c r="F9" s="204"/>
      <c r="M9" s="222">
        <v>86</v>
      </c>
      <c r="N9" s="223">
        <f t="shared" ref="N9:N15" si="0">$M9/N$7*100</f>
        <v>6.4613072877535691</v>
      </c>
    </row>
    <row r="10" spans="1:14" ht="15" customHeight="1" x14ac:dyDescent="0.15">
      <c r="C10" s="219" t="s">
        <v>249</v>
      </c>
      <c r="D10" s="204"/>
      <c r="E10" s="204"/>
      <c r="F10" s="204"/>
      <c r="M10" s="222">
        <v>357</v>
      </c>
      <c r="N10" s="223">
        <f t="shared" si="0"/>
        <v>26.821938392186329</v>
      </c>
    </row>
    <row r="11" spans="1:14" ht="15" customHeight="1" x14ac:dyDescent="0.15">
      <c r="C11" s="219" t="s">
        <v>250</v>
      </c>
      <c r="D11" s="204"/>
      <c r="E11" s="204"/>
      <c r="F11" s="204"/>
      <c r="M11" s="222">
        <v>249</v>
      </c>
      <c r="N11" s="223">
        <f t="shared" si="0"/>
        <v>18.707738542449288</v>
      </c>
    </row>
    <row r="12" spans="1:14" ht="15" customHeight="1" x14ac:dyDescent="0.15">
      <c r="C12" s="219" t="s">
        <v>251</v>
      </c>
      <c r="D12" s="204"/>
      <c r="E12" s="204"/>
      <c r="F12" s="204"/>
      <c r="M12" s="222">
        <v>81</v>
      </c>
      <c r="N12" s="223">
        <f t="shared" si="0"/>
        <v>6.0856498873027798</v>
      </c>
    </row>
    <row r="13" spans="1:14" ht="15" customHeight="1" x14ac:dyDescent="0.15">
      <c r="C13" s="219" t="s">
        <v>252</v>
      </c>
      <c r="D13" s="204"/>
      <c r="E13" s="204"/>
      <c r="F13" s="204"/>
      <c r="M13" s="222">
        <v>43</v>
      </c>
      <c r="N13" s="223">
        <f t="shared" si="0"/>
        <v>3.2306536438767846</v>
      </c>
    </row>
    <row r="14" spans="1:14" ht="15" customHeight="1" x14ac:dyDescent="0.15">
      <c r="C14" s="219" t="s">
        <v>253</v>
      </c>
      <c r="D14" s="204"/>
      <c r="E14" s="204"/>
      <c r="F14" s="204"/>
      <c r="M14" s="222">
        <v>7</v>
      </c>
      <c r="N14" s="223">
        <f t="shared" si="0"/>
        <v>0.52592036063110448</v>
      </c>
    </row>
    <row r="15" spans="1:14" ht="15" customHeight="1" x14ac:dyDescent="0.15">
      <c r="C15" s="224" t="s">
        <v>0</v>
      </c>
      <c r="D15" s="215"/>
      <c r="E15" s="215"/>
      <c r="F15" s="215"/>
      <c r="G15" s="215"/>
      <c r="H15" s="215"/>
      <c r="I15" s="215"/>
      <c r="J15" s="215"/>
      <c r="K15" s="215"/>
      <c r="L15" s="215"/>
      <c r="M15" s="225">
        <v>493</v>
      </c>
      <c r="N15" s="226">
        <f t="shared" si="0"/>
        <v>37.039819684447785</v>
      </c>
    </row>
    <row r="16" spans="1:14" ht="15" customHeight="1" x14ac:dyDescent="0.15">
      <c r="C16" s="227" t="s">
        <v>1</v>
      </c>
      <c r="D16" s="228"/>
      <c r="E16" s="228"/>
      <c r="F16" s="228"/>
      <c r="G16" s="228"/>
      <c r="H16" s="228"/>
      <c r="I16" s="228"/>
      <c r="J16" s="228"/>
      <c r="K16" s="228"/>
      <c r="L16" s="229"/>
      <c r="M16" s="230">
        <f>SUM(M8:M15)</f>
        <v>1331</v>
      </c>
      <c r="N16" s="231">
        <f>IF(SUM(N8:N15)&gt;100,"－",SUM(N8:N15))</f>
        <v>100.00000000000001</v>
      </c>
    </row>
    <row r="17" spans="1:14" ht="15" customHeight="1" x14ac:dyDescent="0.15">
      <c r="C17" s="227" t="s">
        <v>538</v>
      </c>
      <c r="D17" s="228"/>
      <c r="E17" s="228"/>
      <c r="F17" s="228"/>
      <c r="G17" s="228"/>
      <c r="H17" s="228"/>
      <c r="I17" s="228"/>
      <c r="J17" s="228"/>
      <c r="K17" s="228"/>
      <c r="L17" s="229"/>
      <c r="M17" s="230">
        <v>105342.37112171837</v>
      </c>
    </row>
    <row r="18" spans="1:14" ht="15" customHeight="1" x14ac:dyDescent="0.15">
      <c r="C18" s="232"/>
      <c r="D18" s="233"/>
      <c r="E18" s="233"/>
      <c r="F18" s="233"/>
      <c r="G18" s="233"/>
      <c r="H18" s="233"/>
      <c r="I18" s="233"/>
      <c r="J18" s="233"/>
      <c r="K18" s="233"/>
      <c r="L18" s="233"/>
      <c r="M18" s="234"/>
      <c r="N18" s="235"/>
    </row>
    <row r="19" spans="1:14" ht="15" customHeight="1" x14ac:dyDescent="0.15">
      <c r="A19" s="201" t="s">
        <v>476</v>
      </c>
      <c r="B19" s="201" t="s">
        <v>536</v>
      </c>
      <c r="C19" s="236" t="s">
        <v>537</v>
      </c>
    </row>
    <row r="20" spans="1:14" ht="12" customHeight="1" x14ac:dyDescent="0.15">
      <c r="C20" s="237"/>
      <c r="D20" s="208"/>
      <c r="E20" s="208"/>
      <c r="F20" s="208"/>
      <c r="G20" s="208"/>
      <c r="H20" s="208"/>
      <c r="I20" s="208"/>
      <c r="J20" s="208"/>
      <c r="K20" s="208"/>
      <c r="L20" s="209"/>
      <c r="M20" s="210" t="s">
        <v>2</v>
      </c>
      <c r="N20" s="210" t="s">
        <v>3</v>
      </c>
    </row>
    <row r="21" spans="1:14" ht="12" customHeight="1" x14ac:dyDescent="0.15">
      <c r="C21" s="219"/>
      <c r="D21" s="204"/>
      <c r="E21" s="204"/>
      <c r="F21" s="204"/>
      <c r="L21" s="212"/>
      <c r="M21" s="213" t="s">
        <v>707</v>
      </c>
      <c r="N21" s="213" t="s">
        <v>707</v>
      </c>
    </row>
    <row r="22" spans="1:14" ht="12" customHeight="1" x14ac:dyDescent="0.15">
      <c r="C22" s="224"/>
      <c r="D22" s="215"/>
      <c r="E22" s="215"/>
      <c r="F22" s="215"/>
      <c r="G22" s="215"/>
      <c r="H22" s="215"/>
      <c r="I22" s="215"/>
      <c r="J22" s="215"/>
      <c r="K22" s="215"/>
      <c r="L22" s="216"/>
      <c r="M22" s="217"/>
      <c r="N22" s="218">
        <f>$M$16</f>
        <v>1331</v>
      </c>
    </row>
    <row r="23" spans="1:14" ht="15" customHeight="1" x14ac:dyDescent="0.15">
      <c r="C23" s="219" t="s">
        <v>247</v>
      </c>
      <c r="D23" s="204"/>
      <c r="E23" s="204"/>
      <c r="F23" s="204"/>
      <c r="M23" s="220">
        <v>129</v>
      </c>
      <c r="N23" s="221">
        <f t="shared" ref="N23:N29" si="1">$M23/N$22*100</f>
        <v>9.6919609316303532</v>
      </c>
    </row>
    <row r="24" spans="1:14" ht="15" customHeight="1" x14ac:dyDescent="0.15">
      <c r="C24" s="219" t="s">
        <v>248</v>
      </c>
      <c r="D24" s="204"/>
      <c r="E24" s="204"/>
      <c r="F24" s="204"/>
      <c r="M24" s="222">
        <v>480</v>
      </c>
      <c r="N24" s="223">
        <f t="shared" si="1"/>
        <v>36.063110443275733</v>
      </c>
    </row>
    <row r="25" spans="1:14" ht="15" customHeight="1" x14ac:dyDescent="0.15">
      <c r="C25" s="219" t="s">
        <v>249</v>
      </c>
      <c r="D25" s="204"/>
      <c r="E25" s="204"/>
      <c r="F25" s="204"/>
      <c r="M25" s="222">
        <v>458</v>
      </c>
      <c r="N25" s="223">
        <f t="shared" si="1"/>
        <v>34.410217881292262</v>
      </c>
    </row>
    <row r="26" spans="1:14" ht="15" customHeight="1" x14ac:dyDescent="0.15">
      <c r="C26" s="219" t="s">
        <v>250</v>
      </c>
      <c r="D26" s="204"/>
      <c r="E26" s="204"/>
      <c r="F26" s="204"/>
      <c r="M26" s="222">
        <v>88</v>
      </c>
      <c r="N26" s="223">
        <f t="shared" si="1"/>
        <v>6.6115702479338845</v>
      </c>
    </row>
    <row r="27" spans="1:14" ht="15" customHeight="1" x14ac:dyDescent="0.15">
      <c r="C27" s="219" t="s">
        <v>251</v>
      </c>
      <c r="D27" s="204"/>
      <c r="E27" s="204"/>
      <c r="F27" s="204"/>
      <c r="M27" s="222">
        <v>21</v>
      </c>
      <c r="N27" s="223">
        <f t="shared" si="1"/>
        <v>1.5777610818933134</v>
      </c>
    </row>
    <row r="28" spans="1:14" ht="15" customHeight="1" x14ac:dyDescent="0.15">
      <c r="C28" s="219" t="s">
        <v>254</v>
      </c>
      <c r="D28" s="204"/>
      <c r="E28" s="204"/>
      <c r="F28" s="204"/>
      <c r="M28" s="222">
        <v>5</v>
      </c>
      <c r="N28" s="223">
        <f t="shared" si="1"/>
        <v>0.37565740045078888</v>
      </c>
    </row>
    <row r="29" spans="1:14" ht="15" customHeight="1" x14ac:dyDescent="0.15">
      <c r="C29" s="224" t="s">
        <v>0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25">
        <v>150</v>
      </c>
      <c r="N29" s="226">
        <f t="shared" si="1"/>
        <v>11.269722013523667</v>
      </c>
    </row>
    <row r="30" spans="1:14" ht="15" customHeight="1" x14ac:dyDescent="0.15">
      <c r="C30" s="227" t="s">
        <v>1</v>
      </c>
      <c r="D30" s="228"/>
      <c r="E30" s="228"/>
      <c r="F30" s="228"/>
      <c r="G30" s="228"/>
      <c r="H30" s="228"/>
      <c r="I30" s="228"/>
      <c r="J30" s="228"/>
      <c r="K30" s="228"/>
      <c r="L30" s="229"/>
      <c r="M30" s="230">
        <f>SUM(M23:M29)</f>
        <v>1331</v>
      </c>
      <c r="N30" s="231">
        <f>IF(SUM(N23:N29)&gt;100,"－",SUM(N23:N29))</f>
        <v>100</v>
      </c>
    </row>
    <row r="31" spans="1:14" ht="15" customHeight="1" x14ac:dyDescent="0.15">
      <c r="C31" s="227" t="s">
        <v>538</v>
      </c>
      <c r="D31" s="228"/>
      <c r="E31" s="228"/>
      <c r="F31" s="228"/>
      <c r="G31" s="228"/>
      <c r="H31" s="228"/>
      <c r="I31" s="228"/>
      <c r="J31" s="228"/>
      <c r="K31" s="228"/>
      <c r="L31" s="229"/>
      <c r="M31" s="230">
        <v>55616.59864521592</v>
      </c>
    </row>
    <row r="32" spans="1:14" ht="15" customHeight="1" x14ac:dyDescent="0.15">
      <c r="C32" s="232"/>
      <c r="D32" s="233"/>
      <c r="E32" s="233"/>
      <c r="F32" s="233"/>
      <c r="G32" s="233"/>
      <c r="H32" s="233"/>
      <c r="I32" s="233"/>
      <c r="J32" s="233"/>
      <c r="K32" s="233"/>
      <c r="L32" s="234"/>
      <c r="M32" s="235"/>
      <c r="N32" s="235"/>
    </row>
    <row r="33" spans="1:14" ht="15" customHeight="1" x14ac:dyDescent="0.15">
      <c r="A33" s="201" t="s">
        <v>476</v>
      </c>
      <c r="B33" s="201" t="s">
        <v>255</v>
      </c>
      <c r="C33" s="236"/>
    </row>
    <row r="34" spans="1:14" ht="12" customHeight="1" x14ac:dyDescent="0.15">
      <c r="C34" s="237"/>
      <c r="D34" s="208"/>
      <c r="E34" s="208"/>
      <c r="F34" s="208"/>
      <c r="G34" s="208"/>
      <c r="H34" s="208"/>
      <c r="I34" s="208"/>
      <c r="J34" s="208"/>
      <c r="K34" s="208"/>
      <c r="L34" s="209"/>
      <c r="M34" s="210" t="s">
        <v>2</v>
      </c>
      <c r="N34" s="210" t="s">
        <v>3</v>
      </c>
    </row>
    <row r="35" spans="1:14" ht="12" customHeight="1" x14ac:dyDescent="0.15">
      <c r="C35" s="219"/>
      <c r="D35" s="204"/>
      <c r="E35" s="204"/>
      <c r="F35" s="204"/>
      <c r="L35" s="212"/>
      <c r="M35" s="213" t="s">
        <v>707</v>
      </c>
      <c r="N35" s="213" t="s">
        <v>707</v>
      </c>
    </row>
    <row r="36" spans="1:14" ht="12" customHeight="1" x14ac:dyDescent="0.15">
      <c r="C36" s="224"/>
      <c r="D36" s="215"/>
      <c r="E36" s="215"/>
      <c r="F36" s="215"/>
      <c r="G36" s="215"/>
      <c r="H36" s="215"/>
      <c r="I36" s="215"/>
      <c r="J36" s="215"/>
      <c r="K36" s="215"/>
      <c r="L36" s="216"/>
      <c r="M36" s="217"/>
      <c r="N36" s="218">
        <f>$M$16</f>
        <v>1331</v>
      </c>
    </row>
    <row r="37" spans="1:14" ht="15" customHeight="1" x14ac:dyDescent="0.15">
      <c r="C37" s="219" t="s">
        <v>256</v>
      </c>
      <c r="D37" s="204"/>
      <c r="E37" s="204"/>
      <c r="F37" s="204"/>
      <c r="M37" s="220">
        <v>101</v>
      </c>
      <c r="N37" s="221">
        <f>$M37/N$36*100</f>
        <v>7.5882794891059353</v>
      </c>
    </row>
    <row r="38" spans="1:14" ht="15" customHeight="1" x14ac:dyDescent="0.15">
      <c r="C38" s="219" t="s">
        <v>257</v>
      </c>
      <c r="D38" s="204"/>
      <c r="E38" s="204"/>
      <c r="F38" s="204"/>
      <c r="M38" s="222">
        <v>428</v>
      </c>
      <c r="N38" s="223">
        <f>$M38/N$36*100</f>
        <v>32.156273478587529</v>
      </c>
    </row>
    <row r="39" spans="1:14" ht="15" customHeight="1" x14ac:dyDescent="0.15">
      <c r="C39" s="219" t="s">
        <v>248</v>
      </c>
      <c r="D39" s="204"/>
      <c r="E39" s="204"/>
      <c r="F39" s="204"/>
      <c r="M39" s="222">
        <v>400</v>
      </c>
      <c r="N39" s="223">
        <f>$M39/N$36*100</f>
        <v>30.052592036063107</v>
      </c>
    </row>
    <row r="40" spans="1:14" ht="15" customHeight="1" x14ac:dyDescent="0.15">
      <c r="C40" s="219" t="s">
        <v>258</v>
      </c>
      <c r="D40" s="204"/>
      <c r="E40" s="204"/>
      <c r="F40" s="204"/>
      <c r="M40" s="222">
        <v>244</v>
      </c>
      <c r="N40" s="223">
        <f>$M40/N$36*100</f>
        <v>18.332081141998497</v>
      </c>
    </row>
    <row r="41" spans="1:14" ht="15" customHeight="1" x14ac:dyDescent="0.15">
      <c r="C41" s="224" t="s">
        <v>0</v>
      </c>
      <c r="D41" s="215"/>
      <c r="E41" s="215"/>
      <c r="F41" s="215"/>
      <c r="G41" s="215"/>
      <c r="H41" s="215"/>
      <c r="I41" s="215"/>
      <c r="J41" s="215"/>
      <c r="K41" s="215"/>
      <c r="L41" s="215"/>
      <c r="M41" s="225">
        <v>158</v>
      </c>
      <c r="N41" s="226">
        <f>$M41/N$36*100</f>
        <v>11.870773854244929</v>
      </c>
    </row>
    <row r="42" spans="1:14" ht="15" customHeight="1" x14ac:dyDescent="0.15">
      <c r="C42" s="227" t="s">
        <v>1</v>
      </c>
      <c r="D42" s="228"/>
      <c r="E42" s="228"/>
      <c r="F42" s="228"/>
      <c r="G42" s="228"/>
      <c r="H42" s="228"/>
      <c r="I42" s="228"/>
      <c r="J42" s="228"/>
      <c r="K42" s="228"/>
      <c r="L42" s="229"/>
      <c r="M42" s="230">
        <f>SUM(M37:M41)</f>
        <v>1331</v>
      </c>
      <c r="N42" s="231">
        <f>IF(SUM(N37:N41)&gt;100,"－",SUM(N37:N41))</f>
        <v>100</v>
      </c>
    </row>
    <row r="43" spans="1:14" ht="15" customHeight="1" x14ac:dyDescent="0.15">
      <c r="C43" s="227" t="s">
        <v>538</v>
      </c>
      <c r="D43" s="228"/>
      <c r="E43" s="228"/>
      <c r="F43" s="228"/>
      <c r="G43" s="228"/>
      <c r="H43" s="228"/>
      <c r="I43" s="228"/>
      <c r="J43" s="228"/>
      <c r="K43" s="228"/>
      <c r="L43" s="229"/>
      <c r="M43" s="230">
        <v>37557.439897698212</v>
      </c>
    </row>
    <row r="44" spans="1:14" ht="15" customHeight="1" x14ac:dyDescent="0.15">
      <c r="C44" s="232"/>
      <c r="D44" s="233"/>
      <c r="E44" s="233"/>
      <c r="F44" s="233"/>
      <c r="G44" s="233"/>
      <c r="H44" s="233"/>
      <c r="I44" s="233"/>
      <c r="J44" s="233"/>
      <c r="K44" s="233"/>
      <c r="L44" s="234"/>
      <c r="M44" s="235"/>
      <c r="N44" s="235"/>
    </row>
    <row r="45" spans="1:14" ht="15" customHeight="1" x14ac:dyDescent="0.15">
      <c r="A45" s="201" t="s">
        <v>476</v>
      </c>
      <c r="B45" s="201" t="s">
        <v>259</v>
      </c>
      <c r="C45" s="236"/>
    </row>
    <row r="46" spans="1:14" ht="12" customHeight="1" x14ac:dyDescent="0.15">
      <c r="C46" s="237"/>
      <c r="D46" s="208"/>
      <c r="E46" s="208"/>
      <c r="F46" s="208"/>
      <c r="G46" s="208"/>
      <c r="H46" s="208"/>
      <c r="I46" s="208"/>
      <c r="J46" s="208"/>
      <c r="K46" s="208"/>
      <c r="L46" s="209"/>
      <c r="M46" s="210" t="s">
        <v>2</v>
      </c>
      <c r="N46" s="210" t="s">
        <v>3</v>
      </c>
    </row>
    <row r="47" spans="1:14" ht="12" customHeight="1" x14ac:dyDescent="0.15">
      <c r="C47" s="219"/>
      <c r="D47" s="204"/>
      <c r="E47" s="204"/>
      <c r="F47" s="204"/>
      <c r="L47" s="212"/>
      <c r="M47" s="213" t="s">
        <v>707</v>
      </c>
      <c r="N47" s="213" t="s">
        <v>707</v>
      </c>
    </row>
    <row r="48" spans="1:14" ht="12" customHeight="1" x14ac:dyDescent="0.15">
      <c r="C48" s="224"/>
      <c r="D48" s="215"/>
      <c r="E48" s="215"/>
      <c r="F48" s="215"/>
      <c r="G48" s="215"/>
      <c r="H48" s="215"/>
      <c r="I48" s="215"/>
      <c r="J48" s="215"/>
      <c r="K48" s="215"/>
      <c r="L48" s="216"/>
      <c r="M48" s="217"/>
      <c r="N48" s="218">
        <f>$M$16</f>
        <v>1331</v>
      </c>
    </row>
    <row r="49" spans="1:20" ht="15" customHeight="1" x14ac:dyDescent="0.15">
      <c r="C49" s="219" t="s">
        <v>256</v>
      </c>
      <c r="D49" s="204"/>
      <c r="E49" s="204"/>
      <c r="F49" s="204"/>
      <c r="M49" s="220">
        <v>568</v>
      </c>
      <c r="N49" s="221">
        <f>$M49/N$48*100</f>
        <v>42.674680691209616</v>
      </c>
    </row>
    <row r="50" spans="1:20" ht="15" customHeight="1" x14ac:dyDescent="0.15">
      <c r="C50" s="219" t="s">
        <v>257</v>
      </c>
      <c r="D50" s="204"/>
      <c r="E50" s="204"/>
      <c r="F50" s="204"/>
      <c r="M50" s="222">
        <v>109</v>
      </c>
      <c r="N50" s="223">
        <f>$M50/N$48*100</f>
        <v>8.1893313298271977</v>
      </c>
    </row>
    <row r="51" spans="1:20" ht="15" customHeight="1" x14ac:dyDescent="0.15">
      <c r="C51" s="219" t="s">
        <v>248</v>
      </c>
      <c r="D51" s="204"/>
      <c r="E51" s="204"/>
      <c r="F51" s="204"/>
      <c r="M51" s="222">
        <v>107</v>
      </c>
      <c r="N51" s="223">
        <f>$M51/N$48*100</f>
        <v>8.0390683696468823</v>
      </c>
    </row>
    <row r="52" spans="1:20" ht="15" customHeight="1" x14ac:dyDescent="0.15">
      <c r="C52" s="219" t="s">
        <v>258</v>
      </c>
      <c r="D52" s="204"/>
      <c r="E52" s="204"/>
      <c r="F52" s="204"/>
      <c r="M52" s="222">
        <v>73</v>
      </c>
      <c r="N52" s="223">
        <f>$M52/N$48*100</f>
        <v>5.4845980465815174</v>
      </c>
    </row>
    <row r="53" spans="1:20" ht="15" customHeight="1" x14ac:dyDescent="0.15">
      <c r="C53" s="224" t="s">
        <v>0</v>
      </c>
      <c r="D53" s="215"/>
      <c r="E53" s="215"/>
      <c r="F53" s="215"/>
      <c r="G53" s="215"/>
      <c r="H53" s="215"/>
      <c r="I53" s="215"/>
      <c r="J53" s="215"/>
      <c r="K53" s="215"/>
      <c r="L53" s="215"/>
      <c r="M53" s="225">
        <v>474</v>
      </c>
      <c r="N53" s="226">
        <f>$M53/N$48*100</f>
        <v>35.612321562734785</v>
      </c>
    </row>
    <row r="54" spans="1:20" ht="15" customHeight="1" x14ac:dyDescent="0.15">
      <c r="C54" s="227" t="s">
        <v>1</v>
      </c>
      <c r="D54" s="228"/>
      <c r="E54" s="228"/>
      <c r="F54" s="228"/>
      <c r="G54" s="228"/>
      <c r="H54" s="228"/>
      <c r="I54" s="228"/>
      <c r="J54" s="228"/>
      <c r="K54" s="228"/>
      <c r="L54" s="229"/>
      <c r="M54" s="230">
        <f>SUM(M49:M53)</f>
        <v>1331</v>
      </c>
      <c r="N54" s="231">
        <f>IF(SUM(N49:N53)&gt;100,"－",SUM(N49:N53))</f>
        <v>100</v>
      </c>
    </row>
    <row r="55" spans="1:20" ht="15" customHeight="1" x14ac:dyDescent="0.15">
      <c r="C55" s="227" t="s">
        <v>538</v>
      </c>
      <c r="D55" s="228"/>
      <c r="E55" s="228"/>
      <c r="F55" s="228"/>
      <c r="G55" s="228"/>
      <c r="H55" s="228"/>
      <c r="I55" s="228"/>
      <c r="J55" s="228"/>
      <c r="K55" s="228"/>
      <c r="L55" s="229"/>
      <c r="M55" s="230">
        <v>13307.203033838972</v>
      </c>
    </row>
    <row r="56" spans="1:20" ht="15" customHeight="1" x14ac:dyDescent="0.15">
      <c r="C56" s="232"/>
      <c r="D56" s="233"/>
      <c r="E56" s="233"/>
      <c r="F56" s="233"/>
      <c r="G56" s="233"/>
      <c r="H56" s="233"/>
      <c r="I56" s="233"/>
      <c r="J56" s="233"/>
      <c r="K56" s="233"/>
      <c r="L56" s="234"/>
      <c r="M56" s="235"/>
      <c r="N56" s="235"/>
    </row>
    <row r="57" spans="1:20" ht="15" customHeight="1" x14ac:dyDescent="0.15">
      <c r="A57" s="201" t="s">
        <v>541</v>
      </c>
      <c r="B57" s="201" t="s">
        <v>539</v>
      </c>
      <c r="C57" s="236" t="s">
        <v>540</v>
      </c>
    </row>
    <row r="58" spans="1:20" ht="12" customHeight="1" x14ac:dyDescent="0.15">
      <c r="C58" s="237"/>
      <c r="D58" s="208"/>
      <c r="E58" s="208"/>
      <c r="F58" s="208"/>
      <c r="G58" s="208"/>
      <c r="H58" s="208"/>
      <c r="I58" s="208"/>
      <c r="J58" s="208"/>
      <c r="K58" s="208"/>
      <c r="L58" s="238" t="s">
        <v>2</v>
      </c>
      <c r="M58" s="229"/>
      <c r="N58" s="238" t="s">
        <v>3</v>
      </c>
      <c r="O58" s="229"/>
    </row>
    <row r="59" spans="1:20" ht="12" customHeight="1" x14ac:dyDescent="0.15">
      <c r="C59" s="219"/>
      <c r="D59" s="204"/>
      <c r="E59" s="204"/>
      <c r="F59" s="204"/>
      <c r="L59" s="213" t="s">
        <v>429</v>
      </c>
      <c r="M59" s="213" t="s">
        <v>707</v>
      </c>
      <c r="N59" s="213" t="s">
        <v>429</v>
      </c>
      <c r="O59" s="213" t="s">
        <v>707</v>
      </c>
    </row>
    <row r="60" spans="1:20" ht="12" customHeight="1" x14ac:dyDescent="0.15">
      <c r="C60" s="224"/>
      <c r="D60" s="215"/>
      <c r="E60" s="215"/>
      <c r="F60" s="215"/>
      <c r="G60" s="215"/>
      <c r="H60" s="215"/>
      <c r="I60" s="215"/>
      <c r="J60" s="215"/>
      <c r="K60" s="215"/>
      <c r="L60" s="217"/>
      <c r="M60" s="217"/>
      <c r="N60" s="218">
        <f>$L$98</f>
        <v>1520</v>
      </c>
      <c r="O60" s="218">
        <f>M$16</f>
        <v>1331</v>
      </c>
    </row>
    <row r="61" spans="1:20" ht="15" customHeight="1" x14ac:dyDescent="0.15">
      <c r="C61" s="219" t="s">
        <v>260</v>
      </c>
      <c r="D61" s="204"/>
      <c r="E61" s="204"/>
      <c r="F61" s="204"/>
      <c r="L61" s="220">
        <v>1025</v>
      </c>
      <c r="M61" s="220">
        <v>994</v>
      </c>
      <c r="N61" s="221">
        <f t="shared" ref="N61:N84" si="2">L61/N$60*100</f>
        <v>67.43421052631578</v>
      </c>
      <c r="O61" s="221">
        <f t="shared" ref="O61:O84" si="3">M61/O$60*100</f>
        <v>74.680691209616839</v>
      </c>
      <c r="Q61" s="239"/>
      <c r="S61" s="239"/>
      <c r="T61" s="239"/>
    </row>
    <row r="62" spans="1:20" ht="15" customHeight="1" x14ac:dyDescent="0.15">
      <c r="C62" s="219" t="s">
        <v>261</v>
      </c>
      <c r="D62" s="204"/>
      <c r="E62" s="204"/>
      <c r="F62" s="204"/>
      <c r="L62" s="222">
        <v>64</v>
      </c>
      <c r="M62" s="222">
        <v>13</v>
      </c>
      <c r="N62" s="223">
        <f t="shared" si="2"/>
        <v>4.2105263157894735</v>
      </c>
      <c r="O62" s="223">
        <f t="shared" si="3"/>
        <v>0.97670924117205116</v>
      </c>
      <c r="Q62" s="239"/>
      <c r="S62" s="239"/>
      <c r="T62" s="239"/>
    </row>
    <row r="63" spans="1:20" ht="15" customHeight="1" x14ac:dyDescent="0.15">
      <c r="C63" s="219" t="s">
        <v>262</v>
      </c>
      <c r="D63" s="204"/>
      <c r="E63" s="204"/>
      <c r="F63" s="204"/>
      <c r="L63" s="222">
        <v>355</v>
      </c>
      <c r="M63" s="222">
        <v>267</v>
      </c>
      <c r="N63" s="223">
        <f t="shared" si="2"/>
        <v>23.355263157894736</v>
      </c>
      <c r="O63" s="223">
        <f t="shared" si="3"/>
        <v>20.060105184072128</v>
      </c>
      <c r="Q63" s="239"/>
      <c r="S63" s="239"/>
      <c r="T63" s="239"/>
    </row>
    <row r="64" spans="1:20" ht="15" customHeight="1" x14ac:dyDescent="0.15">
      <c r="C64" s="219" t="s">
        <v>263</v>
      </c>
      <c r="D64" s="204"/>
      <c r="E64" s="204"/>
      <c r="F64" s="204"/>
      <c r="L64" s="222">
        <v>93</v>
      </c>
      <c r="M64" s="222">
        <v>64</v>
      </c>
      <c r="N64" s="223">
        <f t="shared" si="2"/>
        <v>6.1184210526315796</v>
      </c>
      <c r="O64" s="223">
        <f t="shared" si="3"/>
        <v>4.8084147257700982</v>
      </c>
      <c r="Q64" s="239"/>
      <c r="S64" s="239"/>
      <c r="T64" s="239"/>
    </row>
    <row r="65" spans="3:20" ht="15" customHeight="1" x14ac:dyDescent="0.15">
      <c r="C65" s="219" t="s">
        <v>264</v>
      </c>
      <c r="D65" s="204"/>
      <c r="E65" s="204"/>
      <c r="F65" s="204"/>
      <c r="L65" s="222">
        <v>157</v>
      </c>
      <c r="M65" s="222">
        <v>305</v>
      </c>
      <c r="N65" s="223">
        <f t="shared" si="2"/>
        <v>10.328947368421053</v>
      </c>
      <c r="O65" s="223">
        <f t="shared" si="3"/>
        <v>22.915101427498122</v>
      </c>
      <c r="Q65" s="239"/>
      <c r="S65" s="239"/>
      <c r="T65" s="239"/>
    </row>
    <row r="66" spans="3:20" ht="15" customHeight="1" x14ac:dyDescent="0.15">
      <c r="C66" s="219" t="s">
        <v>265</v>
      </c>
      <c r="D66" s="204"/>
      <c r="E66" s="204"/>
      <c r="F66" s="204"/>
      <c r="L66" s="222">
        <v>52</v>
      </c>
      <c r="M66" s="222">
        <v>102</v>
      </c>
      <c r="N66" s="223">
        <f t="shared" si="2"/>
        <v>3.4210526315789478</v>
      </c>
      <c r="O66" s="223">
        <f t="shared" si="3"/>
        <v>7.6634109691960921</v>
      </c>
      <c r="Q66" s="239"/>
      <c r="S66" s="239"/>
      <c r="T66" s="239"/>
    </row>
    <row r="67" spans="3:20" ht="15" customHeight="1" x14ac:dyDescent="0.15">
      <c r="C67" s="219" t="s">
        <v>266</v>
      </c>
      <c r="D67" s="204"/>
      <c r="E67" s="204"/>
      <c r="F67" s="204"/>
      <c r="L67" s="222">
        <v>118</v>
      </c>
      <c r="M67" s="222">
        <v>271</v>
      </c>
      <c r="N67" s="223">
        <f t="shared" si="2"/>
        <v>7.7631578947368425</v>
      </c>
      <c r="O67" s="223">
        <f t="shared" si="3"/>
        <v>20.360631104432759</v>
      </c>
      <c r="Q67" s="239"/>
      <c r="S67" s="239"/>
      <c r="T67" s="239"/>
    </row>
    <row r="68" spans="3:20" ht="15" customHeight="1" x14ac:dyDescent="0.15">
      <c r="C68" s="219" t="s">
        <v>267</v>
      </c>
      <c r="D68" s="204"/>
      <c r="E68" s="204"/>
      <c r="F68" s="204"/>
      <c r="L68" s="222">
        <v>11</v>
      </c>
      <c r="M68" s="222">
        <v>17</v>
      </c>
      <c r="N68" s="223">
        <f t="shared" si="2"/>
        <v>0.72368421052631582</v>
      </c>
      <c r="O68" s="223">
        <f t="shared" si="3"/>
        <v>1.2772351615326822</v>
      </c>
      <c r="Q68" s="239"/>
      <c r="S68" s="239"/>
      <c r="T68" s="239"/>
    </row>
    <row r="69" spans="3:20" ht="15" customHeight="1" x14ac:dyDescent="0.15">
      <c r="C69" s="219" t="s">
        <v>268</v>
      </c>
      <c r="D69" s="204"/>
      <c r="E69" s="204"/>
      <c r="F69" s="204"/>
      <c r="L69" s="222">
        <v>710</v>
      </c>
      <c r="M69" s="222">
        <v>641</v>
      </c>
      <c r="N69" s="223">
        <f t="shared" si="2"/>
        <v>46.710526315789473</v>
      </c>
      <c r="O69" s="223">
        <f t="shared" si="3"/>
        <v>48.159278737791134</v>
      </c>
      <c r="Q69" s="239"/>
      <c r="S69" s="239"/>
      <c r="T69" s="239"/>
    </row>
    <row r="70" spans="3:20" ht="15" customHeight="1" x14ac:dyDescent="0.15">
      <c r="C70" s="219" t="s">
        <v>269</v>
      </c>
      <c r="D70" s="204"/>
      <c r="E70" s="204"/>
      <c r="F70" s="204"/>
      <c r="L70" s="222">
        <v>201</v>
      </c>
      <c r="M70" s="222">
        <v>129</v>
      </c>
      <c r="N70" s="223">
        <f t="shared" si="2"/>
        <v>13.223684210526315</v>
      </c>
      <c r="O70" s="223">
        <f t="shared" si="3"/>
        <v>9.6919609316303532</v>
      </c>
      <c r="Q70" s="239"/>
      <c r="S70" s="239"/>
      <c r="T70" s="239"/>
    </row>
    <row r="71" spans="3:20" ht="15" customHeight="1" x14ac:dyDescent="0.15">
      <c r="C71" s="219" t="s">
        <v>270</v>
      </c>
      <c r="D71" s="204"/>
      <c r="E71" s="204"/>
      <c r="F71" s="204"/>
      <c r="L71" s="222">
        <v>153</v>
      </c>
      <c r="M71" s="222">
        <v>5</v>
      </c>
      <c r="N71" s="223">
        <f t="shared" si="2"/>
        <v>10.065789473684211</v>
      </c>
      <c r="O71" s="223">
        <f t="shared" si="3"/>
        <v>0.37565740045078888</v>
      </c>
      <c r="Q71" s="239"/>
      <c r="S71" s="239"/>
      <c r="T71" s="239"/>
    </row>
    <row r="72" spans="3:20" ht="15" customHeight="1" x14ac:dyDescent="0.15">
      <c r="C72" s="219" t="s">
        <v>271</v>
      </c>
      <c r="D72" s="204"/>
      <c r="E72" s="204"/>
      <c r="F72" s="204"/>
      <c r="L72" s="222">
        <v>29</v>
      </c>
      <c r="M72" s="222">
        <v>1</v>
      </c>
      <c r="N72" s="223">
        <f t="shared" si="2"/>
        <v>1.9078947368421053</v>
      </c>
      <c r="O72" s="223">
        <f t="shared" si="3"/>
        <v>7.5131480090157785E-2</v>
      </c>
      <c r="Q72" s="239"/>
      <c r="S72" s="239"/>
      <c r="T72" s="239"/>
    </row>
    <row r="73" spans="3:20" ht="15" customHeight="1" x14ac:dyDescent="0.15">
      <c r="C73" s="219" t="s">
        <v>272</v>
      </c>
      <c r="D73" s="204"/>
      <c r="E73" s="204"/>
      <c r="F73" s="204"/>
      <c r="L73" s="222">
        <v>9</v>
      </c>
      <c r="M73" s="222">
        <v>122</v>
      </c>
      <c r="N73" s="223">
        <f t="shared" si="2"/>
        <v>0.5921052631578948</v>
      </c>
      <c r="O73" s="223">
        <f t="shared" si="3"/>
        <v>9.1660405709992485</v>
      </c>
      <c r="Q73" s="239"/>
      <c r="S73" s="239"/>
      <c r="T73" s="239"/>
    </row>
    <row r="74" spans="3:20" ht="15" customHeight="1" x14ac:dyDescent="0.15">
      <c r="C74" s="219" t="s">
        <v>273</v>
      </c>
      <c r="D74" s="204"/>
      <c r="E74" s="204"/>
      <c r="F74" s="204"/>
      <c r="L74" s="222">
        <v>15</v>
      </c>
      <c r="M74" s="222">
        <v>6</v>
      </c>
      <c r="N74" s="223">
        <f t="shared" si="2"/>
        <v>0.98684210526315785</v>
      </c>
      <c r="O74" s="223">
        <f t="shared" si="3"/>
        <v>0.45078888054094662</v>
      </c>
      <c r="Q74" s="239"/>
      <c r="S74" s="239"/>
      <c r="T74" s="239"/>
    </row>
    <row r="75" spans="3:20" ht="15" customHeight="1" x14ac:dyDescent="0.15">
      <c r="C75" s="219" t="s">
        <v>274</v>
      </c>
      <c r="D75" s="204"/>
      <c r="E75" s="204"/>
      <c r="F75" s="204"/>
      <c r="L75" s="222">
        <v>110</v>
      </c>
      <c r="M75" s="222">
        <v>98</v>
      </c>
      <c r="N75" s="223">
        <f t="shared" si="2"/>
        <v>7.2368421052631584</v>
      </c>
      <c r="O75" s="223">
        <f t="shared" si="3"/>
        <v>7.3628850488354614</v>
      </c>
      <c r="Q75" s="239"/>
      <c r="S75" s="239"/>
      <c r="T75" s="239"/>
    </row>
    <row r="76" spans="3:20" ht="15" customHeight="1" x14ac:dyDescent="0.15">
      <c r="C76" s="219" t="s">
        <v>275</v>
      </c>
      <c r="D76" s="204"/>
      <c r="E76" s="204"/>
      <c r="F76" s="204"/>
      <c r="L76" s="222">
        <v>22</v>
      </c>
      <c r="M76" s="222">
        <v>26</v>
      </c>
      <c r="N76" s="223">
        <f t="shared" si="2"/>
        <v>1.4473684210526316</v>
      </c>
      <c r="O76" s="223">
        <f t="shared" si="3"/>
        <v>1.9534184823441023</v>
      </c>
      <c r="Q76" s="239"/>
      <c r="S76" s="239"/>
      <c r="T76" s="239"/>
    </row>
    <row r="77" spans="3:20" ht="15" customHeight="1" x14ac:dyDescent="0.15">
      <c r="C77" s="219" t="s">
        <v>276</v>
      </c>
      <c r="D77" s="204"/>
      <c r="E77" s="204"/>
      <c r="F77" s="204"/>
      <c r="L77" s="222">
        <v>2</v>
      </c>
      <c r="M77" s="222">
        <v>0</v>
      </c>
      <c r="N77" s="223">
        <f t="shared" si="2"/>
        <v>0.13157894736842105</v>
      </c>
      <c r="O77" s="223">
        <f t="shared" si="3"/>
        <v>0</v>
      </c>
      <c r="Q77" s="239"/>
      <c r="S77" s="239"/>
      <c r="T77" s="239"/>
    </row>
    <row r="78" spans="3:20" ht="15" customHeight="1" x14ac:dyDescent="0.15">
      <c r="C78" s="219" t="s">
        <v>277</v>
      </c>
      <c r="D78" s="204"/>
      <c r="E78" s="204"/>
      <c r="F78" s="204"/>
      <c r="L78" s="222">
        <v>1</v>
      </c>
      <c r="M78" s="222">
        <v>1</v>
      </c>
      <c r="N78" s="223">
        <f t="shared" si="2"/>
        <v>6.5789473684210523E-2</v>
      </c>
      <c r="O78" s="223">
        <f t="shared" si="3"/>
        <v>7.5131480090157785E-2</v>
      </c>
      <c r="Q78" s="239"/>
      <c r="S78" s="239"/>
      <c r="T78" s="239"/>
    </row>
    <row r="79" spans="3:20" ht="15" customHeight="1" x14ac:dyDescent="0.15">
      <c r="C79" s="219" t="s">
        <v>278</v>
      </c>
      <c r="D79" s="204"/>
      <c r="E79" s="204"/>
      <c r="F79" s="204"/>
      <c r="L79" s="222">
        <v>965</v>
      </c>
      <c r="M79" s="222">
        <v>880</v>
      </c>
      <c r="N79" s="223">
        <f t="shared" si="2"/>
        <v>63.48684210526315</v>
      </c>
      <c r="O79" s="223">
        <f t="shared" si="3"/>
        <v>66.11570247933885</v>
      </c>
      <c r="Q79" s="239"/>
      <c r="S79" s="239"/>
      <c r="T79" s="239"/>
    </row>
    <row r="80" spans="3:20" ht="15" customHeight="1" x14ac:dyDescent="0.15">
      <c r="C80" s="219" t="s">
        <v>279</v>
      </c>
      <c r="D80" s="204"/>
      <c r="E80" s="204"/>
      <c r="F80" s="204"/>
      <c r="L80" s="222">
        <v>126</v>
      </c>
      <c r="M80" s="222">
        <v>269</v>
      </c>
      <c r="N80" s="223">
        <f t="shared" si="2"/>
        <v>8.2894736842105257</v>
      </c>
      <c r="O80" s="223">
        <f t="shared" si="3"/>
        <v>20.210368144252442</v>
      </c>
      <c r="Q80" s="239"/>
      <c r="S80" s="239"/>
      <c r="T80" s="239"/>
    </row>
    <row r="81" spans="1:20" ht="15" customHeight="1" x14ac:dyDescent="0.15">
      <c r="C81" s="219" t="s">
        <v>280</v>
      </c>
      <c r="D81" s="204"/>
      <c r="E81" s="204"/>
      <c r="F81" s="204"/>
      <c r="L81" s="222">
        <v>31</v>
      </c>
      <c r="M81" s="222">
        <v>37</v>
      </c>
      <c r="N81" s="223">
        <f t="shared" si="2"/>
        <v>2.0394736842105265</v>
      </c>
      <c r="O81" s="223">
        <f t="shared" si="3"/>
        <v>2.779864763335838</v>
      </c>
      <c r="Q81" s="239"/>
      <c r="S81" s="239"/>
      <c r="T81" s="239"/>
    </row>
    <row r="82" spans="1:20" ht="15" customHeight="1" x14ac:dyDescent="0.15">
      <c r="C82" s="219" t="s">
        <v>281</v>
      </c>
      <c r="D82" s="204"/>
      <c r="E82" s="204"/>
      <c r="F82" s="204"/>
      <c r="L82" s="222">
        <v>37</v>
      </c>
      <c r="M82" s="222">
        <v>28</v>
      </c>
      <c r="N82" s="223">
        <f t="shared" si="2"/>
        <v>2.4342105263157894</v>
      </c>
      <c r="O82" s="223">
        <f t="shared" si="3"/>
        <v>2.1036814425244179</v>
      </c>
      <c r="Q82" s="239"/>
      <c r="S82" s="239"/>
      <c r="T82" s="239"/>
    </row>
    <row r="83" spans="1:20" ht="15" customHeight="1" x14ac:dyDescent="0.15">
      <c r="C83" s="219" t="s">
        <v>282</v>
      </c>
      <c r="D83" s="204"/>
      <c r="E83" s="204"/>
      <c r="F83" s="204"/>
      <c r="L83" s="222">
        <v>125</v>
      </c>
      <c r="M83" s="222">
        <v>45</v>
      </c>
      <c r="N83" s="223">
        <f t="shared" si="2"/>
        <v>8.2236842105263168</v>
      </c>
      <c r="O83" s="223">
        <f t="shared" si="3"/>
        <v>3.3809166040570999</v>
      </c>
      <c r="Q83" s="239"/>
      <c r="S83" s="239"/>
      <c r="T83" s="239"/>
    </row>
    <row r="84" spans="1:20" ht="15" customHeight="1" x14ac:dyDescent="0.15">
      <c r="C84" s="224" t="s">
        <v>0</v>
      </c>
      <c r="D84" s="215"/>
      <c r="E84" s="215"/>
      <c r="F84" s="215"/>
      <c r="G84" s="215"/>
      <c r="H84" s="215"/>
      <c r="I84" s="215"/>
      <c r="J84" s="215"/>
      <c r="K84" s="215"/>
      <c r="L84" s="225">
        <v>17</v>
      </c>
      <c r="M84" s="225">
        <v>32</v>
      </c>
      <c r="N84" s="226">
        <f t="shared" si="2"/>
        <v>1.118421052631579</v>
      </c>
      <c r="O84" s="226">
        <f t="shared" si="3"/>
        <v>2.4042073628850491</v>
      </c>
      <c r="Q84" s="239"/>
      <c r="S84" s="239"/>
      <c r="T84" s="239"/>
    </row>
    <row r="85" spans="1:20" ht="15" customHeight="1" x14ac:dyDescent="0.15">
      <c r="C85" s="227" t="s">
        <v>1</v>
      </c>
      <c r="D85" s="228"/>
      <c r="E85" s="228"/>
      <c r="F85" s="228"/>
      <c r="G85" s="228"/>
      <c r="H85" s="228"/>
      <c r="I85" s="228"/>
      <c r="J85" s="228"/>
      <c r="K85" s="228"/>
      <c r="L85" s="230">
        <f>SUM(L61:L84)</f>
        <v>4428</v>
      </c>
      <c r="M85" s="230">
        <f>SUM(M61:M84)</f>
        <v>4353</v>
      </c>
      <c r="N85" s="231" t="str">
        <f>IF(SUM(N61:N84)&gt;100,"－",SUM(N61:N84))</f>
        <v>－</v>
      </c>
      <c r="O85" s="231" t="str">
        <f>IF(SUM(O61:O84)&gt;100,"－",SUM(O61:O84))</f>
        <v>－</v>
      </c>
    </row>
    <row r="86" spans="1:20" ht="15" customHeight="1" x14ac:dyDescent="0.15">
      <c r="C86" s="232"/>
      <c r="D86" s="233"/>
      <c r="E86" s="233"/>
      <c r="F86" s="233"/>
      <c r="G86" s="233"/>
      <c r="H86" s="233"/>
      <c r="I86" s="233"/>
      <c r="J86" s="233"/>
      <c r="K86" s="233"/>
      <c r="L86" s="240"/>
      <c r="M86" s="240"/>
      <c r="N86" s="241"/>
      <c r="O86" s="241"/>
    </row>
    <row r="87" spans="1:20" ht="15" customHeight="1" x14ac:dyDescent="0.15">
      <c r="A87" s="201" t="s">
        <v>541</v>
      </c>
      <c r="B87" s="201" t="s">
        <v>539</v>
      </c>
      <c r="C87" s="236" t="s">
        <v>543</v>
      </c>
    </row>
    <row r="88" spans="1:20" ht="12" customHeight="1" x14ac:dyDescent="0.15">
      <c r="C88" s="237"/>
      <c r="D88" s="208"/>
      <c r="E88" s="208"/>
      <c r="F88" s="208"/>
      <c r="G88" s="208"/>
      <c r="H88" s="208"/>
      <c r="I88" s="208"/>
      <c r="J88" s="208"/>
      <c r="K88" s="208"/>
      <c r="L88" s="238" t="s">
        <v>2</v>
      </c>
      <c r="M88" s="229"/>
      <c r="N88" s="238" t="s">
        <v>3</v>
      </c>
      <c r="O88" s="229"/>
    </row>
    <row r="89" spans="1:20" ht="12" customHeight="1" x14ac:dyDescent="0.15">
      <c r="C89" s="219"/>
      <c r="D89" s="204"/>
      <c r="E89" s="204"/>
      <c r="F89" s="204"/>
      <c r="L89" s="213" t="s">
        <v>429</v>
      </c>
      <c r="M89" s="213" t="s">
        <v>707</v>
      </c>
      <c r="N89" s="213" t="s">
        <v>429</v>
      </c>
      <c r="O89" s="213" t="s">
        <v>707</v>
      </c>
    </row>
    <row r="90" spans="1:20" ht="12" customHeight="1" x14ac:dyDescent="0.15">
      <c r="C90" s="224"/>
      <c r="D90" s="215"/>
      <c r="E90" s="215"/>
      <c r="F90" s="215"/>
      <c r="G90" s="215"/>
      <c r="H90" s="215"/>
      <c r="I90" s="215"/>
      <c r="J90" s="215"/>
      <c r="K90" s="215"/>
      <c r="L90" s="217"/>
      <c r="M90" s="217"/>
      <c r="N90" s="218">
        <f>$L$98</f>
        <v>1520</v>
      </c>
      <c r="O90" s="218">
        <f>M$16</f>
        <v>1331</v>
      </c>
    </row>
    <row r="91" spans="1:20" ht="15" customHeight="1" x14ac:dyDescent="0.15">
      <c r="C91" s="219" t="s">
        <v>283</v>
      </c>
      <c r="D91" s="204"/>
      <c r="E91" s="204"/>
      <c r="F91" s="204"/>
      <c r="L91" s="220">
        <v>267</v>
      </c>
      <c r="M91" s="220">
        <v>137</v>
      </c>
      <c r="N91" s="221">
        <f t="shared" ref="N91:O97" si="4">L91/N$90*100</f>
        <v>17.565789473684209</v>
      </c>
      <c r="O91" s="221">
        <f t="shared" si="4"/>
        <v>10.293012772351616</v>
      </c>
    </row>
    <row r="92" spans="1:20" ht="15" customHeight="1" x14ac:dyDescent="0.15">
      <c r="C92" s="219" t="s">
        <v>284</v>
      </c>
      <c r="D92" s="204"/>
      <c r="E92" s="204"/>
      <c r="F92" s="204"/>
      <c r="L92" s="222">
        <v>405</v>
      </c>
      <c r="M92" s="222">
        <v>309</v>
      </c>
      <c r="N92" s="223">
        <f t="shared" si="4"/>
        <v>26.644736842105267</v>
      </c>
      <c r="O92" s="223">
        <f t="shared" si="4"/>
        <v>23.215627347858753</v>
      </c>
    </row>
    <row r="93" spans="1:20" ht="15" customHeight="1" x14ac:dyDescent="0.15">
      <c r="C93" s="219" t="s">
        <v>285</v>
      </c>
      <c r="D93" s="204"/>
      <c r="E93" s="204"/>
      <c r="F93" s="204"/>
      <c r="L93" s="222">
        <v>418</v>
      </c>
      <c r="M93" s="222">
        <v>377</v>
      </c>
      <c r="N93" s="223">
        <f t="shared" si="4"/>
        <v>27.500000000000004</v>
      </c>
      <c r="O93" s="223">
        <f t="shared" si="4"/>
        <v>28.324567993989479</v>
      </c>
    </row>
    <row r="94" spans="1:20" ht="15" customHeight="1" x14ac:dyDescent="0.15">
      <c r="C94" s="219" t="s">
        <v>286</v>
      </c>
      <c r="D94" s="204"/>
      <c r="E94" s="204"/>
      <c r="F94" s="204"/>
      <c r="L94" s="222">
        <v>202</v>
      </c>
      <c r="M94" s="222">
        <v>187</v>
      </c>
      <c r="N94" s="223">
        <f t="shared" si="4"/>
        <v>13.289473684210526</v>
      </c>
      <c r="O94" s="223">
        <f t="shared" si="4"/>
        <v>14.049586776859504</v>
      </c>
    </row>
    <row r="95" spans="1:20" ht="15" customHeight="1" x14ac:dyDescent="0.15">
      <c r="C95" s="219" t="s">
        <v>287</v>
      </c>
      <c r="D95" s="204"/>
      <c r="E95" s="204"/>
      <c r="F95" s="204"/>
      <c r="L95" s="222">
        <v>92</v>
      </c>
      <c r="M95" s="222">
        <v>128</v>
      </c>
      <c r="N95" s="223">
        <f t="shared" si="4"/>
        <v>6.0526315789473681</v>
      </c>
      <c r="O95" s="223">
        <f t="shared" si="4"/>
        <v>9.6168294515401964</v>
      </c>
    </row>
    <row r="96" spans="1:20" ht="15" customHeight="1" x14ac:dyDescent="0.15">
      <c r="C96" s="219" t="s">
        <v>288</v>
      </c>
      <c r="D96" s="204"/>
      <c r="E96" s="204"/>
      <c r="F96" s="204"/>
      <c r="L96" s="222">
        <v>119</v>
      </c>
      <c r="M96" s="222">
        <v>161</v>
      </c>
      <c r="N96" s="223">
        <f t="shared" si="4"/>
        <v>7.8289473684210522</v>
      </c>
      <c r="O96" s="223">
        <f t="shared" si="4"/>
        <v>12.096168294515403</v>
      </c>
    </row>
    <row r="97" spans="1:15" ht="15" customHeight="1" x14ac:dyDescent="0.15">
      <c r="C97" s="224" t="s">
        <v>0</v>
      </c>
      <c r="D97" s="215"/>
      <c r="E97" s="215"/>
      <c r="F97" s="215"/>
      <c r="G97" s="215"/>
      <c r="H97" s="215"/>
      <c r="I97" s="215"/>
      <c r="J97" s="215"/>
      <c r="K97" s="215"/>
      <c r="L97" s="225">
        <v>17</v>
      </c>
      <c r="M97" s="225">
        <v>32</v>
      </c>
      <c r="N97" s="226">
        <f t="shared" si="4"/>
        <v>1.118421052631579</v>
      </c>
      <c r="O97" s="226">
        <f t="shared" si="4"/>
        <v>2.4042073628850491</v>
      </c>
    </row>
    <row r="98" spans="1:15" ht="15" customHeight="1" x14ac:dyDescent="0.15">
      <c r="C98" s="227" t="s">
        <v>1</v>
      </c>
      <c r="D98" s="228"/>
      <c r="E98" s="228"/>
      <c r="F98" s="228"/>
      <c r="G98" s="228"/>
      <c r="H98" s="228"/>
      <c r="I98" s="228"/>
      <c r="J98" s="228"/>
      <c r="K98" s="228"/>
      <c r="L98" s="230">
        <f>SUM(L91:L97)</f>
        <v>1520</v>
      </c>
      <c r="M98" s="230">
        <f>SUM(M91:M97)</f>
        <v>1331</v>
      </c>
      <c r="N98" s="231">
        <f>IF(SUM(N91:N97)&gt;100,"－",SUM(N91:N97))</f>
        <v>100</v>
      </c>
      <c r="O98" s="231">
        <f>IF(SUM(O91:O97)&gt;100,"－",SUM(O91:O97))</f>
        <v>100</v>
      </c>
    </row>
    <row r="99" spans="1:15" ht="15" customHeight="1" x14ac:dyDescent="0.15">
      <c r="C99" s="227" t="s">
        <v>504</v>
      </c>
      <c r="D99" s="228"/>
      <c r="E99" s="228"/>
      <c r="F99" s="228"/>
      <c r="G99" s="228"/>
      <c r="H99" s="228"/>
      <c r="I99" s="228"/>
      <c r="J99" s="228"/>
      <c r="K99" s="228"/>
      <c r="L99" s="242">
        <v>2.9347970725216235</v>
      </c>
      <c r="M99" s="242">
        <v>3.3264049268668208</v>
      </c>
      <c r="N99" s="235"/>
      <c r="O99" s="235"/>
    </row>
    <row r="100" spans="1:15" ht="15" customHeight="1" x14ac:dyDescent="0.15">
      <c r="C100" s="232"/>
      <c r="D100" s="233"/>
      <c r="E100" s="233"/>
      <c r="F100" s="233"/>
      <c r="G100" s="233"/>
      <c r="H100" s="233"/>
      <c r="I100" s="233"/>
      <c r="J100" s="233"/>
      <c r="K100" s="233"/>
      <c r="L100" s="233"/>
      <c r="M100" s="234"/>
      <c r="N100" s="234"/>
      <c r="O100" s="235"/>
    </row>
    <row r="101" spans="1:15" ht="15" customHeight="1" x14ac:dyDescent="0.15">
      <c r="A101" s="201" t="s">
        <v>487</v>
      </c>
      <c r="B101" s="201" t="s">
        <v>539</v>
      </c>
      <c r="C101" s="236" t="s">
        <v>651</v>
      </c>
    </row>
    <row r="102" spans="1:15" ht="12" customHeight="1" x14ac:dyDescent="0.15">
      <c r="C102" s="237"/>
      <c r="D102" s="208"/>
      <c r="E102" s="208"/>
      <c r="F102" s="208"/>
      <c r="G102" s="208"/>
      <c r="H102" s="208"/>
      <c r="I102" s="208"/>
      <c r="J102" s="208"/>
      <c r="K102" s="208"/>
      <c r="L102" s="238" t="s">
        <v>2</v>
      </c>
      <c r="M102" s="229"/>
      <c r="N102" s="238" t="s">
        <v>3</v>
      </c>
      <c r="O102" s="229"/>
    </row>
    <row r="103" spans="1:15" ht="12" customHeight="1" x14ac:dyDescent="0.15">
      <c r="C103" s="219"/>
      <c r="D103" s="204"/>
      <c r="E103" s="204"/>
      <c r="F103" s="204"/>
      <c r="L103" s="213" t="s">
        <v>429</v>
      </c>
      <c r="M103" s="213" t="s">
        <v>707</v>
      </c>
      <c r="N103" s="213" t="s">
        <v>429</v>
      </c>
      <c r="O103" s="213" t="s">
        <v>707</v>
      </c>
    </row>
    <row r="104" spans="1:15" ht="12" customHeight="1" x14ac:dyDescent="0.15">
      <c r="C104" s="224"/>
      <c r="D104" s="215"/>
      <c r="E104" s="215"/>
      <c r="F104" s="215"/>
      <c r="G104" s="215"/>
      <c r="H104" s="215"/>
      <c r="I104" s="215"/>
      <c r="J104" s="215"/>
      <c r="K104" s="215"/>
      <c r="L104" s="217"/>
      <c r="M104" s="217"/>
      <c r="N104" s="218">
        <f>$L$98</f>
        <v>1520</v>
      </c>
      <c r="O104" s="218">
        <f>M$16</f>
        <v>1331</v>
      </c>
    </row>
    <row r="105" spans="1:15" ht="15" customHeight="1" x14ac:dyDescent="0.15">
      <c r="C105" s="219" t="s">
        <v>179</v>
      </c>
      <c r="D105" s="204"/>
      <c r="E105" s="204"/>
      <c r="F105" s="204"/>
      <c r="L105" s="220">
        <v>298</v>
      </c>
      <c r="M105" s="220">
        <v>186</v>
      </c>
      <c r="N105" s="221">
        <f t="shared" ref="N105:N111" si="5">L105/N$90*100</f>
        <v>19.605263157894736</v>
      </c>
      <c r="O105" s="221">
        <f t="shared" ref="O105:O111" si="6">M105/O$90*100</f>
        <v>13.974455296769348</v>
      </c>
    </row>
    <row r="106" spans="1:15" ht="15" customHeight="1" x14ac:dyDescent="0.15">
      <c r="C106" s="219" t="s">
        <v>180</v>
      </c>
      <c r="D106" s="204"/>
      <c r="E106" s="204"/>
      <c r="F106" s="204"/>
      <c r="L106" s="222">
        <v>450</v>
      </c>
      <c r="M106" s="222">
        <v>469</v>
      </c>
      <c r="N106" s="223">
        <f t="shared" si="5"/>
        <v>29.605263157894733</v>
      </c>
      <c r="O106" s="223">
        <f t="shared" si="6"/>
        <v>35.236664162284001</v>
      </c>
    </row>
    <row r="107" spans="1:15" ht="15" customHeight="1" x14ac:dyDescent="0.15">
      <c r="C107" s="219" t="s">
        <v>181</v>
      </c>
      <c r="D107" s="204"/>
      <c r="E107" s="204"/>
      <c r="F107" s="204"/>
      <c r="L107" s="222">
        <v>517</v>
      </c>
      <c r="M107" s="222">
        <v>472</v>
      </c>
      <c r="N107" s="223">
        <f t="shared" si="5"/>
        <v>34.013157894736842</v>
      </c>
      <c r="O107" s="223">
        <f t="shared" si="6"/>
        <v>35.462058602554471</v>
      </c>
    </row>
    <row r="108" spans="1:15" ht="15" customHeight="1" x14ac:dyDescent="0.15">
      <c r="C108" s="219" t="s">
        <v>182</v>
      </c>
      <c r="D108" s="204"/>
      <c r="E108" s="204"/>
      <c r="F108" s="204"/>
      <c r="L108" s="222">
        <v>193</v>
      </c>
      <c r="M108" s="222">
        <v>154</v>
      </c>
      <c r="N108" s="223">
        <f t="shared" si="5"/>
        <v>12.697368421052632</v>
      </c>
      <c r="O108" s="223">
        <f t="shared" si="6"/>
        <v>11.570247933884298</v>
      </c>
    </row>
    <row r="109" spans="1:15" ht="15" customHeight="1" x14ac:dyDescent="0.15">
      <c r="C109" s="219" t="s">
        <v>183</v>
      </c>
      <c r="D109" s="204"/>
      <c r="E109" s="204"/>
      <c r="F109" s="204"/>
      <c r="L109" s="222">
        <v>39</v>
      </c>
      <c r="M109" s="222">
        <v>17</v>
      </c>
      <c r="N109" s="223">
        <f t="shared" si="5"/>
        <v>2.5657894736842106</v>
      </c>
      <c r="O109" s="223">
        <f t="shared" si="6"/>
        <v>1.2772351615326822</v>
      </c>
    </row>
    <row r="110" spans="1:15" ht="15" customHeight="1" x14ac:dyDescent="0.15">
      <c r="C110" s="219" t="s">
        <v>288</v>
      </c>
      <c r="D110" s="204"/>
      <c r="E110" s="204"/>
      <c r="F110" s="204"/>
      <c r="L110" s="222">
        <v>6</v>
      </c>
      <c r="M110" s="222">
        <v>1</v>
      </c>
      <c r="N110" s="223">
        <f t="shared" si="5"/>
        <v>0.39473684210526316</v>
      </c>
      <c r="O110" s="223">
        <f t="shared" si="6"/>
        <v>7.5131480090157785E-2</v>
      </c>
    </row>
    <row r="111" spans="1:15" ht="15" customHeight="1" x14ac:dyDescent="0.15">
      <c r="C111" s="224" t="s">
        <v>0</v>
      </c>
      <c r="D111" s="215"/>
      <c r="E111" s="215"/>
      <c r="F111" s="215"/>
      <c r="G111" s="215"/>
      <c r="H111" s="215"/>
      <c r="I111" s="215"/>
      <c r="J111" s="215"/>
      <c r="K111" s="215"/>
      <c r="L111" s="225">
        <v>17</v>
      </c>
      <c r="M111" s="225">
        <v>32</v>
      </c>
      <c r="N111" s="226">
        <f t="shared" si="5"/>
        <v>1.118421052631579</v>
      </c>
      <c r="O111" s="226">
        <f t="shared" si="6"/>
        <v>2.4042073628850491</v>
      </c>
    </row>
    <row r="112" spans="1:15" ht="15" customHeight="1" x14ac:dyDescent="0.15">
      <c r="C112" s="227" t="s">
        <v>1</v>
      </c>
      <c r="D112" s="228"/>
      <c r="E112" s="228"/>
      <c r="F112" s="228"/>
      <c r="G112" s="228"/>
      <c r="H112" s="228"/>
      <c r="I112" s="228"/>
      <c r="J112" s="228"/>
      <c r="K112" s="228"/>
      <c r="L112" s="230">
        <f>SUM(L105:L111)</f>
        <v>1520</v>
      </c>
      <c r="M112" s="230">
        <f>SUM(M105:M111)</f>
        <v>1331</v>
      </c>
      <c r="N112" s="231">
        <f>IF(SUM(N105:N111)&gt;100,"－",SUM(N105:N111))</f>
        <v>99.999999999999972</v>
      </c>
      <c r="O112" s="231">
        <f>IF(SUM(O105:O111)&gt;100,"－",SUM(O105:O111))</f>
        <v>100.00000000000001</v>
      </c>
    </row>
    <row r="113" spans="1:15" ht="15" customHeight="1" x14ac:dyDescent="0.15">
      <c r="C113" s="227" t="s">
        <v>504</v>
      </c>
      <c r="D113" s="228"/>
      <c r="E113" s="228"/>
      <c r="F113" s="228"/>
      <c r="G113" s="228"/>
      <c r="H113" s="228"/>
      <c r="I113" s="228"/>
      <c r="J113" s="228"/>
      <c r="K113" s="228"/>
      <c r="L113" s="242">
        <v>2.4976713240186292</v>
      </c>
      <c r="M113" s="242">
        <v>2.4996150885296382</v>
      </c>
      <c r="N113" s="235"/>
      <c r="O113" s="235"/>
    </row>
    <row r="114" spans="1:15" ht="15" customHeight="1" x14ac:dyDescent="0.15">
      <c r="C114" s="232"/>
      <c r="D114" s="233"/>
      <c r="E114" s="233"/>
      <c r="F114" s="233"/>
      <c r="G114" s="233"/>
      <c r="H114" s="233"/>
      <c r="I114" s="233"/>
      <c r="J114" s="233"/>
      <c r="K114" s="233"/>
      <c r="L114" s="233"/>
      <c r="M114" s="234"/>
      <c r="N114" s="234"/>
      <c r="O114" s="235"/>
    </row>
    <row r="115" spans="1:15" s="244" customFormat="1" ht="15" customHeight="1" x14ac:dyDescent="0.15">
      <c r="A115" s="201" t="s">
        <v>545</v>
      </c>
      <c r="B115" s="201"/>
      <c r="C115" s="243"/>
      <c r="G115" s="245"/>
      <c r="H115" s="245"/>
      <c r="I115" s="245"/>
      <c r="J115" s="245"/>
      <c r="K115" s="245"/>
      <c r="L115" s="245"/>
    </row>
    <row r="116" spans="1:15" ht="15" customHeight="1" x14ac:dyDescent="0.15">
      <c r="A116" s="201" t="s">
        <v>476</v>
      </c>
      <c r="B116" s="201" t="s">
        <v>539</v>
      </c>
      <c r="C116" s="246" t="s">
        <v>542</v>
      </c>
      <c r="D116" s="233"/>
      <c r="E116" s="247"/>
      <c r="F116" s="233"/>
      <c r="G116" s="233"/>
      <c r="H116" s="233"/>
      <c r="I116" s="233"/>
      <c r="J116" s="233"/>
      <c r="K116" s="233"/>
      <c r="L116" s="233"/>
      <c r="M116" s="234"/>
      <c r="N116" s="235"/>
      <c r="O116" s="235"/>
    </row>
    <row r="117" spans="1:15" s="251" customFormat="1" ht="15.85" customHeight="1" x14ac:dyDescent="0.15">
      <c r="A117" s="201"/>
      <c r="B117" s="201"/>
      <c r="C117" s="227" t="s">
        <v>707</v>
      </c>
      <c r="D117" s="228"/>
      <c r="E117" s="228"/>
      <c r="F117" s="228"/>
      <c r="G117" s="228"/>
      <c r="H117" s="228"/>
      <c r="I117" s="229"/>
      <c r="J117" s="248" t="s">
        <v>289</v>
      </c>
      <c r="K117" s="249" t="s">
        <v>290</v>
      </c>
      <c r="L117" s="249" t="s">
        <v>14</v>
      </c>
      <c r="M117" s="250" t="s">
        <v>0</v>
      </c>
      <c r="N117" s="250" t="s">
        <v>5</v>
      </c>
      <c r="O117" s="235"/>
    </row>
    <row r="118" spans="1:15" s="251" customFormat="1" ht="13.2" customHeight="1" x14ac:dyDescent="0.15">
      <c r="A118" s="201"/>
      <c r="B118" s="201"/>
      <c r="C118" s="252" t="s">
        <v>2</v>
      </c>
      <c r="D118" s="219" t="s">
        <v>260</v>
      </c>
      <c r="E118" s="253"/>
      <c r="F118" s="253"/>
      <c r="G118" s="254"/>
      <c r="H118" s="254"/>
      <c r="I118" s="255"/>
      <c r="J118" s="256">
        <v>651</v>
      </c>
      <c r="K118" s="256">
        <v>78</v>
      </c>
      <c r="L118" s="256">
        <v>171</v>
      </c>
      <c r="M118" s="256">
        <v>94</v>
      </c>
      <c r="N118" s="256">
        <f t="shared" ref="N118:N149" si="7">SUM(J118:M118)</f>
        <v>994</v>
      </c>
      <c r="O118" s="235"/>
    </row>
    <row r="119" spans="1:15" s="251" customFormat="1" ht="13.2" customHeight="1" x14ac:dyDescent="0.15">
      <c r="A119" s="201"/>
      <c r="B119" s="201"/>
      <c r="C119" s="257"/>
      <c r="D119" s="219" t="s">
        <v>261</v>
      </c>
      <c r="E119" s="253"/>
      <c r="F119" s="253"/>
      <c r="G119" s="247"/>
      <c r="H119" s="247"/>
      <c r="I119" s="258"/>
      <c r="J119" s="259">
        <v>0</v>
      </c>
      <c r="K119" s="259">
        <v>0</v>
      </c>
      <c r="L119" s="259">
        <v>13</v>
      </c>
      <c r="M119" s="259">
        <v>0</v>
      </c>
      <c r="N119" s="259">
        <f t="shared" si="7"/>
        <v>13</v>
      </c>
      <c r="O119" s="235"/>
    </row>
    <row r="120" spans="1:15" s="251" customFormat="1" ht="13.2" customHeight="1" x14ac:dyDescent="0.15">
      <c r="A120" s="201"/>
      <c r="B120" s="201"/>
      <c r="C120" s="257"/>
      <c r="D120" s="219" t="s">
        <v>262</v>
      </c>
      <c r="E120" s="253"/>
      <c r="F120" s="253"/>
      <c r="G120" s="247"/>
      <c r="H120" s="247"/>
      <c r="I120" s="258"/>
      <c r="J120" s="259">
        <v>93</v>
      </c>
      <c r="K120" s="259">
        <v>28</v>
      </c>
      <c r="L120" s="259">
        <v>116</v>
      </c>
      <c r="M120" s="259">
        <v>30</v>
      </c>
      <c r="N120" s="259">
        <f t="shared" si="7"/>
        <v>267</v>
      </c>
      <c r="O120" s="235"/>
    </row>
    <row r="121" spans="1:15" s="251" customFormat="1" ht="13.2" customHeight="1" x14ac:dyDescent="0.15">
      <c r="A121" s="201"/>
      <c r="B121" s="201"/>
      <c r="C121" s="257"/>
      <c r="D121" s="219" t="s">
        <v>263</v>
      </c>
      <c r="E121" s="253"/>
      <c r="F121" s="253"/>
      <c r="G121" s="247"/>
      <c r="H121" s="247"/>
      <c r="I121" s="258"/>
      <c r="J121" s="259">
        <v>7</v>
      </c>
      <c r="K121" s="259">
        <v>7</v>
      </c>
      <c r="L121" s="259">
        <v>39</v>
      </c>
      <c r="M121" s="259">
        <v>11</v>
      </c>
      <c r="N121" s="259">
        <f t="shared" si="7"/>
        <v>64</v>
      </c>
      <c r="O121" s="235"/>
    </row>
    <row r="122" spans="1:15" s="251" customFormat="1" ht="13.2" customHeight="1" x14ac:dyDescent="0.15">
      <c r="A122" s="201"/>
      <c r="B122" s="201"/>
      <c r="C122" s="257"/>
      <c r="D122" s="219" t="s">
        <v>264</v>
      </c>
      <c r="E122" s="253"/>
      <c r="F122" s="253"/>
      <c r="G122" s="247"/>
      <c r="H122" s="247"/>
      <c r="I122" s="258"/>
      <c r="J122" s="259">
        <v>14</v>
      </c>
      <c r="K122" s="259">
        <v>22</v>
      </c>
      <c r="L122" s="259">
        <v>216</v>
      </c>
      <c r="M122" s="259">
        <v>53</v>
      </c>
      <c r="N122" s="259">
        <f t="shared" si="7"/>
        <v>305</v>
      </c>
      <c r="O122" s="235"/>
    </row>
    <row r="123" spans="1:15" s="251" customFormat="1" ht="13.2" customHeight="1" x14ac:dyDescent="0.15">
      <c r="A123" s="201"/>
      <c r="B123" s="201"/>
      <c r="C123" s="257"/>
      <c r="D123" s="219" t="s">
        <v>265</v>
      </c>
      <c r="E123" s="253"/>
      <c r="F123" s="253"/>
      <c r="G123" s="247"/>
      <c r="H123" s="247"/>
      <c r="I123" s="258"/>
      <c r="J123" s="259">
        <v>0</v>
      </c>
      <c r="K123" s="259">
        <v>0</v>
      </c>
      <c r="L123" s="259">
        <v>89</v>
      </c>
      <c r="M123" s="259">
        <v>13</v>
      </c>
      <c r="N123" s="259">
        <f t="shared" si="7"/>
        <v>102</v>
      </c>
      <c r="O123" s="235"/>
    </row>
    <row r="124" spans="1:15" s="251" customFormat="1" ht="13.2" customHeight="1" x14ac:dyDescent="0.15">
      <c r="A124" s="201"/>
      <c r="B124" s="201"/>
      <c r="C124" s="260"/>
      <c r="D124" s="219" t="s">
        <v>266</v>
      </c>
      <c r="E124" s="253"/>
      <c r="F124" s="253"/>
      <c r="G124" s="247"/>
      <c r="H124" s="247"/>
      <c r="I124" s="258"/>
      <c r="J124" s="259">
        <v>6</v>
      </c>
      <c r="K124" s="259">
        <v>9</v>
      </c>
      <c r="L124" s="259">
        <v>216</v>
      </c>
      <c r="M124" s="259">
        <v>40</v>
      </c>
      <c r="N124" s="259">
        <f t="shared" si="7"/>
        <v>271</v>
      </c>
      <c r="O124" s="235"/>
    </row>
    <row r="125" spans="1:15" s="251" customFormat="1" ht="13.2" customHeight="1" x14ac:dyDescent="0.15">
      <c r="A125" s="201"/>
      <c r="B125" s="201"/>
      <c r="C125" s="260"/>
      <c r="D125" s="219" t="s">
        <v>267</v>
      </c>
      <c r="E125" s="253"/>
      <c r="F125" s="253"/>
      <c r="G125" s="247"/>
      <c r="H125" s="247"/>
      <c r="I125" s="258"/>
      <c r="J125" s="259">
        <v>0</v>
      </c>
      <c r="K125" s="259">
        <v>1</v>
      </c>
      <c r="L125" s="259">
        <v>16</v>
      </c>
      <c r="M125" s="259">
        <v>0</v>
      </c>
      <c r="N125" s="259">
        <f t="shared" si="7"/>
        <v>17</v>
      </c>
      <c r="O125" s="235"/>
    </row>
    <row r="126" spans="1:15" s="251" customFormat="1" ht="13.2" customHeight="1" x14ac:dyDescent="0.15">
      <c r="A126" s="201"/>
      <c r="B126" s="201"/>
      <c r="C126" s="260"/>
      <c r="D126" s="219" t="s">
        <v>268</v>
      </c>
      <c r="E126" s="253"/>
      <c r="F126" s="253"/>
      <c r="G126" s="247"/>
      <c r="H126" s="247"/>
      <c r="I126" s="258"/>
      <c r="J126" s="259">
        <v>322</v>
      </c>
      <c r="K126" s="259">
        <v>56</v>
      </c>
      <c r="L126" s="259">
        <v>179</v>
      </c>
      <c r="M126" s="259">
        <v>84</v>
      </c>
      <c r="N126" s="259">
        <f t="shared" si="7"/>
        <v>641</v>
      </c>
      <c r="O126" s="235"/>
    </row>
    <row r="127" spans="1:15" s="251" customFormat="1" ht="13.2" customHeight="1" x14ac:dyDescent="0.15">
      <c r="A127" s="201"/>
      <c r="B127" s="201"/>
      <c r="C127" s="260"/>
      <c r="D127" s="219" t="s">
        <v>269</v>
      </c>
      <c r="E127" s="253"/>
      <c r="F127" s="253"/>
      <c r="G127" s="247"/>
      <c r="H127" s="247"/>
      <c r="I127" s="258"/>
      <c r="J127" s="259">
        <v>33</v>
      </c>
      <c r="K127" s="259">
        <v>24</v>
      </c>
      <c r="L127" s="259">
        <v>55</v>
      </c>
      <c r="M127" s="259">
        <v>17</v>
      </c>
      <c r="N127" s="259">
        <f t="shared" si="7"/>
        <v>129</v>
      </c>
      <c r="O127" s="235"/>
    </row>
    <row r="128" spans="1:15" s="251" customFormat="1" ht="13.2" customHeight="1" x14ac:dyDescent="0.15">
      <c r="A128" s="201"/>
      <c r="B128" s="201"/>
      <c r="C128" s="260"/>
      <c r="D128" s="219" t="s">
        <v>270</v>
      </c>
      <c r="E128" s="253"/>
      <c r="F128" s="253"/>
      <c r="G128" s="247"/>
      <c r="H128" s="247"/>
      <c r="I128" s="258"/>
      <c r="J128" s="259">
        <v>0</v>
      </c>
      <c r="K128" s="259">
        <v>0</v>
      </c>
      <c r="L128" s="259">
        <v>3</v>
      </c>
      <c r="M128" s="259">
        <v>2</v>
      </c>
      <c r="N128" s="259">
        <f t="shared" si="7"/>
        <v>5</v>
      </c>
      <c r="O128" s="235"/>
    </row>
    <row r="129" spans="1:15" s="251" customFormat="1" ht="13.2" customHeight="1" x14ac:dyDescent="0.15">
      <c r="A129" s="201"/>
      <c r="B129" s="201"/>
      <c r="C129" s="260"/>
      <c r="D129" s="219" t="s">
        <v>271</v>
      </c>
      <c r="E129" s="253"/>
      <c r="F129" s="253"/>
      <c r="G129" s="247"/>
      <c r="H129" s="247"/>
      <c r="I129" s="258"/>
      <c r="J129" s="259">
        <v>0</v>
      </c>
      <c r="K129" s="259">
        <v>0</v>
      </c>
      <c r="L129" s="259">
        <v>1</v>
      </c>
      <c r="M129" s="259">
        <v>0</v>
      </c>
      <c r="N129" s="259">
        <f t="shared" si="7"/>
        <v>1</v>
      </c>
      <c r="O129" s="235"/>
    </row>
    <row r="130" spans="1:15" s="251" customFormat="1" ht="13.2" customHeight="1" x14ac:dyDescent="0.15">
      <c r="A130" s="201"/>
      <c r="B130" s="201"/>
      <c r="C130" s="260"/>
      <c r="D130" s="219" t="s">
        <v>272</v>
      </c>
      <c r="E130" s="253"/>
      <c r="F130" s="253"/>
      <c r="G130" s="247"/>
      <c r="H130" s="247"/>
      <c r="I130" s="258"/>
      <c r="J130" s="259">
        <v>91</v>
      </c>
      <c r="K130" s="259">
        <v>1</v>
      </c>
      <c r="L130" s="259">
        <v>22</v>
      </c>
      <c r="M130" s="259">
        <v>8</v>
      </c>
      <c r="N130" s="259">
        <f t="shared" si="7"/>
        <v>122</v>
      </c>
      <c r="O130" s="235"/>
    </row>
    <row r="131" spans="1:15" s="251" customFormat="1" ht="13.2" customHeight="1" x14ac:dyDescent="0.15">
      <c r="A131" s="201"/>
      <c r="B131" s="201"/>
      <c r="C131" s="260"/>
      <c r="D131" s="219" t="s">
        <v>273</v>
      </c>
      <c r="E131" s="253"/>
      <c r="F131" s="253"/>
      <c r="G131" s="247"/>
      <c r="H131" s="247"/>
      <c r="I131" s="258"/>
      <c r="J131" s="259">
        <v>1</v>
      </c>
      <c r="K131" s="259">
        <v>0</v>
      </c>
      <c r="L131" s="259">
        <v>5</v>
      </c>
      <c r="M131" s="259">
        <v>0</v>
      </c>
      <c r="N131" s="259">
        <f t="shared" si="7"/>
        <v>6</v>
      </c>
      <c r="O131" s="235"/>
    </row>
    <row r="132" spans="1:15" s="251" customFormat="1" ht="13.2" customHeight="1" x14ac:dyDescent="0.15">
      <c r="A132" s="201"/>
      <c r="B132" s="201"/>
      <c r="C132" s="260"/>
      <c r="D132" s="219" t="s">
        <v>274</v>
      </c>
      <c r="E132" s="253"/>
      <c r="F132" s="253"/>
      <c r="G132" s="247"/>
      <c r="H132" s="247"/>
      <c r="I132" s="258"/>
      <c r="J132" s="259">
        <v>45</v>
      </c>
      <c r="K132" s="259">
        <v>8</v>
      </c>
      <c r="L132" s="259">
        <v>37</v>
      </c>
      <c r="M132" s="259">
        <v>8</v>
      </c>
      <c r="N132" s="259">
        <f t="shared" si="7"/>
        <v>98</v>
      </c>
      <c r="O132" s="235"/>
    </row>
    <row r="133" spans="1:15" s="251" customFormat="1" ht="13.2" customHeight="1" x14ac:dyDescent="0.15">
      <c r="A133" s="201"/>
      <c r="B133" s="201"/>
      <c r="C133" s="260"/>
      <c r="D133" s="219" t="s">
        <v>275</v>
      </c>
      <c r="E133" s="253"/>
      <c r="F133" s="253"/>
      <c r="G133" s="247"/>
      <c r="H133" s="247"/>
      <c r="I133" s="258"/>
      <c r="J133" s="259">
        <v>8</v>
      </c>
      <c r="K133" s="259">
        <v>7</v>
      </c>
      <c r="L133" s="259">
        <v>9</v>
      </c>
      <c r="M133" s="259">
        <v>2</v>
      </c>
      <c r="N133" s="259">
        <f t="shared" si="7"/>
        <v>26</v>
      </c>
      <c r="O133" s="235"/>
    </row>
    <row r="134" spans="1:15" s="251" customFormat="1" ht="13.2" customHeight="1" x14ac:dyDescent="0.15">
      <c r="A134" s="201"/>
      <c r="B134" s="201"/>
      <c r="C134" s="260"/>
      <c r="D134" s="219" t="s">
        <v>276</v>
      </c>
      <c r="E134" s="253"/>
      <c r="F134" s="253"/>
      <c r="G134" s="247"/>
      <c r="H134" s="247"/>
      <c r="I134" s="258"/>
      <c r="J134" s="259">
        <v>0</v>
      </c>
      <c r="K134" s="259">
        <v>0</v>
      </c>
      <c r="L134" s="259">
        <v>0</v>
      </c>
      <c r="M134" s="259">
        <v>0</v>
      </c>
      <c r="N134" s="259">
        <f t="shared" si="7"/>
        <v>0</v>
      </c>
      <c r="O134" s="235"/>
    </row>
    <row r="135" spans="1:15" s="251" customFormat="1" ht="13.2" customHeight="1" x14ac:dyDescent="0.15">
      <c r="A135" s="201"/>
      <c r="B135" s="201"/>
      <c r="C135" s="260"/>
      <c r="D135" s="219" t="s">
        <v>277</v>
      </c>
      <c r="E135" s="253"/>
      <c r="F135" s="253"/>
      <c r="G135" s="247"/>
      <c r="H135" s="247"/>
      <c r="I135" s="258"/>
      <c r="J135" s="259">
        <v>0</v>
      </c>
      <c r="K135" s="259">
        <v>0</v>
      </c>
      <c r="L135" s="259">
        <v>1</v>
      </c>
      <c r="M135" s="259">
        <v>0</v>
      </c>
      <c r="N135" s="259">
        <f t="shared" si="7"/>
        <v>1</v>
      </c>
      <c r="O135" s="235"/>
    </row>
    <row r="136" spans="1:15" s="251" customFormat="1" ht="13.2" customHeight="1" x14ac:dyDescent="0.15">
      <c r="A136" s="201"/>
      <c r="B136" s="201"/>
      <c r="C136" s="260"/>
      <c r="D136" s="219" t="s">
        <v>278</v>
      </c>
      <c r="E136" s="253"/>
      <c r="F136" s="253"/>
      <c r="G136" s="247"/>
      <c r="H136" s="247"/>
      <c r="I136" s="258"/>
      <c r="J136" s="259">
        <v>47</v>
      </c>
      <c r="K136" s="259">
        <v>12</v>
      </c>
      <c r="L136" s="259">
        <v>665</v>
      </c>
      <c r="M136" s="259">
        <v>156</v>
      </c>
      <c r="N136" s="259">
        <f t="shared" si="7"/>
        <v>880</v>
      </c>
      <c r="O136" s="235"/>
    </row>
    <row r="137" spans="1:15" s="251" customFormat="1" ht="13.2" customHeight="1" x14ac:dyDescent="0.15">
      <c r="A137" s="201"/>
      <c r="B137" s="201"/>
      <c r="C137" s="260"/>
      <c r="D137" s="219" t="s">
        <v>279</v>
      </c>
      <c r="E137" s="253"/>
      <c r="F137" s="253"/>
      <c r="G137" s="247"/>
      <c r="H137" s="247"/>
      <c r="I137" s="258"/>
      <c r="J137" s="259">
        <v>12</v>
      </c>
      <c r="K137" s="259">
        <v>21</v>
      </c>
      <c r="L137" s="259">
        <v>187</v>
      </c>
      <c r="M137" s="259">
        <v>49</v>
      </c>
      <c r="N137" s="259">
        <f t="shared" si="7"/>
        <v>269</v>
      </c>
      <c r="O137" s="235"/>
    </row>
    <row r="138" spans="1:15" s="251" customFormat="1" ht="13.2" customHeight="1" x14ac:dyDescent="0.15">
      <c r="A138" s="201"/>
      <c r="B138" s="201"/>
      <c r="C138" s="260"/>
      <c r="D138" s="219" t="s">
        <v>280</v>
      </c>
      <c r="E138" s="253"/>
      <c r="F138" s="253"/>
      <c r="G138" s="247"/>
      <c r="H138" s="247"/>
      <c r="I138" s="258"/>
      <c r="J138" s="259">
        <v>2</v>
      </c>
      <c r="K138" s="259">
        <v>0</v>
      </c>
      <c r="L138" s="259">
        <v>27</v>
      </c>
      <c r="M138" s="259">
        <v>8</v>
      </c>
      <c r="N138" s="259">
        <f t="shared" si="7"/>
        <v>37</v>
      </c>
      <c r="O138" s="235"/>
    </row>
    <row r="139" spans="1:15" s="251" customFormat="1" ht="13.2" customHeight="1" x14ac:dyDescent="0.15">
      <c r="A139" s="201"/>
      <c r="B139" s="201"/>
      <c r="C139" s="260"/>
      <c r="D139" s="219" t="s">
        <v>281</v>
      </c>
      <c r="E139" s="253"/>
      <c r="F139" s="253"/>
      <c r="G139" s="247"/>
      <c r="H139" s="247"/>
      <c r="I139" s="258"/>
      <c r="J139" s="259">
        <v>3</v>
      </c>
      <c r="K139" s="259">
        <v>3</v>
      </c>
      <c r="L139" s="259">
        <v>13</v>
      </c>
      <c r="M139" s="259">
        <v>9</v>
      </c>
      <c r="N139" s="259">
        <f t="shared" si="7"/>
        <v>28</v>
      </c>
      <c r="O139" s="235"/>
    </row>
    <row r="140" spans="1:15" ht="13.2" customHeight="1" x14ac:dyDescent="0.15">
      <c r="C140" s="261"/>
      <c r="D140" s="224" t="s">
        <v>282</v>
      </c>
      <c r="E140" s="262"/>
      <c r="F140" s="262"/>
      <c r="G140" s="263"/>
      <c r="H140" s="263"/>
      <c r="I140" s="264"/>
      <c r="J140" s="265">
        <v>34</v>
      </c>
      <c r="K140" s="265">
        <v>0</v>
      </c>
      <c r="L140" s="265">
        <v>9</v>
      </c>
      <c r="M140" s="265">
        <v>2</v>
      </c>
      <c r="N140" s="265">
        <f t="shared" si="7"/>
        <v>45</v>
      </c>
      <c r="O140" s="235"/>
    </row>
    <row r="141" spans="1:15" s="251" customFormat="1" ht="13.2" customHeight="1" x14ac:dyDescent="0.15">
      <c r="A141" s="201"/>
      <c r="B141" s="201"/>
      <c r="C141" s="252" t="s">
        <v>3</v>
      </c>
      <c r="D141" s="219" t="s">
        <v>260</v>
      </c>
      <c r="E141" s="253"/>
      <c r="F141" s="253"/>
      <c r="G141" s="254"/>
      <c r="H141" s="254"/>
      <c r="I141" s="266">
        <f>M$61</f>
        <v>994</v>
      </c>
      <c r="J141" s="267">
        <f t="shared" ref="J141:M141" si="8">J118/$I141*100</f>
        <v>65.492957746478879</v>
      </c>
      <c r="K141" s="267">
        <f t="shared" si="8"/>
        <v>7.8470824949698192</v>
      </c>
      <c r="L141" s="267">
        <f t="shared" si="8"/>
        <v>17.203219315895371</v>
      </c>
      <c r="M141" s="267">
        <f t="shared" si="8"/>
        <v>9.4567404426559349</v>
      </c>
      <c r="N141" s="267">
        <f t="shared" si="7"/>
        <v>100</v>
      </c>
      <c r="O141" s="235"/>
    </row>
    <row r="142" spans="1:15" s="251" customFormat="1" ht="13.2" customHeight="1" x14ac:dyDescent="0.15">
      <c r="A142" s="201"/>
      <c r="B142" s="201"/>
      <c r="C142" s="257"/>
      <c r="D142" s="219" t="s">
        <v>261</v>
      </c>
      <c r="E142" s="253"/>
      <c r="F142" s="253"/>
      <c r="G142" s="247"/>
      <c r="H142" s="247"/>
      <c r="I142" s="268">
        <f>M$62</f>
        <v>13</v>
      </c>
      <c r="J142" s="269">
        <f t="shared" ref="J142:M142" si="9">J119/$I142*100</f>
        <v>0</v>
      </c>
      <c r="K142" s="269">
        <f t="shared" si="9"/>
        <v>0</v>
      </c>
      <c r="L142" s="269">
        <f t="shared" si="9"/>
        <v>100</v>
      </c>
      <c r="M142" s="269">
        <f t="shared" si="9"/>
        <v>0</v>
      </c>
      <c r="N142" s="269">
        <f t="shared" si="7"/>
        <v>100</v>
      </c>
      <c r="O142" s="235"/>
    </row>
    <row r="143" spans="1:15" s="251" customFormat="1" ht="13.2" customHeight="1" x14ac:dyDescent="0.15">
      <c r="A143" s="201"/>
      <c r="B143" s="201"/>
      <c r="C143" s="257"/>
      <c r="D143" s="219" t="s">
        <v>262</v>
      </c>
      <c r="E143" s="253"/>
      <c r="F143" s="253"/>
      <c r="G143" s="247"/>
      <c r="H143" s="247"/>
      <c r="I143" s="268">
        <f>M$63</f>
        <v>267</v>
      </c>
      <c r="J143" s="269">
        <f t="shared" ref="J143:M143" si="10">J120/$I143*100</f>
        <v>34.831460674157306</v>
      </c>
      <c r="K143" s="269">
        <f t="shared" si="10"/>
        <v>10.486891385767791</v>
      </c>
      <c r="L143" s="269">
        <f t="shared" si="10"/>
        <v>43.445692883895134</v>
      </c>
      <c r="M143" s="269">
        <f t="shared" si="10"/>
        <v>11.235955056179774</v>
      </c>
      <c r="N143" s="269">
        <f t="shared" si="7"/>
        <v>100.00000000000001</v>
      </c>
      <c r="O143" s="235"/>
    </row>
    <row r="144" spans="1:15" s="251" customFormat="1" ht="13.2" customHeight="1" x14ac:dyDescent="0.15">
      <c r="A144" s="201"/>
      <c r="B144" s="201"/>
      <c r="C144" s="257"/>
      <c r="D144" s="219" t="s">
        <v>263</v>
      </c>
      <c r="E144" s="253"/>
      <c r="F144" s="253"/>
      <c r="G144" s="247"/>
      <c r="H144" s="247"/>
      <c r="I144" s="268">
        <f>M$64</f>
        <v>64</v>
      </c>
      <c r="J144" s="269">
        <f t="shared" ref="J144:M144" si="11">J121/$I144*100</f>
        <v>10.9375</v>
      </c>
      <c r="K144" s="269">
        <f t="shared" si="11"/>
        <v>10.9375</v>
      </c>
      <c r="L144" s="269">
        <f t="shared" si="11"/>
        <v>60.9375</v>
      </c>
      <c r="M144" s="269">
        <f t="shared" si="11"/>
        <v>17.1875</v>
      </c>
      <c r="N144" s="269">
        <f t="shared" si="7"/>
        <v>100</v>
      </c>
    </row>
    <row r="145" spans="1:14" s="251" customFormat="1" ht="13.2" customHeight="1" x14ac:dyDescent="0.15">
      <c r="A145" s="201"/>
      <c r="B145" s="201"/>
      <c r="C145" s="257"/>
      <c r="D145" s="219" t="s">
        <v>264</v>
      </c>
      <c r="E145" s="253"/>
      <c r="F145" s="253"/>
      <c r="G145" s="247"/>
      <c r="H145" s="247"/>
      <c r="I145" s="268">
        <f>M$65</f>
        <v>305</v>
      </c>
      <c r="J145" s="269">
        <f t="shared" ref="J145:M145" si="12">J122/$I145*100</f>
        <v>4.5901639344262293</v>
      </c>
      <c r="K145" s="269">
        <f t="shared" si="12"/>
        <v>7.2131147540983616</v>
      </c>
      <c r="L145" s="269">
        <f t="shared" si="12"/>
        <v>70.819672131147541</v>
      </c>
      <c r="M145" s="269">
        <f t="shared" si="12"/>
        <v>17.377049180327869</v>
      </c>
      <c r="N145" s="269">
        <f t="shared" si="7"/>
        <v>100</v>
      </c>
    </row>
    <row r="146" spans="1:14" s="251" customFormat="1" ht="13.2" customHeight="1" x14ac:dyDescent="0.15">
      <c r="A146" s="201"/>
      <c r="B146" s="201"/>
      <c r="C146" s="257"/>
      <c r="D146" s="219" t="s">
        <v>265</v>
      </c>
      <c r="E146" s="253"/>
      <c r="F146" s="253"/>
      <c r="G146" s="247"/>
      <c r="H146" s="247"/>
      <c r="I146" s="268">
        <f>M$66</f>
        <v>102</v>
      </c>
      <c r="J146" s="269">
        <f t="shared" ref="J146:M146" si="13">J123/$I146*100</f>
        <v>0</v>
      </c>
      <c r="K146" s="269">
        <f t="shared" si="13"/>
        <v>0</v>
      </c>
      <c r="L146" s="269">
        <f t="shared" si="13"/>
        <v>87.254901960784309</v>
      </c>
      <c r="M146" s="269">
        <f t="shared" si="13"/>
        <v>12.745098039215685</v>
      </c>
      <c r="N146" s="269">
        <f t="shared" si="7"/>
        <v>100</v>
      </c>
    </row>
    <row r="147" spans="1:14" s="251" customFormat="1" ht="13.2" customHeight="1" x14ac:dyDescent="0.15">
      <c r="A147" s="201"/>
      <c r="B147" s="201"/>
      <c r="C147" s="260"/>
      <c r="D147" s="219" t="s">
        <v>266</v>
      </c>
      <c r="E147" s="253"/>
      <c r="F147" s="253"/>
      <c r="G147" s="247"/>
      <c r="H147" s="247"/>
      <c r="I147" s="268">
        <f>M$67</f>
        <v>271</v>
      </c>
      <c r="J147" s="269">
        <f t="shared" ref="J147:M147" si="14">J124/$I147*100</f>
        <v>2.214022140221402</v>
      </c>
      <c r="K147" s="269">
        <f t="shared" si="14"/>
        <v>3.3210332103321036</v>
      </c>
      <c r="L147" s="269">
        <f t="shared" si="14"/>
        <v>79.704797047970473</v>
      </c>
      <c r="M147" s="269">
        <f t="shared" si="14"/>
        <v>14.760147601476014</v>
      </c>
      <c r="N147" s="269">
        <f t="shared" si="7"/>
        <v>100</v>
      </c>
    </row>
    <row r="148" spans="1:14" s="251" customFormat="1" ht="13.2" customHeight="1" x14ac:dyDescent="0.15">
      <c r="A148" s="201"/>
      <c r="B148" s="201"/>
      <c r="C148" s="260"/>
      <c r="D148" s="219" t="s">
        <v>267</v>
      </c>
      <c r="E148" s="253"/>
      <c r="F148" s="253"/>
      <c r="G148" s="247"/>
      <c r="H148" s="247"/>
      <c r="I148" s="268">
        <f>M$68</f>
        <v>17</v>
      </c>
      <c r="J148" s="269">
        <f t="shared" ref="J148:M148" si="15">J125/$I148*100</f>
        <v>0</v>
      </c>
      <c r="K148" s="269">
        <f t="shared" si="15"/>
        <v>5.8823529411764701</v>
      </c>
      <c r="L148" s="269">
        <f t="shared" si="15"/>
        <v>94.117647058823522</v>
      </c>
      <c r="M148" s="269">
        <f t="shared" si="15"/>
        <v>0</v>
      </c>
      <c r="N148" s="269">
        <f t="shared" si="7"/>
        <v>99.999999999999986</v>
      </c>
    </row>
    <row r="149" spans="1:14" s="251" customFormat="1" ht="13.2" customHeight="1" x14ac:dyDescent="0.15">
      <c r="A149" s="201"/>
      <c r="B149" s="201"/>
      <c r="C149" s="260"/>
      <c r="D149" s="219" t="s">
        <v>268</v>
      </c>
      <c r="E149" s="253"/>
      <c r="F149" s="253"/>
      <c r="G149" s="247"/>
      <c r="H149" s="247"/>
      <c r="I149" s="268">
        <f>M$69</f>
        <v>641</v>
      </c>
      <c r="J149" s="269">
        <f t="shared" ref="J149:M149" si="16">J126/$I149*100</f>
        <v>50.234009360374408</v>
      </c>
      <c r="K149" s="269">
        <f t="shared" si="16"/>
        <v>8.7363494539781588</v>
      </c>
      <c r="L149" s="269">
        <f t="shared" si="16"/>
        <v>27.925117004680189</v>
      </c>
      <c r="M149" s="269">
        <f t="shared" si="16"/>
        <v>13.104524180967239</v>
      </c>
      <c r="N149" s="269">
        <f t="shared" si="7"/>
        <v>100</v>
      </c>
    </row>
    <row r="150" spans="1:14" s="251" customFormat="1" ht="13.2" customHeight="1" x14ac:dyDescent="0.15">
      <c r="A150" s="201"/>
      <c r="B150" s="201"/>
      <c r="C150" s="260"/>
      <c r="D150" s="219" t="s">
        <v>269</v>
      </c>
      <c r="E150" s="253"/>
      <c r="F150" s="253"/>
      <c r="G150" s="247"/>
      <c r="H150" s="247"/>
      <c r="I150" s="268">
        <f>M$70</f>
        <v>129</v>
      </c>
      <c r="J150" s="269">
        <f t="shared" ref="J150:M150" si="17">J127/$I150*100</f>
        <v>25.581395348837212</v>
      </c>
      <c r="K150" s="269">
        <f t="shared" si="17"/>
        <v>18.604651162790699</v>
      </c>
      <c r="L150" s="269">
        <f t="shared" si="17"/>
        <v>42.63565891472868</v>
      </c>
      <c r="M150" s="269">
        <f t="shared" si="17"/>
        <v>13.178294573643413</v>
      </c>
      <c r="N150" s="269">
        <f t="shared" ref="N150:N163" si="18">SUM(J150:M150)</f>
        <v>100</v>
      </c>
    </row>
    <row r="151" spans="1:14" s="251" customFormat="1" ht="13.2" customHeight="1" x14ac:dyDescent="0.15">
      <c r="A151" s="201"/>
      <c r="B151" s="201"/>
      <c r="C151" s="260"/>
      <c r="D151" s="219" t="s">
        <v>270</v>
      </c>
      <c r="E151" s="253"/>
      <c r="F151" s="253"/>
      <c r="G151" s="247"/>
      <c r="H151" s="247"/>
      <c r="I151" s="268">
        <f>M$71</f>
        <v>5</v>
      </c>
      <c r="J151" s="269">
        <f t="shared" ref="J151:M151" si="19">J128/$I151*100</f>
        <v>0</v>
      </c>
      <c r="K151" s="269">
        <f t="shared" si="19"/>
        <v>0</v>
      </c>
      <c r="L151" s="269">
        <f t="shared" si="19"/>
        <v>60</v>
      </c>
      <c r="M151" s="269">
        <f t="shared" si="19"/>
        <v>40</v>
      </c>
      <c r="N151" s="269">
        <f t="shared" si="18"/>
        <v>100</v>
      </c>
    </row>
    <row r="152" spans="1:14" s="251" customFormat="1" ht="13.2" customHeight="1" x14ac:dyDescent="0.15">
      <c r="A152" s="201"/>
      <c r="B152" s="201"/>
      <c r="C152" s="260"/>
      <c r="D152" s="219" t="s">
        <v>271</v>
      </c>
      <c r="E152" s="253"/>
      <c r="F152" s="253"/>
      <c r="G152" s="247"/>
      <c r="H152" s="247"/>
      <c r="I152" s="268">
        <f>M$72</f>
        <v>1</v>
      </c>
      <c r="J152" s="269">
        <f t="shared" ref="J152:M152" si="20">J129/$I152*100</f>
        <v>0</v>
      </c>
      <c r="K152" s="269">
        <f t="shared" si="20"/>
        <v>0</v>
      </c>
      <c r="L152" s="269">
        <f t="shared" si="20"/>
        <v>100</v>
      </c>
      <c r="M152" s="269">
        <f t="shared" si="20"/>
        <v>0</v>
      </c>
      <c r="N152" s="269">
        <f t="shared" si="18"/>
        <v>100</v>
      </c>
    </row>
    <row r="153" spans="1:14" s="251" customFormat="1" ht="13.2" customHeight="1" x14ac:dyDescent="0.15">
      <c r="A153" s="201"/>
      <c r="B153" s="201"/>
      <c r="C153" s="260"/>
      <c r="D153" s="219" t="s">
        <v>272</v>
      </c>
      <c r="E153" s="253"/>
      <c r="F153" s="253"/>
      <c r="G153" s="247"/>
      <c r="H153" s="247"/>
      <c r="I153" s="268">
        <f>M$73</f>
        <v>122</v>
      </c>
      <c r="J153" s="269">
        <f t="shared" ref="J153:M153" si="21">J130/$I153*100</f>
        <v>74.590163934426229</v>
      </c>
      <c r="K153" s="269">
        <f t="shared" si="21"/>
        <v>0.81967213114754101</v>
      </c>
      <c r="L153" s="269">
        <f t="shared" si="21"/>
        <v>18.032786885245901</v>
      </c>
      <c r="M153" s="269">
        <f t="shared" si="21"/>
        <v>6.557377049180328</v>
      </c>
      <c r="N153" s="269">
        <f t="shared" si="18"/>
        <v>100</v>
      </c>
    </row>
    <row r="154" spans="1:14" s="251" customFormat="1" ht="13.2" customHeight="1" x14ac:dyDescent="0.15">
      <c r="A154" s="201"/>
      <c r="B154" s="201"/>
      <c r="C154" s="260"/>
      <c r="D154" s="219" t="s">
        <v>273</v>
      </c>
      <c r="E154" s="253"/>
      <c r="F154" s="253"/>
      <c r="G154" s="247"/>
      <c r="H154" s="247"/>
      <c r="I154" s="268">
        <f>M$74</f>
        <v>6</v>
      </c>
      <c r="J154" s="269">
        <f t="shared" ref="J154:M154" si="22">J131/$I154*100</f>
        <v>16.666666666666664</v>
      </c>
      <c r="K154" s="269">
        <f t="shared" si="22"/>
        <v>0</v>
      </c>
      <c r="L154" s="269">
        <f t="shared" si="22"/>
        <v>83.333333333333343</v>
      </c>
      <c r="M154" s="269">
        <f t="shared" si="22"/>
        <v>0</v>
      </c>
      <c r="N154" s="269">
        <f t="shared" si="18"/>
        <v>100</v>
      </c>
    </row>
    <row r="155" spans="1:14" s="251" customFormat="1" ht="13.2" customHeight="1" x14ac:dyDescent="0.15">
      <c r="A155" s="201"/>
      <c r="B155" s="201"/>
      <c r="C155" s="260"/>
      <c r="D155" s="219" t="s">
        <v>274</v>
      </c>
      <c r="E155" s="253"/>
      <c r="F155" s="253"/>
      <c r="G155" s="247"/>
      <c r="H155" s="247"/>
      <c r="I155" s="268">
        <f>M$75</f>
        <v>98</v>
      </c>
      <c r="J155" s="269">
        <f t="shared" ref="J155:M155" si="23">J132/$I155*100</f>
        <v>45.91836734693878</v>
      </c>
      <c r="K155" s="269">
        <f t="shared" si="23"/>
        <v>8.1632653061224492</v>
      </c>
      <c r="L155" s="269">
        <f t="shared" si="23"/>
        <v>37.755102040816325</v>
      </c>
      <c r="M155" s="269">
        <f t="shared" si="23"/>
        <v>8.1632653061224492</v>
      </c>
      <c r="N155" s="269">
        <f t="shared" si="18"/>
        <v>100.00000000000001</v>
      </c>
    </row>
    <row r="156" spans="1:14" s="251" customFormat="1" ht="13.2" customHeight="1" x14ac:dyDescent="0.15">
      <c r="A156" s="201"/>
      <c r="B156" s="201"/>
      <c r="C156" s="260"/>
      <c r="D156" s="219" t="s">
        <v>275</v>
      </c>
      <c r="E156" s="253"/>
      <c r="F156" s="253"/>
      <c r="G156" s="247"/>
      <c r="H156" s="247"/>
      <c r="I156" s="268">
        <f>M$76</f>
        <v>26</v>
      </c>
      <c r="J156" s="269">
        <f t="shared" ref="J156:M156" si="24">J133/$I156*100</f>
        <v>30.76923076923077</v>
      </c>
      <c r="K156" s="269">
        <f t="shared" si="24"/>
        <v>26.923076923076923</v>
      </c>
      <c r="L156" s="269">
        <f t="shared" si="24"/>
        <v>34.615384615384613</v>
      </c>
      <c r="M156" s="269">
        <f t="shared" si="24"/>
        <v>7.6923076923076925</v>
      </c>
      <c r="N156" s="269">
        <f t="shared" si="18"/>
        <v>100</v>
      </c>
    </row>
    <row r="157" spans="1:14" s="251" customFormat="1" ht="13.2" customHeight="1" x14ac:dyDescent="0.15">
      <c r="A157" s="201"/>
      <c r="B157" s="201"/>
      <c r="C157" s="260"/>
      <c r="D157" s="219" t="s">
        <v>276</v>
      </c>
      <c r="E157" s="253"/>
      <c r="F157" s="253"/>
      <c r="G157" s="247"/>
      <c r="H157" s="247"/>
      <c r="I157" s="268">
        <f>M$77</f>
        <v>0</v>
      </c>
      <c r="J157" s="269">
        <f>IF($I157=0,0,J134/$I157*100)</f>
        <v>0</v>
      </c>
      <c r="K157" s="269">
        <f t="shared" ref="K157:M157" si="25">IF($I157=0,0,K134/$I157*100)</f>
        <v>0</v>
      </c>
      <c r="L157" s="269">
        <f t="shared" si="25"/>
        <v>0</v>
      </c>
      <c r="M157" s="269">
        <f t="shared" si="25"/>
        <v>0</v>
      </c>
      <c r="N157" s="269">
        <f t="shared" si="18"/>
        <v>0</v>
      </c>
    </row>
    <row r="158" spans="1:14" s="251" customFormat="1" ht="13.2" customHeight="1" x14ac:dyDescent="0.15">
      <c r="A158" s="201"/>
      <c r="B158" s="201"/>
      <c r="C158" s="260"/>
      <c r="D158" s="219" t="s">
        <v>277</v>
      </c>
      <c r="E158" s="253"/>
      <c r="F158" s="253"/>
      <c r="G158" s="247"/>
      <c r="H158" s="247"/>
      <c r="I158" s="268">
        <f>M$78</f>
        <v>1</v>
      </c>
      <c r="J158" s="269">
        <f t="shared" ref="J158:M158" si="26">J135/$I158*100</f>
        <v>0</v>
      </c>
      <c r="K158" s="269">
        <f t="shared" si="26"/>
        <v>0</v>
      </c>
      <c r="L158" s="269">
        <f t="shared" si="26"/>
        <v>100</v>
      </c>
      <c r="M158" s="269">
        <f t="shared" si="26"/>
        <v>0</v>
      </c>
      <c r="N158" s="269">
        <f t="shared" si="18"/>
        <v>100</v>
      </c>
    </row>
    <row r="159" spans="1:14" s="251" customFormat="1" ht="13.2" customHeight="1" x14ac:dyDescent="0.15">
      <c r="A159" s="201"/>
      <c r="B159" s="201"/>
      <c r="C159" s="260"/>
      <c r="D159" s="219" t="s">
        <v>278</v>
      </c>
      <c r="E159" s="253"/>
      <c r="F159" s="253"/>
      <c r="G159" s="247"/>
      <c r="H159" s="247"/>
      <c r="I159" s="268">
        <f>M$79</f>
        <v>880</v>
      </c>
      <c r="J159" s="269">
        <f t="shared" ref="J159:M159" si="27">J136/$I159*100</f>
        <v>5.3409090909090908</v>
      </c>
      <c r="K159" s="269">
        <f t="shared" si="27"/>
        <v>1.3636363636363635</v>
      </c>
      <c r="L159" s="269">
        <f t="shared" si="27"/>
        <v>75.568181818181827</v>
      </c>
      <c r="M159" s="269">
        <f t="shared" si="27"/>
        <v>17.727272727272727</v>
      </c>
      <c r="N159" s="269">
        <f t="shared" si="18"/>
        <v>100</v>
      </c>
    </row>
    <row r="160" spans="1:14" s="251" customFormat="1" ht="13.2" customHeight="1" x14ac:dyDescent="0.15">
      <c r="A160" s="201"/>
      <c r="B160" s="201"/>
      <c r="C160" s="260"/>
      <c r="D160" s="219" t="s">
        <v>279</v>
      </c>
      <c r="E160" s="253"/>
      <c r="F160" s="253"/>
      <c r="G160" s="247"/>
      <c r="H160" s="247"/>
      <c r="I160" s="268">
        <f>M$80</f>
        <v>269</v>
      </c>
      <c r="J160" s="269">
        <f t="shared" ref="J160:M160" si="28">J137/$I160*100</f>
        <v>4.4609665427509295</v>
      </c>
      <c r="K160" s="269">
        <f t="shared" si="28"/>
        <v>7.8066914498141262</v>
      </c>
      <c r="L160" s="269">
        <f t="shared" si="28"/>
        <v>69.516728624535318</v>
      </c>
      <c r="M160" s="269">
        <f t="shared" si="28"/>
        <v>18.21561338289963</v>
      </c>
      <c r="N160" s="269">
        <f t="shared" si="18"/>
        <v>100.00000000000001</v>
      </c>
    </row>
    <row r="161" spans="1:17" s="251" customFormat="1" ht="13.2" customHeight="1" x14ac:dyDescent="0.15">
      <c r="A161" s="201"/>
      <c r="B161" s="201"/>
      <c r="C161" s="260"/>
      <c r="D161" s="219" t="s">
        <v>280</v>
      </c>
      <c r="E161" s="253"/>
      <c r="F161" s="253"/>
      <c r="G161" s="247"/>
      <c r="H161" s="247"/>
      <c r="I161" s="268">
        <f>M$81</f>
        <v>37</v>
      </c>
      <c r="J161" s="269">
        <f t="shared" ref="J161:M161" si="29">J138/$I161*100</f>
        <v>5.4054054054054053</v>
      </c>
      <c r="K161" s="269">
        <f t="shared" si="29"/>
        <v>0</v>
      </c>
      <c r="L161" s="269">
        <f t="shared" si="29"/>
        <v>72.972972972972968</v>
      </c>
      <c r="M161" s="269">
        <f t="shared" si="29"/>
        <v>21.621621621621621</v>
      </c>
      <c r="N161" s="269">
        <f t="shared" si="18"/>
        <v>100</v>
      </c>
    </row>
    <row r="162" spans="1:17" s="251" customFormat="1" ht="13.2" customHeight="1" x14ac:dyDescent="0.15">
      <c r="A162" s="201"/>
      <c r="B162" s="201"/>
      <c r="C162" s="260"/>
      <c r="D162" s="219" t="s">
        <v>281</v>
      </c>
      <c r="E162" s="253"/>
      <c r="F162" s="253"/>
      <c r="G162" s="247"/>
      <c r="H162" s="247"/>
      <c r="I162" s="268">
        <f>M$82</f>
        <v>28</v>
      </c>
      <c r="J162" s="269">
        <f t="shared" ref="J162:M162" si="30">J139/$I162*100</f>
        <v>10.714285714285714</v>
      </c>
      <c r="K162" s="269">
        <f t="shared" si="30"/>
        <v>10.714285714285714</v>
      </c>
      <c r="L162" s="269">
        <f t="shared" si="30"/>
        <v>46.428571428571431</v>
      </c>
      <c r="M162" s="269">
        <f t="shared" si="30"/>
        <v>32.142857142857146</v>
      </c>
      <c r="N162" s="269">
        <f t="shared" si="18"/>
        <v>100</v>
      </c>
    </row>
    <row r="163" spans="1:17" ht="13.2" customHeight="1" x14ac:dyDescent="0.15">
      <c r="C163" s="261"/>
      <c r="D163" s="224" t="s">
        <v>282</v>
      </c>
      <c r="E163" s="262"/>
      <c r="F163" s="262"/>
      <c r="G163" s="263"/>
      <c r="H163" s="263"/>
      <c r="I163" s="270">
        <f>M$83</f>
        <v>45</v>
      </c>
      <c r="J163" s="271">
        <f t="shared" ref="J163:M163" si="31">J140/$I163*100</f>
        <v>75.555555555555557</v>
      </c>
      <c r="K163" s="271">
        <f t="shared" si="31"/>
        <v>0</v>
      </c>
      <c r="L163" s="271">
        <f t="shared" si="31"/>
        <v>20</v>
      </c>
      <c r="M163" s="271">
        <f t="shared" si="31"/>
        <v>4.4444444444444446</v>
      </c>
      <c r="N163" s="271">
        <f t="shared" si="18"/>
        <v>100</v>
      </c>
      <c r="O163" s="251"/>
    </row>
    <row r="164" spans="1:17" ht="15" customHeight="1" x14ac:dyDescent="0.15">
      <c r="C164" s="232"/>
      <c r="D164" s="247"/>
      <c r="E164" s="247"/>
      <c r="F164" s="247"/>
      <c r="G164" s="233"/>
      <c r="H164" s="233"/>
      <c r="I164" s="233"/>
      <c r="J164" s="233"/>
      <c r="K164" s="233"/>
      <c r="L164" s="233"/>
      <c r="M164" s="234"/>
      <c r="N164" s="235"/>
      <c r="O164" s="235"/>
      <c r="Q164" s="251"/>
    </row>
    <row r="165" spans="1:17" s="244" customFormat="1" ht="15" customHeight="1" x14ac:dyDescent="0.15">
      <c r="A165" s="201" t="s">
        <v>545</v>
      </c>
      <c r="B165" s="201"/>
      <c r="C165" s="243"/>
      <c r="G165" s="245"/>
      <c r="H165" s="245"/>
      <c r="I165" s="245"/>
      <c r="J165" s="245"/>
      <c r="K165" s="245"/>
      <c r="L165" s="245"/>
    </row>
    <row r="166" spans="1:17" ht="15" customHeight="1" x14ac:dyDescent="0.15">
      <c r="A166" s="201" t="s">
        <v>476</v>
      </c>
      <c r="B166" s="201" t="s">
        <v>539</v>
      </c>
      <c r="C166" s="246" t="s">
        <v>544</v>
      </c>
      <c r="D166" s="233"/>
      <c r="E166" s="247"/>
      <c r="F166" s="233"/>
      <c r="G166" s="233"/>
      <c r="H166" s="233"/>
      <c r="I166" s="233"/>
      <c r="J166" s="233"/>
      <c r="K166" s="233"/>
      <c r="L166" s="233"/>
      <c r="M166" s="234"/>
      <c r="N166" s="235"/>
      <c r="O166" s="235"/>
    </row>
    <row r="167" spans="1:17" s="251" customFormat="1" ht="15.85" customHeight="1" x14ac:dyDescent="0.15">
      <c r="A167" s="201"/>
      <c r="B167" s="201"/>
      <c r="C167" s="227" t="s">
        <v>707</v>
      </c>
      <c r="D167" s="228"/>
      <c r="E167" s="228"/>
      <c r="F167" s="228"/>
      <c r="G167" s="228"/>
      <c r="H167" s="228"/>
      <c r="I167" s="229"/>
      <c r="J167" s="248" t="s">
        <v>291</v>
      </c>
      <c r="K167" s="249" t="s">
        <v>292</v>
      </c>
      <c r="L167" s="250" t="s">
        <v>0</v>
      </c>
      <c r="M167" s="250" t="s">
        <v>5</v>
      </c>
      <c r="N167" s="235"/>
    </row>
    <row r="168" spans="1:17" s="251" customFormat="1" ht="13.2" customHeight="1" x14ac:dyDescent="0.15">
      <c r="A168" s="201"/>
      <c r="B168" s="201"/>
      <c r="C168" s="252" t="s">
        <v>2</v>
      </c>
      <c r="D168" s="219" t="s">
        <v>260</v>
      </c>
      <c r="E168" s="253"/>
      <c r="F168" s="253"/>
      <c r="G168" s="254"/>
      <c r="H168" s="254"/>
      <c r="I168" s="255"/>
      <c r="J168" s="256">
        <v>791</v>
      </c>
      <c r="K168" s="256">
        <v>70</v>
      </c>
      <c r="L168" s="256">
        <v>133</v>
      </c>
      <c r="M168" s="256">
        <f t="shared" ref="M168:M199" si="32">SUM(J168:L168)</f>
        <v>994</v>
      </c>
      <c r="N168" s="235"/>
    </row>
    <row r="169" spans="1:17" s="251" customFormat="1" ht="13.2" customHeight="1" x14ac:dyDescent="0.15">
      <c r="A169" s="201"/>
      <c r="B169" s="201"/>
      <c r="C169" s="257"/>
      <c r="D169" s="219" t="s">
        <v>261</v>
      </c>
      <c r="E169" s="253"/>
      <c r="F169" s="253"/>
      <c r="G169" s="247"/>
      <c r="H169" s="247"/>
      <c r="I169" s="258"/>
      <c r="J169" s="259">
        <v>0</v>
      </c>
      <c r="K169" s="259">
        <v>13</v>
      </c>
      <c r="L169" s="259">
        <v>0</v>
      </c>
      <c r="M169" s="259">
        <f t="shared" si="32"/>
        <v>13</v>
      </c>
      <c r="N169" s="235"/>
    </row>
    <row r="170" spans="1:17" s="251" customFormat="1" ht="13.2" customHeight="1" x14ac:dyDescent="0.15">
      <c r="A170" s="201"/>
      <c r="B170" s="201"/>
      <c r="C170" s="257"/>
      <c r="D170" s="219" t="s">
        <v>262</v>
      </c>
      <c r="E170" s="253"/>
      <c r="F170" s="253"/>
      <c r="G170" s="247"/>
      <c r="H170" s="247"/>
      <c r="I170" s="258"/>
      <c r="J170" s="259">
        <v>148</v>
      </c>
      <c r="K170" s="259">
        <v>84</v>
      </c>
      <c r="L170" s="259">
        <v>35</v>
      </c>
      <c r="M170" s="259">
        <f t="shared" si="32"/>
        <v>267</v>
      </c>
      <c r="N170" s="235"/>
    </row>
    <row r="171" spans="1:17" s="251" customFormat="1" ht="13.2" customHeight="1" x14ac:dyDescent="0.15">
      <c r="A171" s="201"/>
      <c r="B171" s="201"/>
      <c r="C171" s="257"/>
      <c r="D171" s="219" t="s">
        <v>263</v>
      </c>
      <c r="E171" s="253"/>
      <c r="F171" s="253"/>
      <c r="G171" s="247"/>
      <c r="H171" s="247"/>
      <c r="I171" s="258"/>
      <c r="J171" s="259">
        <v>19</v>
      </c>
      <c r="K171" s="259">
        <v>33</v>
      </c>
      <c r="L171" s="259">
        <v>12</v>
      </c>
      <c r="M171" s="259">
        <f t="shared" si="32"/>
        <v>64</v>
      </c>
      <c r="N171" s="235"/>
    </row>
    <row r="172" spans="1:17" s="251" customFormat="1" ht="13.2" customHeight="1" x14ac:dyDescent="0.15">
      <c r="A172" s="201"/>
      <c r="B172" s="201"/>
      <c r="C172" s="257"/>
      <c r="D172" s="219" t="s">
        <v>264</v>
      </c>
      <c r="E172" s="253"/>
      <c r="F172" s="253"/>
      <c r="G172" s="247"/>
      <c r="H172" s="247"/>
      <c r="I172" s="258"/>
      <c r="J172" s="259">
        <v>54</v>
      </c>
      <c r="K172" s="259">
        <v>195</v>
      </c>
      <c r="L172" s="259">
        <v>56</v>
      </c>
      <c r="M172" s="259">
        <f t="shared" si="32"/>
        <v>305</v>
      </c>
      <c r="N172" s="235"/>
    </row>
    <row r="173" spans="1:17" s="251" customFormat="1" ht="13.2" customHeight="1" x14ac:dyDescent="0.15">
      <c r="A173" s="201"/>
      <c r="B173" s="201"/>
      <c r="C173" s="257"/>
      <c r="D173" s="219" t="s">
        <v>265</v>
      </c>
      <c r="E173" s="253"/>
      <c r="F173" s="253"/>
      <c r="G173" s="247"/>
      <c r="H173" s="247"/>
      <c r="I173" s="258"/>
      <c r="J173" s="259">
        <v>0</v>
      </c>
      <c r="K173" s="259">
        <v>86</v>
      </c>
      <c r="L173" s="259">
        <v>16</v>
      </c>
      <c r="M173" s="259">
        <f t="shared" si="32"/>
        <v>102</v>
      </c>
      <c r="N173" s="235"/>
    </row>
    <row r="174" spans="1:17" s="251" customFormat="1" ht="13.2" customHeight="1" x14ac:dyDescent="0.15">
      <c r="A174" s="201"/>
      <c r="B174" s="201"/>
      <c r="C174" s="260"/>
      <c r="D174" s="219" t="s">
        <v>266</v>
      </c>
      <c r="E174" s="253"/>
      <c r="F174" s="253"/>
      <c r="G174" s="247"/>
      <c r="H174" s="247"/>
      <c r="I174" s="258"/>
      <c r="J174" s="259">
        <v>16</v>
      </c>
      <c r="K174" s="259">
        <v>211</v>
      </c>
      <c r="L174" s="259">
        <v>44</v>
      </c>
      <c r="M174" s="259">
        <f t="shared" si="32"/>
        <v>271</v>
      </c>
      <c r="N174" s="235"/>
    </row>
    <row r="175" spans="1:17" s="251" customFormat="1" ht="13.2" customHeight="1" x14ac:dyDescent="0.15">
      <c r="A175" s="201"/>
      <c r="B175" s="201"/>
      <c r="C175" s="260"/>
      <c r="D175" s="219" t="s">
        <v>267</v>
      </c>
      <c r="E175" s="253"/>
      <c r="F175" s="253"/>
      <c r="G175" s="247"/>
      <c r="H175" s="247"/>
      <c r="I175" s="258"/>
      <c r="J175" s="259">
        <v>0</v>
      </c>
      <c r="K175" s="259">
        <v>16</v>
      </c>
      <c r="L175" s="259">
        <v>1</v>
      </c>
      <c r="M175" s="259">
        <f t="shared" si="32"/>
        <v>17</v>
      </c>
      <c r="N175" s="235"/>
    </row>
    <row r="176" spans="1:17" s="251" customFormat="1" ht="13.2" customHeight="1" x14ac:dyDescent="0.15">
      <c r="A176" s="201"/>
      <c r="B176" s="201"/>
      <c r="C176" s="260"/>
      <c r="D176" s="219" t="s">
        <v>268</v>
      </c>
      <c r="E176" s="253"/>
      <c r="F176" s="253"/>
      <c r="G176" s="247"/>
      <c r="H176" s="247"/>
      <c r="I176" s="258"/>
      <c r="J176" s="259">
        <v>405</v>
      </c>
      <c r="K176" s="259">
        <v>134</v>
      </c>
      <c r="L176" s="259">
        <v>102</v>
      </c>
      <c r="M176" s="259">
        <f t="shared" si="32"/>
        <v>641</v>
      </c>
      <c r="N176" s="235"/>
    </row>
    <row r="177" spans="1:14" s="251" customFormat="1" ht="13.2" customHeight="1" x14ac:dyDescent="0.15">
      <c r="A177" s="201"/>
      <c r="B177" s="201"/>
      <c r="C177" s="260"/>
      <c r="D177" s="219" t="s">
        <v>269</v>
      </c>
      <c r="E177" s="253"/>
      <c r="F177" s="253"/>
      <c r="G177" s="247"/>
      <c r="H177" s="247"/>
      <c r="I177" s="258"/>
      <c r="J177" s="259">
        <v>57</v>
      </c>
      <c r="K177" s="259">
        <v>52</v>
      </c>
      <c r="L177" s="259">
        <v>20</v>
      </c>
      <c r="M177" s="259">
        <f t="shared" si="32"/>
        <v>129</v>
      </c>
      <c r="N177" s="235"/>
    </row>
    <row r="178" spans="1:14" s="251" customFormat="1" ht="13.2" customHeight="1" x14ac:dyDescent="0.15">
      <c r="A178" s="201"/>
      <c r="B178" s="201"/>
      <c r="C178" s="260"/>
      <c r="D178" s="219" t="s">
        <v>270</v>
      </c>
      <c r="E178" s="253"/>
      <c r="F178" s="253"/>
      <c r="G178" s="247"/>
      <c r="H178" s="247"/>
      <c r="I178" s="258"/>
      <c r="J178" s="259">
        <v>1</v>
      </c>
      <c r="K178" s="259">
        <v>2</v>
      </c>
      <c r="L178" s="259">
        <v>2</v>
      </c>
      <c r="M178" s="259">
        <f t="shared" si="32"/>
        <v>5</v>
      </c>
      <c r="N178" s="235"/>
    </row>
    <row r="179" spans="1:14" s="251" customFormat="1" ht="13.2" customHeight="1" x14ac:dyDescent="0.15">
      <c r="A179" s="201"/>
      <c r="B179" s="201"/>
      <c r="C179" s="260"/>
      <c r="D179" s="219" t="s">
        <v>271</v>
      </c>
      <c r="E179" s="253"/>
      <c r="F179" s="253"/>
      <c r="G179" s="247"/>
      <c r="H179" s="247"/>
      <c r="I179" s="258"/>
      <c r="J179" s="259">
        <v>0</v>
      </c>
      <c r="K179" s="259">
        <v>1</v>
      </c>
      <c r="L179" s="259">
        <v>0</v>
      </c>
      <c r="M179" s="259">
        <f t="shared" si="32"/>
        <v>1</v>
      </c>
      <c r="N179" s="235"/>
    </row>
    <row r="180" spans="1:14" s="251" customFormat="1" ht="13.2" customHeight="1" x14ac:dyDescent="0.15">
      <c r="A180" s="201"/>
      <c r="B180" s="201"/>
      <c r="C180" s="260"/>
      <c r="D180" s="219" t="s">
        <v>272</v>
      </c>
      <c r="E180" s="253"/>
      <c r="F180" s="253"/>
      <c r="G180" s="247"/>
      <c r="H180" s="247"/>
      <c r="I180" s="258"/>
      <c r="J180" s="259">
        <v>111</v>
      </c>
      <c r="K180" s="259">
        <v>4</v>
      </c>
      <c r="L180" s="259">
        <v>7</v>
      </c>
      <c r="M180" s="259">
        <f t="shared" si="32"/>
        <v>122</v>
      </c>
      <c r="N180" s="235"/>
    </row>
    <row r="181" spans="1:14" s="251" customFormat="1" ht="13.2" customHeight="1" x14ac:dyDescent="0.15">
      <c r="A181" s="201"/>
      <c r="B181" s="201"/>
      <c r="C181" s="260"/>
      <c r="D181" s="219" t="s">
        <v>273</v>
      </c>
      <c r="E181" s="253"/>
      <c r="F181" s="253"/>
      <c r="G181" s="247"/>
      <c r="H181" s="247"/>
      <c r="I181" s="258"/>
      <c r="J181" s="259">
        <v>1</v>
      </c>
      <c r="K181" s="259">
        <v>5</v>
      </c>
      <c r="L181" s="259">
        <v>0</v>
      </c>
      <c r="M181" s="259">
        <f t="shared" si="32"/>
        <v>6</v>
      </c>
      <c r="N181" s="235"/>
    </row>
    <row r="182" spans="1:14" s="251" customFormat="1" ht="13.2" customHeight="1" x14ac:dyDescent="0.15">
      <c r="A182" s="201"/>
      <c r="B182" s="201"/>
      <c r="C182" s="260"/>
      <c r="D182" s="219" t="s">
        <v>274</v>
      </c>
      <c r="E182" s="253"/>
      <c r="F182" s="253"/>
      <c r="G182" s="247"/>
      <c r="H182" s="247"/>
      <c r="I182" s="258"/>
      <c r="J182" s="259">
        <v>60</v>
      </c>
      <c r="K182" s="259">
        <v>29</v>
      </c>
      <c r="L182" s="259">
        <v>9</v>
      </c>
      <c r="M182" s="259">
        <f t="shared" si="32"/>
        <v>98</v>
      </c>
      <c r="N182" s="235"/>
    </row>
    <row r="183" spans="1:14" s="251" customFormat="1" ht="13.2" customHeight="1" x14ac:dyDescent="0.15">
      <c r="A183" s="201"/>
      <c r="B183" s="201"/>
      <c r="C183" s="260"/>
      <c r="D183" s="219" t="s">
        <v>275</v>
      </c>
      <c r="E183" s="253"/>
      <c r="F183" s="253"/>
      <c r="G183" s="247"/>
      <c r="H183" s="247"/>
      <c r="I183" s="258"/>
      <c r="J183" s="259">
        <v>20</v>
      </c>
      <c r="K183" s="259">
        <v>4</v>
      </c>
      <c r="L183" s="259">
        <v>2</v>
      </c>
      <c r="M183" s="259">
        <f t="shared" si="32"/>
        <v>26</v>
      </c>
      <c r="N183" s="235"/>
    </row>
    <row r="184" spans="1:14" s="251" customFormat="1" ht="13.2" customHeight="1" x14ac:dyDescent="0.15">
      <c r="A184" s="201"/>
      <c r="B184" s="201"/>
      <c r="C184" s="260"/>
      <c r="D184" s="219" t="s">
        <v>276</v>
      </c>
      <c r="E184" s="253"/>
      <c r="F184" s="253"/>
      <c r="G184" s="247"/>
      <c r="H184" s="247"/>
      <c r="I184" s="258"/>
      <c r="J184" s="259">
        <v>0</v>
      </c>
      <c r="K184" s="259">
        <v>0</v>
      </c>
      <c r="L184" s="259">
        <v>0</v>
      </c>
      <c r="M184" s="259">
        <f t="shared" si="32"/>
        <v>0</v>
      </c>
      <c r="N184" s="235"/>
    </row>
    <row r="185" spans="1:14" s="251" customFormat="1" ht="13.2" customHeight="1" x14ac:dyDescent="0.15">
      <c r="A185" s="201"/>
      <c r="B185" s="201"/>
      <c r="C185" s="260"/>
      <c r="D185" s="219" t="s">
        <v>277</v>
      </c>
      <c r="E185" s="253"/>
      <c r="F185" s="253"/>
      <c r="G185" s="247"/>
      <c r="H185" s="247"/>
      <c r="I185" s="258"/>
      <c r="J185" s="259">
        <v>0</v>
      </c>
      <c r="K185" s="259">
        <v>1</v>
      </c>
      <c r="L185" s="259">
        <v>0</v>
      </c>
      <c r="M185" s="259">
        <f t="shared" si="32"/>
        <v>1</v>
      </c>
      <c r="N185" s="235"/>
    </row>
    <row r="186" spans="1:14" s="251" customFormat="1" ht="13.2" customHeight="1" x14ac:dyDescent="0.15">
      <c r="A186" s="201"/>
      <c r="B186" s="201"/>
      <c r="C186" s="260"/>
      <c r="D186" s="219" t="s">
        <v>278</v>
      </c>
      <c r="E186" s="253"/>
      <c r="F186" s="253"/>
      <c r="G186" s="247"/>
      <c r="H186" s="247"/>
      <c r="I186" s="258"/>
      <c r="J186" s="259">
        <v>109</v>
      </c>
      <c r="K186" s="259">
        <v>599</v>
      </c>
      <c r="L186" s="259">
        <v>172</v>
      </c>
      <c r="M186" s="259">
        <f t="shared" si="32"/>
        <v>880</v>
      </c>
      <c r="N186" s="235"/>
    </row>
    <row r="187" spans="1:14" s="251" customFormat="1" ht="13.2" customHeight="1" x14ac:dyDescent="0.15">
      <c r="A187" s="201"/>
      <c r="B187" s="201"/>
      <c r="C187" s="260"/>
      <c r="D187" s="219" t="s">
        <v>279</v>
      </c>
      <c r="E187" s="253"/>
      <c r="F187" s="253"/>
      <c r="G187" s="247"/>
      <c r="H187" s="247"/>
      <c r="I187" s="258"/>
      <c r="J187" s="259">
        <v>39</v>
      </c>
      <c r="K187" s="259">
        <v>180</v>
      </c>
      <c r="L187" s="259">
        <v>50</v>
      </c>
      <c r="M187" s="259">
        <f t="shared" si="32"/>
        <v>269</v>
      </c>
      <c r="N187" s="235"/>
    </row>
    <row r="188" spans="1:14" s="251" customFormat="1" ht="13.2" customHeight="1" x14ac:dyDescent="0.15">
      <c r="A188" s="201"/>
      <c r="B188" s="201"/>
      <c r="C188" s="260"/>
      <c r="D188" s="219" t="s">
        <v>280</v>
      </c>
      <c r="E188" s="253"/>
      <c r="F188" s="253"/>
      <c r="G188" s="247"/>
      <c r="H188" s="247"/>
      <c r="I188" s="258"/>
      <c r="J188" s="259">
        <v>2</v>
      </c>
      <c r="K188" s="259">
        <v>28</v>
      </c>
      <c r="L188" s="259">
        <v>7</v>
      </c>
      <c r="M188" s="259">
        <f t="shared" si="32"/>
        <v>37</v>
      </c>
      <c r="N188" s="235"/>
    </row>
    <row r="189" spans="1:14" s="251" customFormat="1" ht="13.2" customHeight="1" x14ac:dyDescent="0.15">
      <c r="A189" s="201"/>
      <c r="B189" s="201"/>
      <c r="C189" s="260"/>
      <c r="D189" s="219" t="s">
        <v>281</v>
      </c>
      <c r="E189" s="253"/>
      <c r="F189" s="253"/>
      <c r="G189" s="247"/>
      <c r="H189" s="247"/>
      <c r="I189" s="258"/>
      <c r="J189" s="259">
        <v>6</v>
      </c>
      <c r="K189" s="259">
        <v>13</v>
      </c>
      <c r="L189" s="259">
        <v>9</v>
      </c>
      <c r="M189" s="259">
        <f t="shared" si="32"/>
        <v>28</v>
      </c>
      <c r="N189" s="235"/>
    </row>
    <row r="190" spans="1:14" ht="13.2" customHeight="1" x14ac:dyDescent="0.15">
      <c r="C190" s="261"/>
      <c r="D190" s="224" t="s">
        <v>282</v>
      </c>
      <c r="E190" s="262"/>
      <c r="F190" s="262"/>
      <c r="G190" s="263"/>
      <c r="H190" s="263"/>
      <c r="I190" s="264"/>
      <c r="J190" s="265">
        <v>26</v>
      </c>
      <c r="K190" s="265">
        <v>16</v>
      </c>
      <c r="L190" s="265">
        <v>3</v>
      </c>
      <c r="M190" s="265">
        <f t="shared" si="32"/>
        <v>45</v>
      </c>
      <c r="N190" s="235"/>
    </row>
    <row r="191" spans="1:14" s="251" customFormat="1" ht="13.2" customHeight="1" x14ac:dyDescent="0.15">
      <c r="A191" s="201"/>
      <c r="B191" s="201"/>
      <c r="C191" s="252" t="s">
        <v>3</v>
      </c>
      <c r="D191" s="219" t="s">
        <v>260</v>
      </c>
      <c r="E191" s="253"/>
      <c r="F191" s="253"/>
      <c r="G191" s="254"/>
      <c r="H191" s="254"/>
      <c r="I191" s="266">
        <f>M$61</f>
        <v>994</v>
      </c>
      <c r="J191" s="267">
        <f>IF($I191=0,0,J168/$I191*100)</f>
        <v>79.577464788732399</v>
      </c>
      <c r="K191" s="267">
        <f t="shared" ref="K191:L191" si="33">IF($I191=0,0,K168/$I191*100)</f>
        <v>7.042253521126761</v>
      </c>
      <c r="L191" s="267">
        <f t="shared" si="33"/>
        <v>13.380281690140844</v>
      </c>
      <c r="M191" s="267">
        <f t="shared" si="32"/>
        <v>100.00000000000001</v>
      </c>
      <c r="N191" s="235"/>
    </row>
    <row r="192" spans="1:14" s="251" customFormat="1" ht="13.2" customHeight="1" x14ac:dyDescent="0.15">
      <c r="A192" s="201"/>
      <c r="B192" s="201"/>
      <c r="C192" s="257"/>
      <c r="D192" s="219" t="s">
        <v>261</v>
      </c>
      <c r="E192" s="253"/>
      <c r="F192" s="253"/>
      <c r="G192" s="247"/>
      <c r="H192" s="247"/>
      <c r="I192" s="268">
        <f>M$62</f>
        <v>13</v>
      </c>
      <c r="J192" s="269">
        <f t="shared" ref="J192:L192" si="34">IF($I192=0,0,J169/$I192*100)</f>
        <v>0</v>
      </c>
      <c r="K192" s="269">
        <f t="shared" si="34"/>
        <v>100</v>
      </c>
      <c r="L192" s="269">
        <f t="shared" si="34"/>
        <v>0</v>
      </c>
      <c r="M192" s="269">
        <f t="shared" si="32"/>
        <v>100</v>
      </c>
      <c r="N192" s="235"/>
    </row>
    <row r="193" spans="1:14" s="251" customFormat="1" ht="13.2" customHeight="1" x14ac:dyDescent="0.15">
      <c r="A193" s="201"/>
      <c r="B193" s="201"/>
      <c r="C193" s="257"/>
      <c r="D193" s="219" t="s">
        <v>262</v>
      </c>
      <c r="E193" s="253"/>
      <c r="F193" s="253"/>
      <c r="G193" s="247"/>
      <c r="H193" s="247"/>
      <c r="I193" s="268">
        <f>M$63</f>
        <v>267</v>
      </c>
      <c r="J193" s="269">
        <f t="shared" ref="J193:L193" si="35">IF($I193=0,0,J170/$I193*100)</f>
        <v>55.430711610486895</v>
      </c>
      <c r="K193" s="269">
        <f t="shared" si="35"/>
        <v>31.460674157303369</v>
      </c>
      <c r="L193" s="269">
        <f t="shared" si="35"/>
        <v>13.108614232209737</v>
      </c>
      <c r="M193" s="269">
        <f t="shared" si="32"/>
        <v>100</v>
      </c>
      <c r="N193" s="235"/>
    </row>
    <row r="194" spans="1:14" s="251" customFormat="1" ht="13.2" customHeight="1" x14ac:dyDescent="0.15">
      <c r="A194" s="201"/>
      <c r="B194" s="201"/>
      <c r="C194" s="257"/>
      <c r="D194" s="219" t="s">
        <v>263</v>
      </c>
      <c r="E194" s="253"/>
      <c r="F194" s="253"/>
      <c r="G194" s="247"/>
      <c r="H194" s="247"/>
      <c r="I194" s="268">
        <f>M$64</f>
        <v>64</v>
      </c>
      <c r="J194" s="269">
        <f t="shared" ref="J194:L194" si="36">IF($I194=0,0,J171/$I194*100)</f>
        <v>29.6875</v>
      </c>
      <c r="K194" s="269">
        <f t="shared" si="36"/>
        <v>51.5625</v>
      </c>
      <c r="L194" s="269">
        <f t="shared" si="36"/>
        <v>18.75</v>
      </c>
      <c r="M194" s="269">
        <f t="shared" si="32"/>
        <v>100</v>
      </c>
    </row>
    <row r="195" spans="1:14" s="251" customFormat="1" ht="13.2" customHeight="1" x14ac:dyDescent="0.15">
      <c r="A195" s="201"/>
      <c r="B195" s="201"/>
      <c r="C195" s="257"/>
      <c r="D195" s="219" t="s">
        <v>264</v>
      </c>
      <c r="E195" s="253"/>
      <c r="F195" s="253"/>
      <c r="G195" s="247"/>
      <c r="H195" s="247"/>
      <c r="I195" s="268">
        <f>M$65</f>
        <v>305</v>
      </c>
      <c r="J195" s="269">
        <f t="shared" ref="J195:L195" si="37">IF($I195=0,0,J172/$I195*100)</f>
        <v>17.704918032786885</v>
      </c>
      <c r="K195" s="269">
        <f t="shared" si="37"/>
        <v>63.934426229508205</v>
      </c>
      <c r="L195" s="269">
        <f t="shared" si="37"/>
        <v>18.360655737704917</v>
      </c>
      <c r="M195" s="269">
        <f t="shared" si="32"/>
        <v>100</v>
      </c>
    </row>
    <row r="196" spans="1:14" s="251" customFormat="1" ht="13.2" customHeight="1" x14ac:dyDescent="0.15">
      <c r="A196" s="201"/>
      <c r="B196" s="201"/>
      <c r="C196" s="257"/>
      <c r="D196" s="219" t="s">
        <v>265</v>
      </c>
      <c r="E196" s="253"/>
      <c r="F196" s="253"/>
      <c r="G196" s="247"/>
      <c r="H196" s="247"/>
      <c r="I196" s="268">
        <f>M$66</f>
        <v>102</v>
      </c>
      <c r="J196" s="269">
        <f t="shared" ref="J196:L196" si="38">IF($I196=0,0,J173/$I196*100)</f>
        <v>0</v>
      </c>
      <c r="K196" s="269">
        <f t="shared" si="38"/>
        <v>84.313725490196077</v>
      </c>
      <c r="L196" s="269">
        <f t="shared" si="38"/>
        <v>15.686274509803921</v>
      </c>
      <c r="M196" s="269">
        <f t="shared" si="32"/>
        <v>100</v>
      </c>
    </row>
    <row r="197" spans="1:14" s="251" customFormat="1" ht="13.2" customHeight="1" x14ac:dyDescent="0.15">
      <c r="A197" s="201"/>
      <c r="B197" s="201"/>
      <c r="C197" s="260"/>
      <c r="D197" s="219" t="s">
        <v>266</v>
      </c>
      <c r="E197" s="253"/>
      <c r="F197" s="253"/>
      <c r="G197" s="247"/>
      <c r="H197" s="247"/>
      <c r="I197" s="268">
        <f>M$67</f>
        <v>271</v>
      </c>
      <c r="J197" s="269">
        <f t="shared" ref="J197:L197" si="39">IF($I197=0,0,J174/$I197*100)</f>
        <v>5.9040590405904059</v>
      </c>
      <c r="K197" s="269">
        <f t="shared" si="39"/>
        <v>77.859778597785976</v>
      </c>
      <c r="L197" s="269">
        <f t="shared" si="39"/>
        <v>16.236162361623617</v>
      </c>
      <c r="M197" s="269">
        <f t="shared" si="32"/>
        <v>100</v>
      </c>
    </row>
    <row r="198" spans="1:14" s="251" customFormat="1" ht="13.2" customHeight="1" x14ac:dyDescent="0.15">
      <c r="A198" s="201"/>
      <c r="B198" s="201"/>
      <c r="C198" s="260"/>
      <c r="D198" s="219" t="s">
        <v>267</v>
      </c>
      <c r="E198" s="253"/>
      <c r="F198" s="253"/>
      <c r="G198" s="247"/>
      <c r="H198" s="247"/>
      <c r="I198" s="268">
        <f>M$68</f>
        <v>17</v>
      </c>
      <c r="J198" s="269">
        <f t="shared" ref="J198:L198" si="40">IF($I198=0,0,J175/$I198*100)</f>
        <v>0</v>
      </c>
      <c r="K198" s="269">
        <f t="shared" si="40"/>
        <v>94.117647058823522</v>
      </c>
      <c r="L198" s="269">
        <f t="shared" si="40"/>
        <v>5.8823529411764701</v>
      </c>
      <c r="M198" s="269">
        <f t="shared" si="32"/>
        <v>99.999999999999986</v>
      </c>
    </row>
    <row r="199" spans="1:14" s="251" customFormat="1" ht="13.2" customHeight="1" x14ac:dyDescent="0.15">
      <c r="A199" s="201"/>
      <c r="B199" s="201"/>
      <c r="C199" s="260"/>
      <c r="D199" s="219" t="s">
        <v>268</v>
      </c>
      <c r="E199" s="253"/>
      <c r="F199" s="253"/>
      <c r="G199" s="247"/>
      <c r="H199" s="247"/>
      <c r="I199" s="268">
        <f>M$69</f>
        <v>641</v>
      </c>
      <c r="J199" s="269">
        <f t="shared" ref="J199:L199" si="41">IF($I199=0,0,J176/$I199*100)</f>
        <v>63.182527301092037</v>
      </c>
      <c r="K199" s="269">
        <f t="shared" si="41"/>
        <v>20.904836193447736</v>
      </c>
      <c r="L199" s="269">
        <f t="shared" si="41"/>
        <v>15.912636505460217</v>
      </c>
      <c r="M199" s="269">
        <f t="shared" si="32"/>
        <v>99.999999999999986</v>
      </c>
    </row>
    <row r="200" spans="1:14" s="251" customFormat="1" ht="13.2" customHeight="1" x14ac:dyDescent="0.15">
      <c r="A200" s="201"/>
      <c r="B200" s="201"/>
      <c r="C200" s="260"/>
      <c r="D200" s="219" t="s">
        <v>269</v>
      </c>
      <c r="E200" s="253"/>
      <c r="F200" s="253"/>
      <c r="G200" s="247"/>
      <c r="H200" s="247"/>
      <c r="I200" s="268">
        <f>M$70</f>
        <v>129</v>
      </c>
      <c r="J200" s="269">
        <f t="shared" ref="J200:L200" si="42">IF($I200=0,0,J177/$I200*100)</f>
        <v>44.186046511627907</v>
      </c>
      <c r="K200" s="269">
        <f t="shared" si="42"/>
        <v>40.310077519379846</v>
      </c>
      <c r="L200" s="269">
        <f t="shared" si="42"/>
        <v>15.503875968992247</v>
      </c>
      <c r="M200" s="269">
        <f t="shared" ref="M200:M213" si="43">SUM(J200:L200)</f>
        <v>100</v>
      </c>
    </row>
    <row r="201" spans="1:14" s="251" customFormat="1" ht="13.2" customHeight="1" x14ac:dyDescent="0.15">
      <c r="A201" s="201"/>
      <c r="B201" s="201"/>
      <c r="C201" s="260"/>
      <c r="D201" s="219" t="s">
        <v>270</v>
      </c>
      <c r="E201" s="253"/>
      <c r="F201" s="253"/>
      <c r="G201" s="247"/>
      <c r="H201" s="247"/>
      <c r="I201" s="268">
        <f>M$71</f>
        <v>5</v>
      </c>
      <c r="J201" s="269">
        <f t="shared" ref="J201:L201" si="44">IF($I201=0,0,J178/$I201*100)</f>
        <v>20</v>
      </c>
      <c r="K201" s="269">
        <f t="shared" si="44"/>
        <v>40</v>
      </c>
      <c r="L201" s="269">
        <f t="shared" si="44"/>
        <v>40</v>
      </c>
      <c r="M201" s="269">
        <f t="shared" si="43"/>
        <v>100</v>
      </c>
    </row>
    <row r="202" spans="1:14" s="251" customFormat="1" ht="13.2" customHeight="1" x14ac:dyDescent="0.15">
      <c r="A202" s="201"/>
      <c r="B202" s="201"/>
      <c r="C202" s="260"/>
      <c r="D202" s="219" t="s">
        <v>271</v>
      </c>
      <c r="E202" s="253"/>
      <c r="F202" s="253"/>
      <c r="G202" s="247"/>
      <c r="H202" s="247"/>
      <c r="I202" s="268">
        <f>M$72</f>
        <v>1</v>
      </c>
      <c r="J202" s="269">
        <f t="shared" ref="J202:L202" si="45">IF($I202=0,0,J179/$I202*100)</f>
        <v>0</v>
      </c>
      <c r="K202" s="269">
        <f t="shared" si="45"/>
        <v>100</v>
      </c>
      <c r="L202" s="269">
        <f t="shared" si="45"/>
        <v>0</v>
      </c>
      <c r="M202" s="269">
        <f t="shared" si="43"/>
        <v>100</v>
      </c>
    </row>
    <row r="203" spans="1:14" s="251" customFormat="1" ht="13.2" customHeight="1" x14ac:dyDescent="0.15">
      <c r="A203" s="201"/>
      <c r="B203" s="201"/>
      <c r="C203" s="260"/>
      <c r="D203" s="219" t="s">
        <v>272</v>
      </c>
      <c r="E203" s="253"/>
      <c r="F203" s="253"/>
      <c r="G203" s="247"/>
      <c r="H203" s="247"/>
      <c r="I203" s="268">
        <f>M$73</f>
        <v>122</v>
      </c>
      <c r="J203" s="269">
        <f t="shared" ref="J203:L203" si="46">IF($I203=0,0,J180/$I203*100)</f>
        <v>90.983606557377044</v>
      </c>
      <c r="K203" s="269">
        <f t="shared" si="46"/>
        <v>3.278688524590164</v>
      </c>
      <c r="L203" s="269">
        <f t="shared" si="46"/>
        <v>5.7377049180327866</v>
      </c>
      <c r="M203" s="269">
        <f t="shared" si="43"/>
        <v>100</v>
      </c>
    </row>
    <row r="204" spans="1:14" s="251" customFormat="1" ht="13.2" customHeight="1" x14ac:dyDescent="0.15">
      <c r="A204" s="201"/>
      <c r="B204" s="201"/>
      <c r="C204" s="260"/>
      <c r="D204" s="219" t="s">
        <v>273</v>
      </c>
      <c r="E204" s="253"/>
      <c r="F204" s="253"/>
      <c r="G204" s="247"/>
      <c r="H204" s="247"/>
      <c r="I204" s="268">
        <f>M$74</f>
        <v>6</v>
      </c>
      <c r="J204" s="269">
        <f t="shared" ref="J204:L204" si="47">IF($I204=0,0,J181/$I204*100)</f>
        <v>16.666666666666664</v>
      </c>
      <c r="K204" s="269">
        <f t="shared" si="47"/>
        <v>83.333333333333343</v>
      </c>
      <c r="L204" s="269">
        <f t="shared" si="47"/>
        <v>0</v>
      </c>
      <c r="M204" s="269">
        <f t="shared" si="43"/>
        <v>100</v>
      </c>
    </row>
    <row r="205" spans="1:14" s="251" customFormat="1" ht="13.2" customHeight="1" x14ac:dyDescent="0.15">
      <c r="A205" s="201"/>
      <c r="B205" s="201"/>
      <c r="C205" s="260"/>
      <c r="D205" s="219" t="s">
        <v>274</v>
      </c>
      <c r="E205" s="253"/>
      <c r="F205" s="253"/>
      <c r="G205" s="247"/>
      <c r="H205" s="247"/>
      <c r="I205" s="268">
        <f>M$75</f>
        <v>98</v>
      </c>
      <c r="J205" s="269">
        <f t="shared" ref="J205:L205" si="48">IF($I205=0,0,J182/$I205*100)</f>
        <v>61.224489795918366</v>
      </c>
      <c r="K205" s="269">
        <f t="shared" si="48"/>
        <v>29.591836734693878</v>
      </c>
      <c r="L205" s="269">
        <f t="shared" si="48"/>
        <v>9.183673469387756</v>
      </c>
      <c r="M205" s="269">
        <f t="shared" si="43"/>
        <v>100</v>
      </c>
    </row>
    <row r="206" spans="1:14" s="251" customFormat="1" ht="13.2" customHeight="1" x14ac:dyDescent="0.15">
      <c r="A206" s="201"/>
      <c r="B206" s="201"/>
      <c r="C206" s="260"/>
      <c r="D206" s="219" t="s">
        <v>275</v>
      </c>
      <c r="E206" s="253"/>
      <c r="F206" s="253"/>
      <c r="G206" s="247"/>
      <c r="H206" s="247"/>
      <c r="I206" s="268">
        <f>M$76</f>
        <v>26</v>
      </c>
      <c r="J206" s="269">
        <f t="shared" ref="J206:L206" si="49">IF($I206=0,0,J183/$I206*100)</f>
        <v>76.923076923076934</v>
      </c>
      <c r="K206" s="269">
        <f t="shared" si="49"/>
        <v>15.384615384615385</v>
      </c>
      <c r="L206" s="269">
        <f t="shared" si="49"/>
        <v>7.6923076923076925</v>
      </c>
      <c r="M206" s="269">
        <f t="shared" si="43"/>
        <v>100.00000000000001</v>
      </c>
    </row>
    <row r="207" spans="1:14" s="251" customFormat="1" ht="13.2" customHeight="1" x14ac:dyDescent="0.15">
      <c r="A207" s="201"/>
      <c r="B207" s="201"/>
      <c r="C207" s="260"/>
      <c r="D207" s="219" t="s">
        <v>276</v>
      </c>
      <c r="E207" s="253"/>
      <c r="F207" s="253"/>
      <c r="G207" s="247"/>
      <c r="H207" s="247"/>
      <c r="I207" s="268">
        <f>M$77</f>
        <v>0</v>
      </c>
      <c r="J207" s="269">
        <f t="shared" ref="J207:L207" si="50">IF($I207=0,0,J184/$I207*100)</f>
        <v>0</v>
      </c>
      <c r="K207" s="269">
        <f t="shared" si="50"/>
        <v>0</v>
      </c>
      <c r="L207" s="269">
        <f t="shared" si="50"/>
        <v>0</v>
      </c>
      <c r="M207" s="269">
        <f t="shared" si="43"/>
        <v>0</v>
      </c>
    </row>
    <row r="208" spans="1:14" s="251" customFormat="1" ht="13.2" customHeight="1" x14ac:dyDescent="0.15">
      <c r="A208" s="201"/>
      <c r="B208" s="201"/>
      <c r="C208" s="260"/>
      <c r="D208" s="219" t="s">
        <v>277</v>
      </c>
      <c r="E208" s="253"/>
      <c r="F208" s="253"/>
      <c r="G208" s="247"/>
      <c r="H208" s="247"/>
      <c r="I208" s="268">
        <f>M$78</f>
        <v>1</v>
      </c>
      <c r="J208" s="269">
        <f t="shared" ref="J208:L208" si="51">IF($I208=0,0,J185/$I208*100)</f>
        <v>0</v>
      </c>
      <c r="K208" s="269">
        <f t="shared" si="51"/>
        <v>100</v>
      </c>
      <c r="L208" s="269">
        <f t="shared" si="51"/>
        <v>0</v>
      </c>
      <c r="M208" s="269">
        <f t="shared" si="43"/>
        <v>100</v>
      </c>
    </row>
    <row r="209" spans="1:16" s="251" customFormat="1" ht="13.2" customHeight="1" x14ac:dyDescent="0.15">
      <c r="A209" s="201"/>
      <c r="B209" s="201"/>
      <c r="C209" s="260"/>
      <c r="D209" s="219" t="s">
        <v>278</v>
      </c>
      <c r="E209" s="253"/>
      <c r="F209" s="253"/>
      <c r="G209" s="247"/>
      <c r="H209" s="247"/>
      <c r="I209" s="268">
        <f>M$79</f>
        <v>880</v>
      </c>
      <c r="J209" s="269">
        <f t="shared" ref="J209:L209" si="52">IF($I209=0,0,J186/$I209*100)</f>
        <v>12.386363636363637</v>
      </c>
      <c r="K209" s="269">
        <f t="shared" si="52"/>
        <v>68.068181818181813</v>
      </c>
      <c r="L209" s="269">
        <f t="shared" si="52"/>
        <v>19.545454545454547</v>
      </c>
      <c r="M209" s="269">
        <f t="shared" si="43"/>
        <v>100</v>
      </c>
    </row>
    <row r="210" spans="1:16" s="251" customFormat="1" ht="13.2" customHeight="1" x14ac:dyDescent="0.15">
      <c r="A210" s="201"/>
      <c r="B210" s="201"/>
      <c r="C210" s="260"/>
      <c r="D210" s="219" t="s">
        <v>279</v>
      </c>
      <c r="E210" s="253"/>
      <c r="F210" s="253"/>
      <c r="G210" s="247"/>
      <c r="H210" s="247"/>
      <c r="I210" s="268">
        <f>M$80</f>
        <v>269</v>
      </c>
      <c r="J210" s="269">
        <f t="shared" ref="J210:L210" si="53">IF($I210=0,0,J187/$I210*100)</f>
        <v>14.49814126394052</v>
      </c>
      <c r="K210" s="269">
        <f t="shared" si="53"/>
        <v>66.914498141263948</v>
      </c>
      <c r="L210" s="269">
        <f t="shared" si="53"/>
        <v>18.587360594795538</v>
      </c>
      <c r="M210" s="269">
        <f t="shared" si="43"/>
        <v>100.00000000000001</v>
      </c>
    </row>
    <row r="211" spans="1:16" s="251" customFormat="1" ht="13.2" customHeight="1" x14ac:dyDescent="0.15">
      <c r="A211" s="201"/>
      <c r="B211" s="201"/>
      <c r="C211" s="260"/>
      <c r="D211" s="219" t="s">
        <v>280</v>
      </c>
      <c r="E211" s="253"/>
      <c r="F211" s="253"/>
      <c r="G211" s="247"/>
      <c r="H211" s="247"/>
      <c r="I211" s="268">
        <f>M$81</f>
        <v>37</v>
      </c>
      <c r="J211" s="269">
        <f t="shared" ref="J211:L211" si="54">IF($I211=0,0,J188/$I211*100)</f>
        <v>5.4054054054054053</v>
      </c>
      <c r="K211" s="269">
        <f t="shared" si="54"/>
        <v>75.675675675675677</v>
      </c>
      <c r="L211" s="269">
        <f t="shared" si="54"/>
        <v>18.918918918918919</v>
      </c>
      <c r="M211" s="269">
        <f t="shared" si="43"/>
        <v>100</v>
      </c>
    </row>
    <row r="212" spans="1:16" s="251" customFormat="1" ht="13.2" customHeight="1" x14ac:dyDescent="0.15">
      <c r="A212" s="201"/>
      <c r="B212" s="201"/>
      <c r="C212" s="260"/>
      <c r="D212" s="219" t="s">
        <v>281</v>
      </c>
      <c r="E212" s="253"/>
      <c r="F212" s="253"/>
      <c r="G212" s="247"/>
      <c r="H212" s="247"/>
      <c r="I212" s="268">
        <f>M$82</f>
        <v>28</v>
      </c>
      <c r="J212" s="269">
        <f t="shared" ref="J212:L212" si="55">IF($I212=0,0,J189/$I212*100)</f>
        <v>21.428571428571427</v>
      </c>
      <c r="K212" s="269">
        <f t="shared" si="55"/>
        <v>46.428571428571431</v>
      </c>
      <c r="L212" s="269">
        <f t="shared" si="55"/>
        <v>32.142857142857146</v>
      </c>
      <c r="M212" s="269">
        <f t="shared" si="43"/>
        <v>100</v>
      </c>
    </row>
    <row r="213" spans="1:16" ht="13.2" customHeight="1" x14ac:dyDescent="0.15">
      <c r="C213" s="261"/>
      <c r="D213" s="224" t="s">
        <v>282</v>
      </c>
      <c r="E213" s="262"/>
      <c r="F213" s="262"/>
      <c r="G213" s="263"/>
      <c r="H213" s="263"/>
      <c r="I213" s="270">
        <f>M$83</f>
        <v>45</v>
      </c>
      <c r="J213" s="271">
        <f t="shared" ref="J213:L213" si="56">IF($I213=0,0,J190/$I213*100)</f>
        <v>57.777777777777771</v>
      </c>
      <c r="K213" s="271">
        <f t="shared" si="56"/>
        <v>35.555555555555557</v>
      </c>
      <c r="L213" s="271">
        <f t="shared" si="56"/>
        <v>6.666666666666667</v>
      </c>
      <c r="M213" s="271">
        <f t="shared" si="43"/>
        <v>100</v>
      </c>
      <c r="N213" s="251"/>
    </row>
    <row r="214" spans="1:16" ht="15" customHeight="1" x14ac:dyDescent="0.15">
      <c r="C214" s="232"/>
      <c r="D214" s="247"/>
      <c r="E214" s="247"/>
      <c r="F214" s="247"/>
      <c r="G214" s="233"/>
      <c r="H214" s="233"/>
      <c r="I214" s="233"/>
      <c r="J214" s="233"/>
      <c r="K214" s="233"/>
      <c r="L214" s="234"/>
      <c r="M214" s="235"/>
      <c r="N214" s="235"/>
      <c r="P214" s="251"/>
    </row>
    <row r="215" spans="1:16" ht="15" customHeight="1" x14ac:dyDescent="0.15">
      <c r="A215" s="201" t="s">
        <v>713</v>
      </c>
      <c r="C215" s="232"/>
      <c r="D215" s="247"/>
      <c r="E215" s="247"/>
      <c r="F215" s="247"/>
      <c r="G215" s="233"/>
      <c r="H215" s="233"/>
      <c r="I215" s="233"/>
      <c r="J215" s="233"/>
      <c r="K215" s="233"/>
      <c r="L215" s="234"/>
      <c r="M215" s="235"/>
      <c r="N215" s="235"/>
      <c r="P215" s="251"/>
    </row>
    <row r="216" spans="1:16" ht="15" customHeight="1" x14ac:dyDescent="0.15">
      <c r="A216" s="201" t="s">
        <v>711</v>
      </c>
      <c r="C216" s="232"/>
      <c r="D216" s="247"/>
      <c r="E216" s="247"/>
      <c r="F216" s="247"/>
      <c r="G216" s="233"/>
      <c r="H216" s="233"/>
      <c r="I216" s="233"/>
      <c r="J216" s="233"/>
      <c r="K216" s="233"/>
      <c r="L216" s="234"/>
      <c r="M216" s="235"/>
      <c r="N216" s="235"/>
      <c r="P216" s="251"/>
    </row>
    <row r="217" spans="1:16" ht="12" customHeight="1" x14ac:dyDescent="0.15">
      <c r="C217" s="237"/>
      <c r="D217" s="208"/>
      <c r="E217" s="208"/>
      <c r="F217" s="208"/>
      <c r="G217" s="208"/>
      <c r="H217" s="208"/>
      <c r="I217" s="208"/>
      <c r="J217" s="208"/>
      <c r="K217" s="208"/>
      <c r="L217" s="238" t="s">
        <v>2</v>
      </c>
      <c r="M217" s="229"/>
      <c r="N217" s="238" t="s">
        <v>3</v>
      </c>
      <c r="O217" s="229"/>
    </row>
    <row r="218" spans="1:16" ht="12" customHeight="1" x14ac:dyDescent="0.15">
      <c r="C218" s="219"/>
      <c r="D218" s="204"/>
      <c r="E218" s="204"/>
      <c r="F218" s="204"/>
      <c r="L218" s="213" t="s">
        <v>429</v>
      </c>
      <c r="M218" s="213" t="s">
        <v>707</v>
      </c>
      <c r="N218" s="213" t="s">
        <v>429</v>
      </c>
      <c r="O218" s="213" t="s">
        <v>707</v>
      </c>
    </row>
    <row r="219" spans="1:16" ht="12" customHeight="1" x14ac:dyDescent="0.15">
      <c r="C219" s="224"/>
      <c r="D219" s="215"/>
      <c r="E219" s="215"/>
      <c r="F219" s="215"/>
      <c r="G219" s="215"/>
      <c r="H219" s="215"/>
      <c r="I219" s="215"/>
      <c r="J219" s="215"/>
      <c r="K219" s="215"/>
      <c r="L219" s="217"/>
      <c r="M219" s="217"/>
      <c r="N219" s="218">
        <f>L227</f>
        <v>1025</v>
      </c>
      <c r="O219" s="218">
        <f>M227</f>
        <v>994</v>
      </c>
    </row>
    <row r="220" spans="1:16" ht="15" customHeight="1" x14ac:dyDescent="0.15">
      <c r="C220" s="219" t="s">
        <v>712</v>
      </c>
      <c r="D220" s="204"/>
      <c r="E220" s="204"/>
      <c r="F220" s="204"/>
      <c r="L220" s="220">
        <v>743</v>
      </c>
      <c r="M220" s="220">
        <v>798</v>
      </c>
      <c r="N220" s="221">
        <f>L220/N$219*100</f>
        <v>72.487804878048777</v>
      </c>
      <c r="O220" s="221">
        <f t="shared" ref="O220:O226" si="57">M220/O$219*100</f>
        <v>80.281690140845072</v>
      </c>
    </row>
    <row r="221" spans="1:16" ht="15" customHeight="1" x14ac:dyDescent="0.15">
      <c r="C221" s="219" t="s">
        <v>179</v>
      </c>
      <c r="D221" s="204"/>
      <c r="E221" s="204"/>
      <c r="F221" s="204"/>
      <c r="L221" s="222">
        <v>200</v>
      </c>
      <c r="M221" s="222">
        <v>129</v>
      </c>
      <c r="N221" s="223">
        <f t="shared" ref="N221:N226" si="58">L221/N$219*100</f>
        <v>19.512195121951219</v>
      </c>
      <c r="O221" s="223">
        <f t="shared" si="57"/>
        <v>12.977867203219315</v>
      </c>
    </row>
    <row r="222" spans="1:16" ht="15" customHeight="1" x14ac:dyDescent="0.15">
      <c r="C222" s="219" t="s">
        <v>180</v>
      </c>
      <c r="D222" s="204"/>
      <c r="E222" s="204"/>
      <c r="F222" s="204"/>
      <c r="L222" s="222">
        <v>50</v>
      </c>
      <c r="M222" s="222">
        <v>43</v>
      </c>
      <c r="N222" s="223">
        <f t="shared" si="58"/>
        <v>4.8780487804878048</v>
      </c>
      <c r="O222" s="223">
        <f t="shared" si="57"/>
        <v>4.3259557344064383</v>
      </c>
    </row>
    <row r="223" spans="1:16" ht="15" customHeight="1" x14ac:dyDescent="0.15">
      <c r="C223" s="219" t="s">
        <v>181</v>
      </c>
      <c r="D223" s="204"/>
      <c r="E223" s="204"/>
      <c r="F223" s="204"/>
      <c r="L223" s="222">
        <v>20</v>
      </c>
      <c r="M223" s="222">
        <v>14</v>
      </c>
      <c r="N223" s="223">
        <f t="shared" si="58"/>
        <v>1.9512195121951219</v>
      </c>
      <c r="O223" s="223">
        <f t="shared" si="57"/>
        <v>1.4084507042253522</v>
      </c>
    </row>
    <row r="224" spans="1:16" ht="15" customHeight="1" x14ac:dyDescent="0.15">
      <c r="C224" s="219" t="s">
        <v>182</v>
      </c>
      <c r="D224" s="204"/>
      <c r="E224" s="204"/>
      <c r="F224" s="204"/>
      <c r="L224" s="222">
        <v>6</v>
      </c>
      <c r="M224" s="222">
        <v>7</v>
      </c>
      <c r="N224" s="223">
        <f t="shared" si="58"/>
        <v>0.58536585365853655</v>
      </c>
      <c r="O224" s="223">
        <f t="shared" si="57"/>
        <v>0.70422535211267612</v>
      </c>
    </row>
    <row r="225" spans="1:15" ht="15" customHeight="1" x14ac:dyDescent="0.15">
      <c r="C225" s="219" t="s">
        <v>183</v>
      </c>
      <c r="D225" s="204"/>
      <c r="E225" s="204"/>
      <c r="F225" s="204"/>
      <c r="L225" s="222">
        <v>5</v>
      </c>
      <c r="M225" s="222">
        <v>3</v>
      </c>
      <c r="N225" s="223">
        <f t="shared" si="58"/>
        <v>0.48780487804878048</v>
      </c>
      <c r="O225" s="223">
        <f t="shared" si="57"/>
        <v>0.30181086519114686</v>
      </c>
    </row>
    <row r="226" spans="1:15" ht="15" customHeight="1" x14ac:dyDescent="0.15">
      <c r="C226" s="224" t="s">
        <v>184</v>
      </c>
      <c r="D226" s="215"/>
      <c r="E226" s="215"/>
      <c r="F226" s="215"/>
      <c r="G226" s="215"/>
      <c r="H226" s="215"/>
      <c r="I226" s="215"/>
      <c r="J226" s="215"/>
      <c r="K226" s="215"/>
      <c r="L226" s="225">
        <v>1</v>
      </c>
      <c r="M226" s="225">
        <v>0</v>
      </c>
      <c r="N226" s="226">
        <f t="shared" si="58"/>
        <v>9.7560975609756101E-2</v>
      </c>
      <c r="O226" s="226">
        <f t="shared" si="57"/>
        <v>0</v>
      </c>
    </row>
    <row r="227" spans="1:15" ht="15" customHeight="1" x14ac:dyDescent="0.15">
      <c r="C227" s="227" t="s">
        <v>1</v>
      </c>
      <c r="D227" s="228"/>
      <c r="E227" s="228"/>
      <c r="F227" s="228"/>
      <c r="G227" s="228"/>
      <c r="H227" s="228"/>
      <c r="I227" s="228"/>
      <c r="J227" s="228"/>
      <c r="K227" s="228"/>
      <c r="L227" s="230">
        <f>SUM(L220:L226)</f>
        <v>1025</v>
      </c>
      <c r="M227" s="230">
        <f>SUM(M220:M226)</f>
        <v>994</v>
      </c>
      <c r="N227" s="231">
        <f>IF(SUM(N220:N226)&gt;100,"－",SUM(N220:N226))</f>
        <v>99.999999999999986</v>
      </c>
      <c r="O227" s="231">
        <f>IF(SUM(O220:O226)&gt;100,"－",SUM(O220:O226))</f>
        <v>100</v>
      </c>
    </row>
    <row r="228" spans="1:15" ht="15" customHeight="1" x14ac:dyDescent="0.15">
      <c r="C228" s="227" t="s">
        <v>504</v>
      </c>
      <c r="D228" s="228"/>
      <c r="E228" s="228"/>
      <c r="F228" s="228"/>
      <c r="G228" s="228"/>
      <c r="H228" s="228"/>
      <c r="I228" s="228"/>
      <c r="J228" s="228"/>
      <c r="K228" s="228"/>
      <c r="L228" s="242">
        <v>0.40487804878048783</v>
      </c>
      <c r="M228" s="242">
        <v>0.30181086519114686</v>
      </c>
      <c r="N228" s="235"/>
      <c r="O228" s="235"/>
    </row>
    <row r="229" spans="1:15" ht="15" customHeight="1" x14ac:dyDescent="0.15">
      <c r="C229" s="232"/>
      <c r="D229" s="233"/>
      <c r="E229" s="233"/>
      <c r="F229" s="233"/>
      <c r="G229" s="233"/>
      <c r="H229" s="233"/>
      <c r="I229" s="233"/>
      <c r="J229" s="233"/>
      <c r="K229" s="233"/>
      <c r="L229" s="233"/>
      <c r="M229" s="234"/>
      <c r="N229" s="234"/>
      <c r="O229" s="235"/>
    </row>
    <row r="230" spans="1:15" s="244" customFormat="1" ht="15" customHeight="1" x14ac:dyDescent="0.15">
      <c r="A230" s="201" t="s">
        <v>545</v>
      </c>
      <c r="B230" s="201"/>
      <c r="C230" s="243"/>
      <c r="G230" s="245"/>
      <c r="H230" s="245"/>
      <c r="I230" s="245"/>
      <c r="J230" s="245"/>
      <c r="K230" s="245"/>
      <c r="L230" s="245"/>
    </row>
    <row r="231" spans="1:15" ht="15" customHeight="1" x14ac:dyDescent="0.15">
      <c r="A231" s="201" t="s">
        <v>476</v>
      </c>
      <c r="B231" s="201" t="s">
        <v>539</v>
      </c>
      <c r="C231" s="246" t="s">
        <v>546</v>
      </c>
      <c r="D231" s="233"/>
      <c r="E231" s="247"/>
      <c r="F231" s="233"/>
      <c r="G231" s="233"/>
      <c r="H231" s="233"/>
      <c r="I231" s="233"/>
      <c r="J231" s="233"/>
      <c r="K231" s="233"/>
      <c r="L231" s="234"/>
      <c r="M231" s="235"/>
      <c r="N231" s="235"/>
    </row>
    <row r="232" spans="1:15" s="251" customFormat="1" ht="22.7" x14ac:dyDescent="0.15">
      <c r="A232" s="201"/>
      <c r="B232" s="201"/>
      <c r="C232" s="227" t="s">
        <v>707</v>
      </c>
      <c r="D232" s="228"/>
      <c r="E232" s="228"/>
      <c r="F232" s="228"/>
      <c r="G232" s="228"/>
      <c r="H232" s="228"/>
      <c r="I232" s="229"/>
      <c r="J232" s="272" t="s">
        <v>295</v>
      </c>
      <c r="K232" s="272" t="s">
        <v>293</v>
      </c>
      <c r="L232" s="273" t="s">
        <v>294</v>
      </c>
      <c r="M232" s="274" t="s">
        <v>0</v>
      </c>
      <c r="N232" s="274" t="s">
        <v>5</v>
      </c>
      <c r="O232" s="235"/>
    </row>
    <row r="233" spans="1:15" s="251" customFormat="1" ht="13.2" customHeight="1" x14ac:dyDescent="0.15">
      <c r="A233" s="201"/>
      <c r="B233" s="201"/>
      <c r="C233" s="252" t="s">
        <v>2</v>
      </c>
      <c r="D233" s="219" t="s">
        <v>260</v>
      </c>
      <c r="E233" s="253"/>
      <c r="F233" s="253"/>
      <c r="G233" s="254"/>
      <c r="H233" s="254"/>
      <c r="I233" s="255"/>
      <c r="J233" s="256">
        <v>418</v>
      </c>
      <c r="K233" s="256">
        <v>414</v>
      </c>
      <c r="L233" s="256">
        <v>40</v>
      </c>
      <c r="M233" s="256">
        <v>122</v>
      </c>
      <c r="N233" s="256">
        <f t="shared" ref="N233:N264" si="59">SUM(J233:M233)</f>
        <v>994</v>
      </c>
      <c r="O233" s="235"/>
    </row>
    <row r="234" spans="1:15" s="251" customFormat="1" ht="13.2" customHeight="1" x14ac:dyDescent="0.15">
      <c r="A234" s="201"/>
      <c r="B234" s="201"/>
      <c r="C234" s="257"/>
      <c r="D234" s="219" t="s">
        <v>261</v>
      </c>
      <c r="E234" s="253"/>
      <c r="F234" s="253"/>
      <c r="G234" s="247"/>
      <c r="H234" s="247"/>
      <c r="I234" s="258"/>
      <c r="J234" s="259">
        <v>1</v>
      </c>
      <c r="K234" s="259">
        <v>11</v>
      </c>
      <c r="L234" s="259">
        <v>1</v>
      </c>
      <c r="M234" s="259">
        <v>0</v>
      </c>
      <c r="N234" s="259">
        <f t="shared" si="59"/>
        <v>13</v>
      </c>
      <c r="O234" s="235"/>
    </row>
    <row r="235" spans="1:15" s="251" customFormat="1" ht="13.2" customHeight="1" x14ac:dyDescent="0.15">
      <c r="A235" s="201"/>
      <c r="B235" s="201"/>
      <c r="C235" s="257"/>
      <c r="D235" s="219" t="s">
        <v>262</v>
      </c>
      <c r="E235" s="253"/>
      <c r="F235" s="253"/>
      <c r="G235" s="247"/>
      <c r="H235" s="247"/>
      <c r="I235" s="258"/>
      <c r="J235" s="259">
        <v>30</v>
      </c>
      <c r="K235" s="259">
        <v>195</v>
      </c>
      <c r="L235" s="259">
        <v>7</v>
      </c>
      <c r="M235" s="259">
        <v>35</v>
      </c>
      <c r="N235" s="259">
        <f t="shared" si="59"/>
        <v>267</v>
      </c>
      <c r="O235" s="235"/>
    </row>
    <row r="236" spans="1:15" s="251" customFormat="1" ht="13.2" customHeight="1" x14ac:dyDescent="0.15">
      <c r="A236" s="201"/>
      <c r="B236" s="201"/>
      <c r="C236" s="257"/>
      <c r="D236" s="219" t="s">
        <v>263</v>
      </c>
      <c r="E236" s="253"/>
      <c r="F236" s="253"/>
      <c r="G236" s="247"/>
      <c r="H236" s="247"/>
      <c r="I236" s="258"/>
      <c r="J236" s="259">
        <v>2</v>
      </c>
      <c r="K236" s="259">
        <v>48</v>
      </c>
      <c r="L236" s="259">
        <v>2</v>
      </c>
      <c r="M236" s="259">
        <v>12</v>
      </c>
      <c r="N236" s="259">
        <f t="shared" si="59"/>
        <v>64</v>
      </c>
      <c r="O236" s="235"/>
    </row>
    <row r="237" spans="1:15" s="251" customFormat="1" ht="13.2" customHeight="1" x14ac:dyDescent="0.15">
      <c r="A237" s="201"/>
      <c r="B237" s="201"/>
      <c r="C237" s="257"/>
      <c r="D237" s="219" t="s">
        <v>264</v>
      </c>
      <c r="E237" s="253"/>
      <c r="F237" s="253"/>
      <c r="G237" s="247"/>
      <c r="H237" s="247"/>
      <c r="I237" s="258"/>
      <c r="J237" s="259">
        <v>6</v>
      </c>
      <c r="K237" s="259">
        <v>220</v>
      </c>
      <c r="L237" s="259">
        <v>21</v>
      </c>
      <c r="M237" s="259">
        <v>58</v>
      </c>
      <c r="N237" s="259">
        <f t="shared" si="59"/>
        <v>305</v>
      </c>
      <c r="O237" s="235"/>
    </row>
    <row r="238" spans="1:15" s="251" customFormat="1" ht="13.2" customHeight="1" x14ac:dyDescent="0.15">
      <c r="A238" s="201"/>
      <c r="B238" s="201"/>
      <c r="C238" s="257"/>
      <c r="D238" s="219" t="s">
        <v>265</v>
      </c>
      <c r="E238" s="253"/>
      <c r="F238" s="253"/>
      <c r="G238" s="247"/>
      <c r="H238" s="247"/>
      <c r="I238" s="258"/>
      <c r="J238" s="259">
        <v>0</v>
      </c>
      <c r="K238" s="259">
        <v>76</v>
      </c>
      <c r="L238" s="259">
        <v>10</v>
      </c>
      <c r="M238" s="259">
        <v>16</v>
      </c>
      <c r="N238" s="259">
        <f t="shared" si="59"/>
        <v>102</v>
      </c>
      <c r="O238" s="235"/>
    </row>
    <row r="239" spans="1:15" s="251" customFormat="1" ht="13.2" customHeight="1" x14ac:dyDescent="0.15">
      <c r="A239" s="201"/>
      <c r="B239" s="201"/>
      <c r="C239" s="260"/>
      <c r="D239" s="219" t="s">
        <v>266</v>
      </c>
      <c r="E239" s="253"/>
      <c r="F239" s="253"/>
      <c r="G239" s="247"/>
      <c r="H239" s="247"/>
      <c r="I239" s="258"/>
      <c r="J239" s="259">
        <v>2</v>
      </c>
      <c r="K239" s="259">
        <v>200</v>
      </c>
      <c r="L239" s="259">
        <v>24</v>
      </c>
      <c r="M239" s="259">
        <v>45</v>
      </c>
      <c r="N239" s="259">
        <f t="shared" si="59"/>
        <v>271</v>
      </c>
      <c r="O239" s="235"/>
    </row>
    <row r="240" spans="1:15" s="251" customFormat="1" ht="13.2" customHeight="1" x14ac:dyDescent="0.15">
      <c r="A240" s="201"/>
      <c r="B240" s="201"/>
      <c r="C240" s="260"/>
      <c r="D240" s="219" t="s">
        <v>267</v>
      </c>
      <c r="E240" s="253"/>
      <c r="F240" s="253"/>
      <c r="G240" s="247"/>
      <c r="H240" s="247"/>
      <c r="I240" s="258"/>
      <c r="J240" s="259">
        <v>0</v>
      </c>
      <c r="K240" s="259">
        <v>16</v>
      </c>
      <c r="L240" s="259">
        <v>0</v>
      </c>
      <c r="M240" s="259">
        <v>1</v>
      </c>
      <c r="N240" s="259">
        <f t="shared" si="59"/>
        <v>17</v>
      </c>
      <c r="O240" s="235"/>
    </row>
    <row r="241" spans="1:15" s="251" customFormat="1" ht="13.2" customHeight="1" x14ac:dyDescent="0.15">
      <c r="A241" s="201"/>
      <c r="B241" s="201"/>
      <c r="C241" s="260"/>
      <c r="D241" s="219" t="s">
        <v>268</v>
      </c>
      <c r="E241" s="253"/>
      <c r="F241" s="253"/>
      <c r="G241" s="247"/>
      <c r="H241" s="247"/>
      <c r="I241" s="258"/>
      <c r="J241" s="259">
        <v>62</v>
      </c>
      <c r="K241" s="259">
        <v>452</v>
      </c>
      <c r="L241" s="259">
        <v>22</v>
      </c>
      <c r="M241" s="259">
        <v>105</v>
      </c>
      <c r="N241" s="259">
        <f t="shared" si="59"/>
        <v>641</v>
      </c>
      <c r="O241" s="235"/>
    </row>
    <row r="242" spans="1:15" s="251" customFormat="1" ht="13.2" customHeight="1" x14ac:dyDescent="0.15">
      <c r="A242" s="201"/>
      <c r="B242" s="201"/>
      <c r="C242" s="260"/>
      <c r="D242" s="219" t="s">
        <v>269</v>
      </c>
      <c r="E242" s="253"/>
      <c r="F242" s="253"/>
      <c r="G242" s="247"/>
      <c r="H242" s="247"/>
      <c r="I242" s="258"/>
      <c r="J242" s="259">
        <v>0</v>
      </c>
      <c r="K242" s="259">
        <v>101</v>
      </c>
      <c r="L242" s="259">
        <v>8</v>
      </c>
      <c r="M242" s="259">
        <v>20</v>
      </c>
      <c r="N242" s="259">
        <f t="shared" si="59"/>
        <v>129</v>
      </c>
      <c r="O242" s="235"/>
    </row>
    <row r="243" spans="1:15" s="251" customFormat="1" ht="13.2" customHeight="1" x14ac:dyDescent="0.15">
      <c r="A243" s="201"/>
      <c r="B243" s="201"/>
      <c r="C243" s="260"/>
      <c r="D243" s="219" t="s">
        <v>270</v>
      </c>
      <c r="E243" s="253"/>
      <c r="F243" s="253"/>
      <c r="G243" s="247"/>
      <c r="H243" s="247"/>
      <c r="I243" s="258"/>
      <c r="J243" s="259">
        <v>0</v>
      </c>
      <c r="K243" s="259">
        <v>2</v>
      </c>
      <c r="L243" s="259">
        <v>1</v>
      </c>
      <c r="M243" s="259">
        <v>2</v>
      </c>
      <c r="N243" s="259">
        <f t="shared" si="59"/>
        <v>5</v>
      </c>
      <c r="O243" s="235"/>
    </row>
    <row r="244" spans="1:15" s="251" customFormat="1" ht="13.2" customHeight="1" x14ac:dyDescent="0.15">
      <c r="A244" s="201"/>
      <c r="B244" s="201"/>
      <c r="C244" s="260"/>
      <c r="D244" s="219" t="s">
        <v>271</v>
      </c>
      <c r="E244" s="253"/>
      <c r="F244" s="253"/>
      <c r="G244" s="247"/>
      <c r="H244" s="247"/>
      <c r="I244" s="258"/>
      <c r="J244" s="259">
        <v>0</v>
      </c>
      <c r="K244" s="259">
        <v>1</v>
      </c>
      <c r="L244" s="259">
        <v>0</v>
      </c>
      <c r="M244" s="259">
        <v>0</v>
      </c>
      <c r="N244" s="259">
        <f t="shared" si="59"/>
        <v>1</v>
      </c>
      <c r="O244" s="235"/>
    </row>
    <row r="245" spans="1:15" s="251" customFormat="1" ht="13.2" customHeight="1" x14ac:dyDescent="0.15">
      <c r="A245" s="201"/>
      <c r="B245" s="201"/>
      <c r="C245" s="260"/>
      <c r="D245" s="219" t="s">
        <v>272</v>
      </c>
      <c r="E245" s="253"/>
      <c r="F245" s="253"/>
      <c r="G245" s="247"/>
      <c r="H245" s="247"/>
      <c r="I245" s="258"/>
      <c r="J245" s="259">
        <v>37</v>
      </c>
      <c r="K245" s="259">
        <v>71</v>
      </c>
      <c r="L245" s="259">
        <v>4</v>
      </c>
      <c r="M245" s="259">
        <v>10</v>
      </c>
      <c r="N245" s="259">
        <f t="shared" si="59"/>
        <v>122</v>
      </c>
      <c r="O245" s="235"/>
    </row>
    <row r="246" spans="1:15" s="251" customFormat="1" ht="13.2" customHeight="1" x14ac:dyDescent="0.15">
      <c r="A246" s="201"/>
      <c r="B246" s="201"/>
      <c r="C246" s="260"/>
      <c r="D246" s="219" t="s">
        <v>273</v>
      </c>
      <c r="E246" s="253"/>
      <c r="F246" s="253"/>
      <c r="G246" s="247"/>
      <c r="H246" s="247"/>
      <c r="I246" s="258"/>
      <c r="J246" s="259">
        <v>0</v>
      </c>
      <c r="K246" s="259">
        <v>5</v>
      </c>
      <c r="L246" s="259">
        <v>1</v>
      </c>
      <c r="M246" s="259">
        <v>0</v>
      </c>
      <c r="N246" s="259">
        <f t="shared" si="59"/>
        <v>6</v>
      </c>
      <c r="O246" s="235"/>
    </row>
    <row r="247" spans="1:15" s="251" customFormat="1" ht="13.2" customHeight="1" x14ac:dyDescent="0.15">
      <c r="A247" s="201"/>
      <c r="B247" s="201"/>
      <c r="C247" s="260"/>
      <c r="D247" s="219" t="s">
        <v>274</v>
      </c>
      <c r="E247" s="253"/>
      <c r="F247" s="253"/>
      <c r="G247" s="247"/>
      <c r="H247" s="247"/>
      <c r="I247" s="258"/>
      <c r="J247" s="259">
        <v>5</v>
      </c>
      <c r="K247" s="259">
        <v>81</v>
      </c>
      <c r="L247" s="259">
        <v>4</v>
      </c>
      <c r="M247" s="259">
        <v>8</v>
      </c>
      <c r="N247" s="259">
        <f t="shared" si="59"/>
        <v>98</v>
      </c>
      <c r="O247" s="235"/>
    </row>
    <row r="248" spans="1:15" s="251" customFormat="1" ht="13.2" customHeight="1" x14ac:dyDescent="0.15">
      <c r="A248" s="201"/>
      <c r="B248" s="201"/>
      <c r="C248" s="260"/>
      <c r="D248" s="219" t="s">
        <v>275</v>
      </c>
      <c r="E248" s="253"/>
      <c r="F248" s="253"/>
      <c r="G248" s="247"/>
      <c r="H248" s="247"/>
      <c r="I248" s="258"/>
      <c r="J248" s="259">
        <v>6</v>
      </c>
      <c r="K248" s="259">
        <v>18</v>
      </c>
      <c r="L248" s="259">
        <v>0</v>
      </c>
      <c r="M248" s="259">
        <v>2</v>
      </c>
      <c r="N248" s="259">
        <f t="shared" si="59"/>
        <v>26</v>
      </c>
      <c r="O248" s="235"/>
    </row>
    <row r="249" spans="1:15" s="251" customFormat="1" ht="13.2" customHeight="1" x14ac:dyDescent="0.15">
      <c r="A249" s="201"/>
      <c r="B249" s="201"/>
      <c r="C249" s="260"/>
      <c r="D249" s="219" t="s">
        <v>276</v>
      </c>
      <c r="E249" s="253"/>
      <c r="F249" s="253"/>
      <c r="G249" s="247"/>
      <c r="H249" s="247"/>
      <c r="I249" s="258"/>
      <c r="J249" s="259">
        <v>0</v>
      </c>
      <c r="K249" s="259">
        <v>0</v>
      </c>
      <c r="L249" s="259">
        <v>0</v>
      </c>
      <c r="M249" s="259">
        <v>0</v>
      </c>
      <c r="N249" s="259">
        <f t="shared" si="59"/>
        <v>0</v>
      </c>
      <c r="O249" s="235"/>
    </row>
    <row r="250" spans="1:15" s="251" customFormat="1" ht="13.2" customHeight="1" x14ac:dyDescent="0.15">
      <c r="A250" s="201"/>
      <c r="B250" s="201"/>
      <c r="C250" s="260"/>
      <c r="D250" s="219" t="s">
        <v>277</v>
      </c>
      <c r="E250" s="253"/>
      <c r="F250" s="253"/>
      <c r="G250" s="247"/>
      <c r="H250" s="247"/>
      <c r="I250" s="258"/>
      <c r="J250" s="259">
        <v>0</v>
      </c>
      <c r="K250" s="259">
        <v>1</v>
      </c>
      <c r="L250" s="259">
        <v>0</v>
      </c>
      <c r="M250" s="259">
        <v>0</v>
      </c>
      <c r="N250" s="259">
        <f t="shared" si="59"/>
        <v>1</v>
      </c>
      <c r="O250" s="235"/>
    </row>
    <row r="251" spans="1:15" s="251" customFormat="1" ht="13.2" customHeight="1" x14ac:dyDescent="0.15">
      <c r="A251" s="201"/>
      <c r="B251" s="201"/>
      <c r="C251" s="260"/>
      <c r="D251" s="219" t="s">
        <v>278</v>
      </c>
      <c r="E251" s="253"/>
      <c r="F251" s="253"/>
      <c r="G251" s="247"/>
      <c r="H251" s="247"/>
      <c r="I251" s="258"/>
      <c r="J251" s="259">
        <v>35</v>
      </c>
      <c r="K251" s="259">
        <v>607</v>
      </c>
      <c r="L251" s="259">
        <v>57</v>
      </c>
      <c r="M251" s="259">
        <v>181</v>
      </c>
      <c r="N251" s="259">
        <f t="shared" si="59"/>
        <v>880</v>
      </c>
      <c r="O251" s="235"/>
    </row>
    <row r="252" spans="1:15" s="251" customFormat="1" ht="13.2" customHeight="1" x14ac:dyDescent="0.15">
      <c r="A252" s="201"/>
      <c r="B252" s="201"/>
      <c r="C252" s="260"/>
      <c r="D252" s="219" t="s">
        <v>279</v>
      </c>
      <c r="E252" s="253"/>
      <c r="F252" s="253"/>
      <c r="G252" s="247"/>
      <c r="H252" s="247"/>
      <c r="I252" s="258"/>
      <c r="J252" s="259">
        <v>5</v>
      </c>
      <c r="K252" s="259">
        <v>185</v>
      </c>
      <c r="L252" s="259">
        <v>23</v>
      </c>
      <c r="M252" s="259">
        <v>56</v>
      </c>
      <c r="N252" s="259">
        <f t="shared" si="59"/>
        <v>269</v>
      </c>
      <c r="O252" s="235"/>
    </row>
    <row r="253" spans="1:15" s="251" customFormat="1" ht="13.2" customHeight="1" x14ac:dyDescent="0.15">
      <c r="A253" s="201"/>
      <c r="B253" s="201"/>
      <c r="C253" s="260"/>
      <c r="D253" s="219" t="s">
        <v>280</v>
      </c>
      <c r="E253" s="253"/>
      <c r="F253" s="253"/>
      <c r="G253" s="247"/>
      <c r="H253" s="247"/>
      <c r="I253" s="258"/>
      <c r="J253" s="259">
        <v>0</v>
      </c>
      <c r="K253" s="259">
        <v>30</v>
      </c>
      <c r="L253" s="259">
        <v>0</v>
      </c>
      <c r="M253" s="259">
        <v>7</v>
      </c>
      <c r="N253" s="259">
        <f t="shared" si="59"/>
        <v>37</v>
      </c>
      <c r="O253" s="235"/>
    </row>
    <row r="254" spans="1:15" s="251" customFormat="1" ht="13.2" customHeight="1" x14ac:dyDescent="0.15">
      <c r="A254" s="201"/>
      <c r="B254" s="201"/>
      <c r="C254" s="260"/>
      <c r="D254" s="219" t="s">
        <v>281</v>
      </c>
      <c r="E254" s="253"/>
      <c r="F254" s="253"/>
      <c r="G254" s="247"/>
      <c r="H254" s="247"/>
      <c r="I254" s="258"/>
      <c r="J254" s="259">
        <v>2</v>
      </c>
      <c r="K254" s="259">
        <v>17</v>
      </c>
      <c r="L254" s="259">
        <v>1</v>
      </c>
      <c r="M254" s="259">
        <v>8</v>
      </c>
      <c r="N254" s="259">
        <f t="shared" si="59"/>
        <v>28</v>
      </c>
      <c r="O254" s="235"/>
    </row>
    <row r="255" spans="1:15" ht="13.2" customHeight="1" x14ac:dyDescent="0.15">
      <c r="C255" s="261"/>
      <c r="D255" s="224" t="s">
        <v>282</v>
      </c>
      <c r="E255" s="262"/>
      <c r="F255" s="262"/>
      <c r="G255" s="263"/>
      <c r="H255" s="263"/>
      <c r="I255" s="264"/>
      <c r="J255" s="265">
        <v>27</v>
      </c>
      <c r="K255" s="265">
        <v>9</v>
      </c>
      <c r="L255" s="265">
        <v>5</v>
      </c>
      <c r="M255" s="265">
        <v>4</v>
      </c>
      <c r="N255" s="265">
        <f t="shared" si="59"/>
        <v>45</v>
      </c>
      <c r="O255" s="235"/>
    </row>
    <row r="256" spans="1:15" s="251" customFormat="1" ht="13.2" customHeight="1" x14ac:dyDescent="0.15">
      <c r="A256" s="201"/>
      <c r="B256" s="201"/>
      <c r="C256" s="252" t="s">
        <v>3</v>
      </c>
      <c r="D256" s="219" t="s">
        <v>260</v>
      </c>
      <c r="E256" s="253"/>
      <c r="F256" s="253"/>
      <c r="G256" s="254"/>
      <c r="H256" s="254"/>
      <c r="I256" s="266">
        <f>M$61</f>
        <v>994</v>
      </c>
      <c r="J256" s="267">
        <f>IF($I256=0,0,J233/$I256*100)</f>
        <v>42.052313883299796</v>
      </c>
      <c r="K256" s="267">
        <f t="shared" ref="K256:L256" si="60">IF($I256=0,0,K233/$I256*100)</f>
        <v>41.649899396378274</v>
      </c>
      <c r="L256" s="267">
        <f t="shared" si="60"/>
        <v>4.0241448692152915</v>
      </c>
      <c r="M256" s="267">
        <f t="shared" ref="M256" si="61">IF($I256=0,0,M233/$I256*100)</f>
        <v>12.273641851106639</v>
      </c>
      <c r="N256" s="267">
        <f t="shared" si="59"/>
        <v>100</v>
      </c>
      <c r="O256" s="235"/>
    </row>
    <row r="257" spans="1:15" s="251" customFormat="1" ht="13.2" customHeight="1" x14ac:dyDescent="0.15">
      <c r="A257" s="201"/>
      <c r="B257" s="201"/>
      <c r="C257" s="257"/>
      <c r="D257" s="219" t="s">
        <v>261</v>
      </c>
      <c r="E257" s="253"/>
      <c r="F257" s="253"/>
      <c r="G257" s="247"/>
      <c r="H257" s="247"/>
      <c r="I257" s="268">
        <f>M$62</f>
        <v>13</v>
      </c>
      <c r="J257" s="269">
        <f t="shared" ref="J257:L257" si="62">IF($I257=0,0,J234/$I257*100)</f>
        <v>7.6923076923076925</v>
      </c>
      <c r="K257" s="269">
        <f t="shared" si="62"/>
        <v>84.615384615384613</v>
      </c>
      <c r="L257" s="269">
        <f t="shared" si="62"/>
        <v>7.6923076923076925</v>
      </c>
      <c r="M257" s="269">
        <f t="shared" ref="M257" si="63">IF($I257=0,0,M234/$I257*100)</f>
        <v>0</v>
      </c>
      <c r="N257" s="269">
        <f t="shared" si="59"/>
        <v>100</v>
      </c>
      <c r="O257" s="235"/>
    </row>
    <row r="258" spans="1:15" s="251" customFormat="1" ht="13.2" customHeight="1" x14ac:dyDescent="0.15">
      <c r="A258" s="201"/>
      <c r="B258" s="201"/>
      <c r="C258" s="257"/>
      <c r="D258" s="219" t="s">
        <v>262</v>
      </c>
      <c r="E258" s="253"/>
      <c r="F258" s="253"/>
      <c r="G258" s="247"/>
      <c r="H258" s="247"/>
      <c r="I258" s="268">
        <f>M$63</f>
        <v>267</v>
      </c>
      <c r="J258" s="269">
        <f t="shared" ref="J258:L258" si="64">IF($I258=0,0,J235/$I258*100)</f>
        <v>11.235955056179774</v>
      </c>
      <c r="K258" s="269">
        <f t="shared" si="64"/>
        <v>73.033707865168537</v>
      </c>
      <c r="L258" s="269">
        <f t="shared" si="64"/>
        <v>2.6217228464419478</v>
      </c>
      <c r="M258" s="269">
        <f t="shared" ref="M258" si="65">IF($I258=0,0,M235/$I258*100)</f>
        <v>13.108614232209737</v>
      </c>
      <c r="N258" s="269">
        <f t="shared" si="59"/>
        <v>100</v>
      </c>
      <c r="O258" s="235"/>
    </row>
    <row r="259" spans="1:15" s="251" customFormat="1" ht="13.2" customHeight="1" x14ac:dyDescent="0.15">
      <c r="A259" s="201"/>
      <c r="B259" s="201"/>
      <c r="C259" s="257"/>
      <c r="D259" s="219" t="s">
        <v>263</v>
      </c>
      <c r="E259" s="253"/>
      <c r="F259" s="253"/>
      <c r="G259" s="247"/>
      <c r="H259" s="247"/>
      <c r="I259" s="268">
        <f>M$64</f>
        <v>64</v>
      </c>
      <c r="J259" s="269">
        <f t="shared" ref="J259:L259" si="66">IF($I259=0,0,J236/$I259*100)</f>
        <v>3.125</v>
      </c>
      <c r="K259" s="269">
        <f t="shared" si="66"/>
        <v>75</v>
      </c>
      <c r="L259" s="269">
        <f t="shared" si="66"/>
        <v>3.125</v>
      </c>
      <c r="M259" s="269">
        <f t="shared" ref="M259" si="67">IF($I259=0,0,M236/$I259*100)</f>
        <v>18.75</v>
      </c>
      <c r="N259" s="269">
        <f t="shared" si="59"/>
        <v>100</v>
      </c>
    </row>
    <row r="260" spans="1:15" s="251" customFormat="1" ht="13.2" customHeight="1" x14ac:dyDescent="0.15">
      <c r="A260" s="201"/>
      <c r="B260" s="201"/>
      <c r="C260" s="257"/>
      <c r="D260" s="219" t="s">
        <v>264</v>
      </c>
      <c r="E260" s="253"/>
      <c r="F260" s="253"/>
      <c r="G260" s="247"/>
      <c r="H260" s="247"/>
      <c r="I260" s="268">
        <f>M$65</f>
        <v>305</v>
      </c>
      <c r="J260" s="269">
        <f t="shared" ref="J260:L260" si="68">IF($I260=0,0,J237/$I260*100)</f>
        <v>1.9672131147540985</v>
      </c>
      <c r="K260" s="269">
        <f t="shared" si="68"/>
        <v>72.131147540983605</v>
      </c>
      <c r="L260" s="269">
        <f t="shared" si="68"/>
        <v>6.8852459016393448</v>
      </c>
      <c r="M260" s="269">
        <f t="shared" ref="M260" si="69">IF($I260=0,0,M237/$I260*100)</f>
        <v>19.016393442622949</v>
      </c>
      <c r="N260" s="269">
        <f t="shared" si="59"/>
        <v>100</v>
      </c>
    </row>
    <row r="261" spans="1:15" s="251" customFormat="1" ht="13.2" customHeight="1" x14ac:dyDescent="0.15">
      <c r="A261" s="201"/>
      <c r="B261" s="201"/>
      <c r="C261" s="257"/>
      <c r="D261" s="219" t="s">
        <v>265</v>
      </c>
      <c r="E261" s="253"/>
      <c r="F261" s="253"/>
      <c r="G261" s="247"/>
      <c r="H261" s="247"/>
      <c r="I261" s="268">
        <f>M$66</f>
        <v>102</v>
      </c>
      <c r="J261" s="269">
        <f t="shared" ref="J261:L261" si="70">IF($I261=0,0,J238/$I261*100)</f>
        <v>0</v>
      </c>
      <c r="K261" s="269">
        <f t="shared" si="70"/>
        <v>74.509803921568633</v>
      </c>
      <c r="L261" s="269">
        <f t="shared" si="70"/>
        <v>9.8039215686274517</v>
      </c>
      <c r="M261" s="269">
        <f t="shared" ref="M261" si="71">IF($I261=0,0,M238/$I261*100)</f>
        <v>15.686274509803921</v>
      </c>
      <c r="N261" s="269">
        <f t="shared" si="59"/>
        <v>100</v>
      </c>
    </row>
    <row r="262" spans="1:15" s="251" customFormat="1" ht="13.2" customHeight="1" x14ac:dyDescent="0.15">
      <c r="A262" s="201"/>
      <c r="B262" s="201"/>
      <c r="C262" s="260"/>
      <c r="D262" s="219" t="s">
        <v>266</v>
      </c>
      <c r="E262" s="253"/>
      <c r="F262" s="253"/>
      <c r="G262" s="247"/>
      <c r="H262" s="247"/>
      <c r="I262" s="268">
        <f>M$67</f>
        <v>271</v>
      </c>
      <c r="J262" s="269">
        <f t="shared" ref="J262:L262" si="72">IF($I262=0,0,J239/$I262*100)</f>
        <v>0.73800738007380073</v>
      </c>
      <c r="K262" s="269">
        <f t="shared" si="72"/>
        <v>73.800738007380076</v>
      </c>
      <c r="L262" s="269">
        <f t="shared" si="72"/>
        <v>8.8560885608856079</v>
      </c>
      <c r="M262" s="269">
        <f t="shared" ref="M262" si="73">IF($I262=0,0,M239/$I262*100)</f>
        <v>16.605166051660518</v>
      </c>
      <c r="N262" s="269">
        <f t="shared" si="59"/>
        <v>100</v>
      </c>
    </row>
    <row r="263" spans="1:15" s="251" customFormat="1" ht="13.2" customHeight="1" x14ac:dyDescent="0.15">
      <c r="A263" s="201"/>
      <c r="B263" s="201"/>
      <c r="C263" s="260"/>
      <c r="D263" s="219" t="s">
        <v>267</v>
      </c>
      <c r="E263" s="253"/>
      <c r="F263" s="253"/>
      <c r="G263" s="247"/>
      <c r="H263" s="247"/>
      <c r="I263" s="268">
        <f>M$68</f>
        <v>17</v>
      </c>
      <c r="J263" s="269">
        <f t="shared" ref="J263:L263" si="74">IF($I263=0,0,J240/$I263*100)</f>
        <v>0</v>
      </c>
      <c r="K263" s="269">
        <f t="shared" si="74"/>
        <v>94.117647058823522</v>
      </c>
      <c r="L263" s="269">
        <f t="shared" si="74"/>
        <v>0</v>
      </c>
      <c r="M263" s="269">
        <f t="shared" ref="M263" si="75">IF($I263=0,0,M240/$I263*100)</f>
        <v>5.8823529411764701</v>
      </c>
      <c r="N263" s="269">
        <f t="shared" si="59"/>
        <v>99.999999999999986</v>
      </c>
    </row>
    <row r="264" spans="1:15" s="251" customFormat="1" ht="13.2" customHeight="1" x14ac:dyDescent="0.15">
      <c r="A264" s="201"/>
      <c r="B264" s="201"/>
      <c r="C264" s="260"/>
      <c r="D264" s="219" t="s">
        <v>268</v>
      </c>
      <c r="E264" s="253"/>
      <c r="F264" s="253"/>
      <c r="G264" s="247"/>
      <c r="H264" s="247"/>
      <c r="I264" s="268">
        <f>M$69</f>
        <v>641</v>
      </c>
      <c r="J264" s="269">
        <f t="shared" ref="J264:L264" si="76">IF($I264=0,0,J241/$I264*100)</f>
        <v>9.6723868954758192</v>
      </c>
      <c r="K264" s="269">
        <f t="shared" si="76"/>
        <v>70.51482059282371</v>
      </c>
      <c r="L264" s="269">
        <f t="shared" si="76"/>
        <v>3.4321372854914198</v>
      </c>
      <c r="M264" s="269">
        <f t="shared" ref="M264" si="77">IF($I264=0,0,M241/$I264*100)</f>
        <v>16.380655226209047</v>
      </c>
      <c r="N264" s="269">
        <f t="shared" si="59"/>
        <v>100</v>
      </c>
    </row>
    <row r="265" spans="1:15" s="251" customFormat="1" ht="13.2" customHeight="1" x14ac:dyDescent="0.15">
      <c r="A265" s="201"/>
      <c r="B265" s="201"/>
      <c r="C265" s="260"/>
      <c r="D265" s="219" t="s">
        <v>269</v>
      </c>
      <c r="E265" s="253"/>
      <c r="F265" s="253"/>
      <c r="G265" s="247"/>
      <c r="H265" s="247"/>
      <c r="I265" s="268">
        <f>M$70</f>
        <v>129</v>
      </c>
      <c r="J265" s="269">
        <f t="shared" ref="J265:L265" si="78">IF($I265=0,0,J242/$I265*100)</f>
        <v>0</v>
      </c>
      <c r="K265" s="269">
        <f t="shared" si="78"/>
        <v>78.294573643410843</v>
      </c>
      <c r="L265" s="269">
        <f t="shared" si="78"/>
        <v>6.2015503875968996</v>
      </c>
      <c r="M265" s="269">
        <f t="shared" ref="M265" si="79">IF($I265=0,0,M242/$I265*100)</f>
        <v>15.503875968992247</v>
      </c>
      <c r="N265" s="269">
        <f t="shared" ref="N265:N278" si="80">SUM(J265:M265)</f>
        <v>99.999999999999986</v>
      </c>
    </row>
    <row r="266" spans="1:15" s="251" customFormat="1" ht="13.2" customHeight="1" x14ac:dyDescent="0.15">
      <c r="A266" s="201"/>
      <c r="B266" s="201"/>
      <c r="C266" s="260"/>
      <c r="D266" s="219" t="s">
        <v>270</v>
      </c>
      <c r="E266" s="253"/>
      <c r="F266" s="253"/>
      <c r="G266" s="247"/>
      <c r="H266" s="247"/>
      <c r="I266" s="268">
        <f>M$71</f>
        <v>5</v>
      </c>
      <c r="J266" s="269">
        <f t="shared" ref="J266:L266" si="81">IF($I266=0,0,J243/$I266*100)</f>
        <v>0</v>
      </c>
      <c r="K266" s="269">
        <f t="shared" si="81"/>
        <v>40</v>
      </c>
      <c r="L266" s="269">
        <f t="shared" si="81"/>
        <v>20</v>
      </c>
      <c r="M266" s="269">
        <f t="shared" ref="M266" si="82">IF($I266=0,0,M243/$I266*100)</f>
        <v>40</v>
      </c>
      <c r="N266" s="269">
        <f t="shared" si="80"/>
        <v>100</v>
      </c>
    </row>
    <row r="267" spans="1:15" s="251" customFormat="1" ht="13.2" customHeight="1" x14ac:dyDescent="0.15">
      <c r="A267" s="201"/>
      <c r="B267" s="201"/>
      <c r="C267" s="260"/>
      <c r="D267" s="219" t="s">
        <v>271</v>
      </c>
      <c r="E267" s="253"/>
      <c r="F267" s="253"/>
      <c r="G267" s="247"/>
      <c r="H267" s="247"/>
      <c r="I267" s="268">
        <f>M$72</f>
        <v>1</v>
      </c>
      <c r="J267" s="269">
        <f t="shared" ref="J267:L267" si="83">IF($I267=0,0,J244/$I267*100)</f>
        <v>0</v>
      </c>
      <c r="K267" s="269">
        <f t="shared" si="83"/>
        <v>100</v>
      </c>
      <c r="L267" s="269">
        <f t="shared" si="83"/>
        <v>0</v>
      </c>
      <c r="M267" s="269">
        <f t="shared" ref="M267" si="84">IF($I267=0,0,M244/$I267*100)</f>
        <v>0</v>
      </c>
      <c r="N267" s="269">
        <f t="shared" si="80"/>
        <v>100</v>
      </c>
    </row>
    <row r="268" spans="1:15" s="251" customFormat="1" ht="13.2" customHeight="1" x14ac:dyDescent="0.15">
      <c r="A268" s="201"/>
      <c r="B268" s="201"/>
      <c r="C268" s="260"/>
      <c r="D268" s="219" t="s">
        <v>272</v>
      </c>
      <c r="E268" s="253"/>
      <c r="F268" s="253"/>
      <c r="G268" s="247"/>
      <c r="H268" s="247"/>
      <c r="I268" s="268">
        <f>M$73</f>
        <v>122</v>
      </c>
      <c r="J268" s="269">
        <f t="shared" ref="J268:L268" si="85">IF($I268=0,0,J245/$I268*100)</f>
        <v>30.327868852459016</v>
      </c>
      <c r="K268" s="269">
        <f t="shared" si="85"/>
        <v>58.196721311475407</v>
      </c>
      <c r="L268" s="269">
        <f t="shared" si="85"/>
        <v>3.278688524590164</v>
      </c>
      <c r="M268" s="269">
        <f t="shared" ref="M268" si="86">IF($I268=0,0,M245/$I268*100)</f>
        <v>8.1967213114754092</v>
      </c>
      <c r="N268" s="269">
        <f t="shared" si="80"/>
        <v>100</v>
      </c>
    </row>
    <row r="269" spans="1:15" s="251" customFormat="1" ht="13.2" customHeight="1" x14ac:dyDescent="0.15">
      <c r="A269" s="201"/>
      <c r="B269" s="201"/>
      <c r="C269" s="260"/>
      <c r="D269" s="219" t="s">
        <v>273</v>
      </c>
      <c r="E269" s="253"/>
      <c r="F269" s="253"/>
      <c r="G269" s="247"/>
      <c r="H269" s="247"/>
      <c r="I269" s="268">
        <f>M$74</f>
        <v>6</v>
      </c>
      <c r="J269" s="269">
        <f t="shared" ref="J269:L269" si="87">IF($I269=0,0,J246/$I269*100)</f>
        <v>0</v>
      </c>
      <c r="K269" s="269">
        <f t="shared" si="87"/>
        <v>83.333333333333343</v>
      </c>
      <c r="L269" s="269">
        <f t="shared" si="87"/>
        <v>16.666666666666664</v>
      </c>
      <c r="M269" s="269">
        <f t="shared" ref="M269" si="88">IF($I269=0,0,M246/$I269*100)</f>
        <v>0</v>
      </c>
      <c r="N269" s="269">
        <f t="shared" si="80"/>
        <v>100</v>
      </c>
    </row>
    <row r="270" spans="1:15" s="251" customFormat="1" ht="13.2" customHeight="1" x14ac:dyDescent="0.15">
      <c r="A270" s="201"/>
      <c r="B270" s="201"/>
      <c r="C270" s="260"/>
      <c r="D270" s="219" t="s">
        <v>274</v>
      </c>
      <c r="E270" s="253"/>
      <c r="F270" s="253"/>
      <c r="G270" s="247"/>
      <c r="H270" s="247"/>
      <c r="I270" s="268">
        <f>M$75</f>
        <v>98</v>
      </c>
      <c r="J270" s="269">
        <f t="shared" ref="J270:L270" si="89">IF($I270=0,0,J247/$I270*100)</f>
        <v>5.1020408163265305</v>
      </c>
      <c r="K270" s="269">
        <f t="shared" si="89"/>
        <v>82.653061224489804</v>
      </c>
      <c r="L270" s="269">
        <f t="shared" si="89"/>
        <v>4.0816326530612246</v>
      </c>
      <c r="M270" s="269">
        <f t="shared" ref="M270" si="90">IF($I270=0,0,M247/$I270*100)</f>
        <v>8.1632653061224492</v>
      </c>
      <c r="N270" s="269">
        <f t="shared" si="80"/>
        <v>100.00000000000001</v>
      </c>
    </row>
    <row r="271" spans="1:15" s="251" customFormat="1" ht="13.2" customHeight="1" x14ac:dyDescent="0.15">
      <c r="A271" s="201"/>
      <c r="B271" s="201"/>
      <c r="C271" s="260"/>
      <c r="D271" s="219" t="s">
        <v>275</v>
      </c>
      <c r="E271" s="253"/>
      <c r="F271" s="253"/>
      <c r="G271" s="247"/>
      <c r="H271" s="247"/>
      <c r="I271" s="268">
        <f>M$76</f>
        <v>26</v>
      </c>
      <c r="J271" s="269">
        <f t="shared" ref="J271:L271" si="91">IF($I271=0,0,J248/$I271*100)</f>
        <v>23.076923076923077</v>
      </c>
      <c r="K271" s="269">
        <f t="shared" si="91"/>
        <v>69.230769230769226</v>
      </c>
      <c r="L271" s="269">
        <f t="shared" si="91"/>
        <v>0</v>
      </c>
      <c r="M271" s="269">
        <f t="shared" ref="M271" si="92">IF($I271=0,0,M248/$I271*100)</f>
        <v>7.6923076923076925</v>
      </c>
      <c r="N271" s="269">
        <f t="shared" si="80"/>
        <v>100</v>
      </c>
    </row>
    <row r="272" spans="1:15" s="251" customFormat="1" ht="13.2" customHeight="1" x14ac:dyDescent="0.15">
      <c r="A272" s="201"/>
      <c r="B272" s="201"/>
      <c r="C272" s="260"/>
      <c r="D272" s="219" t="s">
        <v>276</v>
      </c>
      <c r="E272" s="253"/>
      <c r="F272" s="253"/>
      <c r="G272" s="247"/>
      <c r="H272" s="247"/>
      <c r="I272" s="268">
        <f>M$77</f>
        <v>0</v>
      </c>
      <c r="J272" s="269">
        <f t="shared" ref="J272:L272" si="93">IF($I272=0,0,J249/$I272*100)</f>
        <v>0</v>
      </c>
      <c r="K272" s="269">
        <f t="shared" si="93"/>
        <v>0</v>
      </c>
      <c r="L272" s="269">
        <f t="shared" si="93"/>
        <v>0</v>
      </c>
      <c r="M272" s="269">
        <f t="shared" ref="M272" si="94">IF($I272=0,0,M249/$I272*100)</f>
        <v>0</v>
      </c>
      <c r="N272" s="269">
        <f t="shared" si="80"/>
        <v>0</v>
      </c>
    </row>
    <row r="273" spans="1:17" s="251" customFormat="1" ht="13.2" customHeight="1" x14ac:dyDescent="0.15">
      <c r="A273" s="201"/>
      <c r="B273" s="201"/>
      <c r="C273" s="260"/>
      <c r="D273" s="219" t="s">
        <v>277</v>
      </c>
      <c r="E273" s="253"/>
      <c r="F273" s="253"/>
      <c r="G273" s="247"/>
      <c r="H273" s="247"/>
      <c r="I273" s="268">
        <f>M$78</f>
        <v>1</v>
      </c>
      <c r="J273" s="269">
        <f t="shared" ref="J273:L273" si="95">IF($I273=0,0,J250/$I273*100)</f>
        <v>0</v>
      </c>
      <c r="K273" s="269">
        <f t="shared" si="95"/>
        <v>100</v>
      </c>
      <c r="L273" s="269">
        <f t="shared" si="95"/>
        <v>0</v>
      </c>
      <c r="M273" s="269">
        <f t="shared" ref="M273" si="96">IF($I273=0,0,M250/$I273*100)</f>
        <v>0</v>
      </c>
      <c r="N273" s="269">
        <f t="shared" si="80"/>
        <v>100</v>
      </c>
    </row>
    <row r="274" spans="1:17" s="251" customFormat="1" ht="13.2" customHeight="1" x14ac:dyDescent="0.15">
      <c r="A274" s="201"/>
      <c r="B274" s="201"/>
      <c r="C274" s="260"/>
      <c r="D274" s="219" t="s">
        <v>278</v>
      </c>
      <c r="E274" s="253"/>
      <c r="F274" s="253"/>
      <c r="G274" s="247"/>
      <c r="H274" s="247"/>
      <c r="I274" s="268">
        <f>M$79</f>
        <v>880</v>
      </c>
      <c r="J274" s="269">
        <f t="shared" ref="J274:L274" si="97">IF($I274=0,0,J251/$I274*100)</f>
        <v>3.9772727272727271</v>
      </c>
      <c r="K274" s="269">
        <f t="shared" si="97"/>
        <v>68.977272727272734</v>
      </c>
      <c r="L274" s="269">
        <f t="shared" si="97"/>
        <v>6.4772727272727275</v>
      </c>
      <c r="M274" s="269">
        <f t="shared" ref="M274" si="98">IF($I274=0,0,M251/$I274*100)</f>
        <v>20.56818181818182</v>
      </c>
      <c r="N274" s="269">
        <f t="shared" si="80"/>
        <v>100.00000000000003</v>
      </c>
    </row>
    <row r="275" spans="1:17" s="251" customFormat="1" ht="13.2" customHeight="1" x14ac:dyDescent="0.15">
      <c r="A275" s="201"/>
      <c r="B275" s="201"/>
      <c r="C275" s="260"/>
      <c r="D275" s="219" t="s">
        <v>279</v>
      </c>
      <c r="E275" s="253"/>
      <c r="F275" s="253"/>
      <c r="G275" s="247"/>
      <c r="H275" s="247"/>
      <c r="I275" s="268">
        <f>M$80</f>
        <v>269</v>
      </c>
      <c r="J275" s="269">
        <f t="shared" ref="J275:L275" si="99">IF($I275=0,0,J252/$I275*100)</f>
        <v>1.8587360594795539</v>
      </c>
      <c r="K275" s="269">
        <f t="shared" si="99"/>
        <v>68.773234200743488</v>
      </c>
      <c r="L275" s="269">
        <f t="shared" si="99"/>
        <v>8.5501858736059475</v>
      </c>
      <c r="M275" s="269">
        <f t="shared" ref="M275" si="100">IF($I275=0,0,M252/$I275*100)</f>
        <v>20.817843866171003</v>
      </c>
      <c r="N275" s="269">
        <f t="shared" si="80"/>
        <v>99.999999999999986</v>
      </c>
    </row>
    <row r="276" spans="1:17" s="251" customFormat="1" ht="13.2" customHeight="1" x14ac:dyDescent="0.15">
      <c r="A276" s="201"/>
      <c r="B276" s="201"/>
      <c r="C276" s="260"/>
      <c r="D276" s="219" t="s">
        <v>280</v>
      </c>
      <c r="E276" s="253"/>
      <c r="F276" s="253"/>
      <c r="G276" s="247"/>
      <c r="H276" s="247"/>
      <c r="I276" s="268">
        <f>M$81</f>
        <v>37</v>
      </c>
      <c r="J276" s="269">
        <f t="shared" ref="J276:L276" si="101">IF($I276=0,0,J253/$I276*100)</f>
        <v>0</v>
      </c>
      <c r="K276" s="269">
        <f t="shared" si="101"/>
        <v>81.081081081081081</v>
      </c>
      <c r="L276" s="269">
        <f t="shared" si="101"/>
        <v>0</v>
      </c>
      <c r="M276" s="269">
        <f t="shared" ref="M276" si="102">IF($I276=0,0,M253/$I276*100)</f>
        <v>18.918918918918919</v>
      </c>
      <c r="N276" s="269">
        <f t="shared" si="80"/>
        <v>100</v>
      </c>
    </row>
    <row r="277" spans="1:17" s="251" customFormat="1" ht="13.2" customHeight="1" x14ac:dyDescent="0.15">
      <c r="A277" s="201"/>
      <c r="B277" s="201"/>
      <c r="C277" s="260"/>
      <c r="D277" s="219" t="s">
        <v>281</v>
      </c>
      <c r="E277" s="253"/>
      <c r="F277" s="253"/>
      <c r="G277" s="247"/>
      <c r="H277" s="247"/>
      <c r="I277" s="268">
        <f>M$82</f>
        <v>28</v>
      </c>
      <c r="J277" s="269">
        <f t="shared" ref="J277:L277" si="103">IF($I277=0,0,J254/$I277*100)</f>
        <v>7.1428571428571423</v>
      </c>
      <c r="K277" s="269">
        <f t="shared" si="103"/>
        <v>60.714285714285708</v>
      </c>
      <c r="L277" s="269">
        <f t="shared" si="103"/>
        <v>3.5714285714285712</v>
      </c>
      <c r="M277" s="269">
        <f t="shared" ref="M277" si="104">IF($I277=0,0,M254/$I277*100)</f>
        <v>28.571428571428569</v>
      </c>
      <c r="N277" s="269">
        <f t="shared" si="80"/>
        <v>99.999999999999986</v>
      </c>
    </row>
    <row r="278" spans="1:17" ht="13.2" customHeight="1" x14ac:dyDescent="0.15">
      <c r="C278" s="261"/>
      <c r="D278" s="224" t="s">
        <v>282</v>
      </c>
      <c r="E278" s="262"/>
      <c r="F278" s="262"/>
      <c r="G278" s="263"/>
      <c r="H278" s="263"/>
      <c r="I278" s="270">
        <f>M$83</f>
        <v>45</v>
      </c>
      <c r="J278" s="271">
        <f t="shared" ref="J278:L278" si="105">IF($I278=0,0,J255/$I278*100)</f>
        <v>60</v>
      </c>
      <c r="K278" s="271">
        <f t="shared" si="105"/>
        <v>20</v>
      </c>
      <c r="L278" s="271">
        <f t="shared" si="105"/>
        <v>11.111111111111111</v>
      </c>
      <c r="M278" s="271">
        <f t="shared" ref="M278" si="106">IF($I278=0,0,M255/$I278*100)</f>
        <v>8.8888888888888893</v>
      </c>
      <c r="N278" s="271">
        <f t="shared" si="80"/>
        <v>100</v>
      </c>
      <c r="O278" s="251"/>
    </row>
    <row r="279" spans="1:17" ht="15" customHeight="1" x14ac:dyDescent="0.15">
      <c r="C279" s="232"/>
      <c r="D279" s="247"/>
      <c r="E279" s="247"/>
      <c r="F279" s="247"/>
      <c r="G279" s="233"/>
      <c r="H279" s="233"/>
      <c r="I279" s="233"/>
      <c r="J279" s="233"/>
      <c r="K279" s="233"/>
      <c r="L279" s="233"/>
      <c r="M279" s="234"/>
      <c r="N279" s="235"/>
      <c r="O279" s="235"/>
      <c r="Q279" s="251"/>
    </row>
    <row r="280" spans="1:17" ht="15" customHeight="1" x14ac:dyDescent="0.15">
      <c r="A280" s="201" t="s">
        <v>549</v>
      </c>
      <c r="B280" s="201" t="s">
        <v>548</v>
      </c>
      <c r="C280" s="246" t="s">
        <v>547</v>
      </c>
      <c r="D280" s="233"/>
      <c r="E280" s="233"/>
      <c r="F280" s="233"/>
      <c r="G280" s="205"/>
      <c r="H280" s="233"/>
      <c r="I280" s="233"/>
      <c r="J280" s="233"/>
      <c r="K280" s="233"/>
      <c r="L280" s="233"/>
      <c r="M280" s="234"/>
      <c r="N280" s="235"/>
      <c r="O280" s="235"/>
    </row>
    <row r="281" spans="1:17" s="251" customFormat="1" ht="22.7" x14ac:dyDescent="0.15">
      <c r="A281" s="201"/>
      <c r="B281" s="201"/>
      <c r="C281" s="227" t="s">
        <v>518</v>
      </c>
      <c r="D281" s="228"/>
      <c r="E281" s="228"/>
      <c r="F281" s="229"/>
      <c r="G281" s="275" t="s">
        <v>306</v>
      </c>
      <c r="H281" s="276" t="s">
        <v>307</v>
      </c>
      <c r="I281" s="276" t="s">
        <v>308</v>
      </c>
      <c r="J281" s="276" t="s">
        <v>309</v>
      </c>
      <c r="K281" s="276" t="s">
        <v>310</v>
      </c>
      <c r="L281" s="276" t="s">
        <v>311</v>
      </c>
      <c r="M281" s="276" t="s">
        <v>312</v>
      </c>
      <c r="N281" s="274" t="s">
        <v>0</v>
      </c>
      <c r="O281" s="274" t="s">
        <v>5</v>
      </c>
      <c r="P281" s="273" t="s">
        <v>305</v>
      </c>
    </row>
    <row r="282" spans="1:17" s="251" customFormat="1" ht="15" customHeight="1" x14ac:dyDescent="0.15">
      <c r="A282" s="201"/>
      <c r="B282" s="201"/>
      <c r="C282" s="252" t="s">
        <v>2</v>
      </c>
      <c r="D282" s="277" t="s">
        <v>304</v>
      </c>
      <c r="E282" s="278"/>
      <c r="F282" s="279"/>
      <c r="G282" s="280">
        <v>0</v>
      </c>
      <c r="H282" s="280">
        <v>172</v>
      </c>
      <c r="I282" s="280">
        <v>232</v>
      </c>
      <c r="J282" s="280">
        <v>158</v>
      </c>
      <c r="K282" s="280">
        <v>74</v>
      </c>
      <c r="L282" s="280">
        <v>39</v>
      </c>
      <c r="M282" s="280">
        <v>35</v>
      </c>
      <c r="N282" s="280">
        <v>0</v>
      </c>
      <c r="O282" s="280">
        <f t="shared" ref="O282:O299" si="107">SUM(G282:N282)</f>
        <v>710</v>
      </c>
      <c r="P282" s="281">
        <v>10.700573065902578</v>
      </c>
    </row>
    <row r="283" spans="1:17" s="251" customFormat="1" ht="15" customHeight="1" x14ac:dyDescent="0.15">
      <c r="A283" s="201"/>
      <c r="B283" s="201"/>
      <c r="C283" s="257"/>
      <c r="D283" s="219" t="s">
        <v>296</v>
      </c>
      <c r="E283" s="247"/>
      <c r="F283" s="258"/>
      <c r="G283" s="259">
        <v>520</v>
      </c>
      <c r="H283" s="259">
        <v>80</v>
      </c>
      <c r="I283" s="259">
        <v>72</v>
      </c>
      <c r="J283" s="259">
        <v>15</v>
      </c>
      <c r="K283" s="259">
        <v>7</v>
      </c>
      <c r="L283" s="259">
        <v>3</v>
      </c>
      <c r="M283" s="259">
        <v>1</v>
      </c>
      <c r="N283" s="259">
        <v>12</v>
      </c>
      <c r="O283" s="259">
        <f t="shared" si="107"/>
        <v>710</v>
      </c>
      <c r="P283" s="269">
        <v>1.7664756446991403</v>
      </c>
    </row>
    <row r="284" spans="1:17" s="251" customFormat="1" ht="15" customHeight="1" x14ac:dyDescent="0.15">
      <c r="A284" s="201"/>
      <c r="B284" s="201"/>
      <c r="C284" s="257"/>
      <c r="D284" s="219" t="s">
        <v>297</v>
      </c>
      <c r="E284" s="247"/>
      <c r="F284" s="258"/>
      <c r="G284" s="259">
        <v>386</v>
      </c>
      <c r="H284" s="259">
        <v>93</v>
      </c>
      <c r="I284" s="259">
        <v>94</v>
      </c>
      <c r="J284" s="259">
        <v>74</v>
      </c>
      <c r="K284" s="259">
        <v>31</v>
      </c>
      <c r="L284" s="259">
        <v>14</v>
      </c>
      <c r="M284" s="259">
        <v>6</v>
      </c>
      <c r="N284" s="259">
        <v>12</v>
      </c>
      <c r="O284" s="259">
        <f t="shared" si="107"/>
        <v>710</v>
      </c>
      <c r="P284" s="269">
        <v>4.4727793696275073</v>
      </c>
    </row>
    <row r="285" spans="1:17" s="251" customFormat="1" ht="15" customHeight="1" x14ac:dyDescent="0.15">
      <c r="A285" s="201"/>
      <c r="B285" s="201"/>
      <c r="C285" s="257"/>
      <c r="D285" s="219" t="s">
        <v>298</v>
      </c>
      <c r="E285" s="247"/>
      <c r="F285" s="258"/>
      <c r="G285" s="259">
        <v>410</v>
      </c>
      <c r="H285" s="259">
        <v>74</v>
      </c>
      <c r="I285" s="259">
        <v>89</v>
      </c>
      <c r="J285" s="259">
        <v>65</v>
      </c>
      <c r="K285" s="259">
        <v>34</v>
      </c>
      <c r="L285" s="259">
        <v>14</v>
      </c>
      <c r="M285" s="259">
        <v>12</v>
      </c>
      <c r="N285" s="259">
        <v>12</v>
      </c>
      <c r="O285" s="259">
        <f t="shared" si="107"/>
        <v>710</v>
      </c>
      <c r="P285" s="269">
        <v>4.4355300859598854</v>
      </c>
    </row>
    <row r="286" spans="1:17" s="251" customFormat="1" ht="15" customHeight="1" x14ac:dyDescent="0.15">
      <c r="A286" s="201"/>
      <c r="B286" s="201"/>
      <c r="C286" s="257"/>
      <c r="D286" s="219" t="s">
        <v>299</v>
      </c>
      <c r="E286" s="247"/>
      <c r="F286" s="258"/>
      <c r="G286" s="259">
        <v>697</v>
      </c>
      <c r="H286" s="259">
        <v>0</v>
      </c>
      <c r="I286" s="259">
        <v>0</v>
      </c>
      <c r="J286" s="259">
        <v>1</v>
      </c>
      <c r="K286" s="259">
        <v>0</v>
      </c>
      <c r="L286" s="259">
        <v>0</v>
      </c>
      <c r="M286" s="259">
        <v>0</v>
      </c>
      <c r="N286" s="259">
        <v>12</v>
      </c>
      <c r="O286" s="259">
        <f t="shared" si="107"/>
        <v>710</v>
      </c>
      <c r="P286" s="269">
        <v>2.148997134670487E-2</v>
      </c>
    </row>
    <row r="287" spans="1:17" s="251" customFormat="1" ht="15" customHeight="1" x14ac:dyDescent="0.15">
      <c r="A287" s="201"/>
      <c r="B287" s="201"/>
      <c r="C287" s="257"/>
      <c r="D287" s="219" t="s">
        <v>300</v>
      </c>
      <c r="E287" s="247"/>
      <c r="F287" s="258"/>
      <c r="G287" s="259">
        <v>697</v>
      </c>
      <c r="H287" s="259">
        <v>1</v>
      </c>
      <c r="I287" s="259">
        <v>0</v>
      </c>
      <c r="J287" s="259">
        <v>0</v>
      </c>
      <c r="K287" s="259">
        <v>0</v>
      </c>
      <c r="L287" s="259">
        <v>0</v>
      </c>
      <c r="M287" s="259">
        <v>0</v>
      </c>
      <c r="N287" s="259">
        <v>12</v>
      </c>
      <c r="O287" s="259">
        <f t="shared" si="107"/>
        <v>710</v>
      </c>
      <c r="P287" s="269">
        <v>1.4326647564469914E-3</v>
      </c>
    </row>
    <row r="288" spans="1:17" s="251" customFormat="1" ht="15" customHeight="1" x14ac:dyDescent="0.15">
      <c r="A288" s="201"/>
      <c r="B288" s="201"/>
      <c r="C288" s="260"/>
      <c r="D288" s="219" t="s">
        <v>301</v>
      </c>
      <c r="E288" s="247"/>
      <c r="F288" s="258"/>
      <c r="G288" s="259">
        <v>697</v>
      </c>
      <c r="H288" s="259">
        <v>1</v>
      </c>
      <c r="I288" s="259">
        <v>0</v>
      </c>
      <c r="J288" s="259">
        <v>0</v>
      </c>
      <c r="K288" s="259">
        <v>0</v>
      </c>
      <c r="L288" s="259">
        <v>0</v>
      </c>
      <c r="M288" s="259">
        <v>0</v>
      </c>
      <c r="N288" s="259">
        <v>12</v>
      </c>
      <c r="O288" s="259">
        <f t="shared" si="107"/>
        <v>710</v>
      </c>
      <c r="P288" s="269">
        <v>2.8653295128939827E-3</v>
      </c>
    </row>
    <row r="289" spans="1:24" s="251" customFormat="1" ht="15" customHeight="1" x14ac:dyDescent="0.15">
      <c r="A289" s="201"/>
      <c r="B289" s="201"/>
      <c r="C289" s="260"/>
      <c r="D289" s="219" t="s">
        <v>302</v>
      </c>
      <c r="E289" s="247"/>
      <c r="F289" s="258"/>
      <c r="G289" s="259">
        <v>698</v>
      </c>
      <c r="H289" s="259">
        <v>0</v>
      </c>
      <c r="I289" s="259">
        <v>0</v>
      </c>
      <c r="J289" s="259">
        <v>0</v>
      </c>
      <c r="K289" s="259">
        <v>0</v>
      </c>
      <c r="L289" s="259">
        <v>0</v>
      </c>
      <c r="M289" s="259">
        <v>0</v>
      </c>
      <c r="N289" s="259">
        <v>12</v>
      </c>
      <c r="O289" s="259">
        <f t="shared" si="107"/>
        <v>710</v>
      </c>
      <c r="P289" s="269">
        <v>0</v>
      </c>
    </row>
    <row r="290" spans="1:24" ht="15" customHeight="1" x14ac:dyDescent="0.15">
      <c r="C290" s="261"/>
      <c r="D290" s="224" t="s">
        <v>303</v>
      </c>
      <c r="E290" s="263"/>
      <c r="F290" s="264"/>
      <c r="G290" s="265">
        <v>698</v>
      </c>
      <c r="H290" s="265">
        <v>0</v>
      </c>
      <c r="I290" s="265">
        <v>0</v>
      </c>
      <c r="J290" s="265">
        <v>0</v>
      </c>
      <c r="K290" s="265">
        <v>0</v>
      </c>
      <c r="L290" s="265">
        <v>0</v>
      </c>
      <c r="M290" s="265">
        <v>0</v>
      </c>
      <c r="N290" s="265">
        <v>12</v>
      </c>
      <c r="O290" s="265">
        <f t="shared" si="107"/>
        <v>710</v>
      </c>
      <c r="P290" s="271">
        <v>0</v>
      </c>
      <c r="Q290" s="251"/>
      <c r="R290" s="251"/>
      <c r="S290" s="251"/>
      <c r="T290" s="251"/>
      <c r="U290" s="251"/>
      <c r="V290" s="251"/>
      <c r="W290" s="251"/>
      <c r="X290" s="251"/>
    </row>
    <row r="291" spans="1:24" s="251" customFormat="1" ht="15" customHeight="1" x14ac:dyDescent="0.15">
      <c r="A291" s="201"/>
      <c r="B291" s="201"/>
      <c r="C291" s="252" t="s">
        <v>3</v>
      </c>
      <c r="D291" s="277" t="s">
        <v>304</v>
      </c>
      <c r="E291" s="278"/>
      <c r="F291" s="282">
        <f>$L$69</f>
        <v>710</v>
      </c>
      <c r="G291" s="281">
        <f t="shared" ref="G291:N291" si="108">G282/$F291*100</f>
        <v>0</v>
      </c>
      <c r="H291" s="281">
        <f t="shared" si="108"/>
        <v>24.225352112676056</v>
      </c>
      <c r="I291" s="281">
        <f t="shared" si="108"/>
        <v>32.676056338028168</v>
      </c>
      <c r="J291" s="281">
        <f t="shared" si="108"/>
        <v>22.253521126760564</v>
      </c>
      <c r="K291" s="281">
        <f t="shared" si="108"/>
        <v>10.422535211267606</v>
      </c>
      <c r="L291" s="281">
        <f t="shared" si="108"/>
        <v>5.4929577464788739</v>
      </c>
      <c r="M291" s="281">
        <f t="shared" si="108"/>
        <v>4.929577464788732</v>
      </c>
      <c r="N291" s="281">
        <f t="shared" si="108"/>
        <v>0</v>
      </c>
      <c r="O291" s="281">
        <f t="shared" si="107"/>
        <v>100</v>
      </c>
    </row>
    <row r="292" spans="1:24" s="251" customFormat="1" ht="15" customHeight="1" x14ac:dyDescent="0.15">
      <c r="A292" s="201"/>
      <c r="B292" s="201"/>
      <c r="C292" s="257"/>
      <c r="D292" s="219" t="s">
        <v>296</v>
      </c>
      <c r="E292" s="247"/>
      <c r="F292" s="268">
        <f t="shared" ref="F292:F299" si="109">$L$69</f>
        <v>710</v>
      </c>
      <c r="G292" s="269">
        <f t="shared" ref="G292:N292" si="110">G283/$F292*100</f>
        <v>73.239436619718319</v>
      </c>
      <c r="H292" s="269">
        <f t="shared" si="110"/>
        <v>11.267605633802818</v>
      </c>
      <c r="I292" s="269">
        <f t="shared" si="110"/>
        <v>10.140845070422536</v>
      </c>
      <c r="J292" s="269">
        <f t="shared" si="110"/>
        <v>2.112676056338028</v>
      </c>
      <c r="K292" s="269">
        <f t="shared" si="110"/>
        <v>0.9859154929577465</v>
      </c>
      <c r="L292" s="269">
        <f t="shared" si="110"/>
        <v>0.42253521126760557</v>
      </c>
      <c r="M292" s="269">
        <f t="shared" si="110"/>
        <v>0.14084507042253522</v>
      </c>
      <c r="N292" s="269">
        <f t="shared" si="110"/>
        <v>1.6901408450704223</v>
      </c>
      <c r="O292" s="269">
        <f t="shared" si="107"/>
        <v>100</v>
      </c>
    </row>
    <row r="293" spans="1:24" s="251" customFormat="1" ht="15" customHeight="1" x14ac:dyDescent="0.15">
      <c r="A293" s="201"/>
      <c r="B293" s="201"/>
      <c r="C293" s="257"/>
      <c r="D293" s="219" t="s">
        <v>297</v>
      </c>
      <c r="E293" s="247"/>
      <c r="F293" s="268">
        <f t="shared" si="109"/>
        <v>710</v>
      </c>
      <c r="G293" s="269">
        <f t="shared" ref="G293:N293" si="111">G284/$F293*100</f>
        <v>54.366197183098599</v>
      </c>
      <c r="H293" s="269">
        <f t="shared" si="111"/>
        <v>13.098591549295774</v>
      </c>
      <c r="I293" s="269">
        <f t="shared" si="111"/>
        <v>13.239436619718308</v>
      </c>
      <c r="J293" s="269">
        <f t="shared" si="111"/>
        <v>10.422535211267606</v>
      </c>
      <c r="K293" s="269">
        <f t="shared" si="111"/>
        <v>4.3661971830985911</v>
      </c>
      <c r="L293" s="269">
        <f t="shared" si="111"/>
        <v>1.971830985915493</v>
      </c>
      <c r="M293" s="269">
        <f t="shared" si="111"/>
        <v>0.84507042253521114</v>
      </c>
      <c r="N293" s="269">
        <f t="shared" si="111"/>
        <v>1.6901408450704223</v>
      </c>
      <c r="O293" s="269">
        <f t="shared" si="107"/>
        <v>99.999999999999986</v>
      </c>
    </row>
    <row r="294" spans="1:24" s="251" customFormat="1" ht="15" customHeight="1" x14ac:dyDescent="0.15">
      <c r="A294" s="201"/>
      <c r="B294" s="201"/>
      <c r="C294" s="257"/>
      <c r="D294" s="219" t="s">
        <v>298</v>
      </c>
      <c r="E294" s="247"/>
      <c r="F294" s="268">
        <f t="shared" si="109"/>
        <v>710</v>
      </c>
      <c r="G294" s="269">
        <f t="shared" ref="G294:N294" si="112">G285/$F294*100</f>
        <v>57.74647887323944</v>
      </c>
      <c r="H294" s="269">
        <f t="shared" si="112"/>
        <v>10.422535211267606</v>
      </c>
      <c r="I294" s="269">
        <f t="shared" si="112"/>
        <v>12.535211267605634</v>
      </c>
      <c r="J294" s="269">
        <f t="shared" si="112"/>
        <v>9.1549295774647899</v>
      </c>
      <c r="K294" s="269">
        <f t="shared" si="112"/>
        <v>4.788732394366197</v>
      </c>
      <c r="L294" s="269">
        <f t="shared" si="112"/>
        <v>1.971830985915493</v>
      </c>
      <c r="M294" s="269">
        <f t="shared" si="112"/>
        <v>1.6901408450704223</v>
      </c>
      <c r="N294" s="269">
        <f t="shared" si="112"/>
        <v>1.6901408450704223</v>
      </c>
      <c r="O294" s="269">
        <f t="shared" si="107"/>
        <v>99.999999999999972</v>
      </c>
    </row>
    <row r="295" spans="1:24" s="251" customFormat="1" ht="15" customHeight="1" x14ac:dyDescent="0.15">
      <c r="A295" s="201"/>
      <c r="B295" s="201"/>
      <c r="C295" s="257"/>
      <c r="D295" s="219" t="s">
        <v>299</v>
      </c>
      <c r="E295" s="247"/>
      <c r="F295" s="268">
        <f t="shared" si="109"/>
        <v>710</v>
      </c>
      <c r="G295" s="269">
        <f t="shared" ref="G295:N295" si="113">G286/$F295*100</f>
        <v>98.16901408450704</v>
      </c>
      <c r="H295" s="269">
        <f t="shared" si="113"/>
        <v>0</v>
      </c>
      <c r="I295" s="269">
        <f t="shared" si="113"/>
        <v>0</v>
      </c>
      <c r="J295" s="269">
        <f t="shared" si="113"/>
        <v>0.14084507042253522</v>
      </c>
      <c r="K295" s="269">
        <f t="shared" si="113"/>
        <v>0</v>
      </c>
      <c r="L295" s="269">
        <f t="shared" si="113"/>
        <v>0</v>
      </c>
      <c r="M295" s="269">
        <f t="shared" si="113"/>
        <v>0</v>
      </c>
      <c r="N295" s="269">
        <f t="shared" si="113"/>
        <v>1.6901408450704223</v>
      </c>
      <c r="O295" s="269">
        <f t="shared" si="107"/>
        <v>99.999999999999986</v>
      </c>
    </row>
    <row r="296" spans="1:24" s="251" customFormat="1" ht="15" customHeight="1" x14ac:dyDescent="0.15">
      <c r="A296" s="201"/>
      <c r="B296" s="201"/>
      <c r="C296" s="257"/>
      <c r="D296" s="219" t="s">
        <v>300</v>
      </c>
      <c r="E296" s="247"/>
      <c r="F296" s="268">
        <f t="shared" si="109"/>
        <v>710</v>
      </c>
      <c r="G296" s="269">
        <f t="shared" ref="G296:N296" si="114">G287/$F296*100</f>
        <v>98.16901408450704</v>
      </c>
      <c r="H296" s="269">
        <f t="shared" si="114"/>
        <v>0.14084507042253522</v>
      </c>
      <c r="I296" s="269">
        <f t="shared" si="114"/>
        <v>0</v>
      </c>
      <c r="J296" s="269">
        <f t="shared" si="114"/>
        <v>0</v>
      </c>
      <c r="K296" s="269">
        <f t="shared" si="114"/>
        <v>0</v>
      </c>
      <c r="L296" s="269">
        <f t="shared" si="114"/>
        <v>0</v>
      </c>
      <c r="M296" s="269">
        <f t="shared" si="114"/>
        <v>0</v>
      </c>
      <c r="N296" s="269">
        <f t="shared" si="114"/>
        <v>1.6901408450704223</v>
      </c>
      <c r="O296" s="269">
        <f t="shared" si="107"/>
        <v>99.999999999999986</v>
      </c>
    </row>
    <row r="297" spans="1:24" s="251" customFormat="1" ht="15" customHeight="1" x14ac:dyDescent="0.15">
      <c r="A297" s="201"/>
      <c r="B297" s="201"/>
      <c r="C297" s="260"/>
      <c r="D297" s="219" t="s">
        <v>301</v>
      </c>
      <c r="E297" s="247"/>
      <c r="F297" s="268">
        <f t="shared" si="109"/>
        <v>710</v>
      </c>
      <c r="G297" s="269">
        <f t="shared" ref="G297:N297" si="115">G288/$F297*100</f>
        <v>98.16901408450704</v>
      </c>
      <c r="H297" s="269">
        <f t="shared" si="115"/>
        <v>0.14084507042253522</v>
      </c>
      <c r="I297" s="269">
        <f t="shared" si="115"/>
        <v>0</v>
      </c>
      <c r="J297" s="269">
        <f t="shared" si="115"/>
        <v>0</v>
      </c>
      <c r="K297" s="269">
        <f t="shared" si="115"/>
        <v>0</v>
      </c>
      <c r="L297" s="269">
        <f t="shared" si="115"/>
        <v>0</v>
      </c>
      <c r="M297" s="269">
        <f t="shared" si="115"/>
        <v>0</v>
      </c>
      <c r="N297" s="269">
        <f t="shared" si="115"/>
        <v>1.6901408450704223</v>
      </c>
      <c r="O297" s="269">
        <f t="shared" si="107"/>
        <v>99.999999999999986</v>
      </c>
    </row>
    <row r="298" spans="1:24" s="251" customFormat="1" ht="15" customHeight="1" x14ac:dyDescent="0.15">
      <c r="A298" s="201"/>
      <c r="B298" s="201"/>
      <c r="C298" s="260"/>
      <c r="D298" s="219" t="s">
        <v>302</v>
      </c>
      <c r="E298" s="247"/>
      <c r="F298" s="268">
        <f t="shared" si="109"/>
        <v>710</v>
      </c>
      <c r="G298" s="269">
        <f t="shared" ref="G298:N298" si="116">G289/$F298*100</f>
        <v>98.309859154929583</v>
      </c>
      <c r="H298" s="269">
        <f t="shared" si="116"/>
        <v>0</v>
      </c>
      <c r="I298" s="269">
        <f t="shared" si="116"/>
        <v>0</v>
      </c>
      <c r="J298" s="269">
        <f t="shared" si="116"/>
        <v>0</v>
      </c>
      <c r="K298" s="269">
        <f t="shared" si="116"/>
        <v>0</v>
      </c>
      <c r="L298" s="269">
        <f t="shared" si="116"/>
        <v>0</v>
      </c>
      <c r="M298" s="269">
        <f t="shared" si="116"/>
        <v>0</v>
      </c>
      <c r="N298" s="269">
        <f t="shared" si="116"/>
        <v>1.6901408450704223</v>
      </c>
      <c r="O298" s="269">
        <f t="shared" si="107"/>
        <v>100</v>
      </c>
    </row>
    <row r="299" spans="1:24" ht="15" customHeight="1" x14ac:dyDescent="0.15">
      <c r="C299" s="261"/>
      <c r="D299" s="224" t="s">
        <v>303</v>
      </c>
      <c r="E299" s="263"/>
      <c r="F299" s="270">
        <f t="shared" si="109"/>
        <v>710</v>
      </c>
      <c r="G299" s="271">
        <f t="shared" ref="G299:N299" si="117">G290/$F299*100</f>
        <v>98.309859154929583</v>
      </c>
      <c r="H299" s="271">
        <f t="shared" si="117"/>
        <v>0</v>
      </c>
      <c r="I299" s="271">
        <f t="shared" si="117"/>
        <v>0</v>
      </c>
      <c r="J299" s="271">
        <f t="shared" si="117"/>
        <v>0</v>
      </c>
      <c r="K299" s="271">
        <f t="shared" si="117"/>
        <v>0</v>
      </c>
      <c r="L299" s="271">
        <f t="shared" si="117"/>
        <v>0</v>
      </c>
      <c r="M299" s="271">
        <f t="shared" si="117"/>
        <v>0</v>
      </c>
      <c r="N299" s="271">
        <f t="shared" si="117"/>
        <v>1.6901408450704223</v>
      </c>
      <c r="O299" s="271">
        <f t="shared" si="107"/>
        <v>100</v>
      </c>
      <c r="P299" s="251"/>
    </row>
    <row r="300" spans="1:24" ht="15" customHeight="1" x14ac:dyDescent="0.15">
      <c r="C300" s="232"/>
      <c r="D300" s="247"/>
      <c r="E300" s="247"/>
      <c r="F300" s="247"/>
      <c r="G300" s="233"/>
      <c r="H300" s="233"/>
      <c r="I300" s="233"/>
      <c r="J300" s="233"/>
      <c r="K300" s="233"/>
      <c r="L300" s="233"/>
      <c r="M300" s="234"/>
      <c r="N300" s="235"/>
      <c r="O300" s="235"/>
      <c r="Q300" s="251"/>
    </row>
    <row r="301" spans="1:24" s="251" customFormat="1" ht="22.7" x14ac:dyDescent="0.15">
      <c r="A301" s="201"/>
      <c r="B301" s="201"/>
      <c r="C301" s="227" t="s">
        <v>707</v>
      </c>
      <c r="D301" s="228"/>
      <c r="E301" s="228"/>
      <c r="F301" s="229"/>
      <c r="G301" s="275" t="s">
        <v>306</v>
      </c>
      <c r="H301" s="276" t="s">
        <v>307</v>
      </c>
      <c r="I301" s="276" t="s">
        <v>308</v>
      </c>
      <c r="J301" s="276" t="s">
        <v>309</v>
      </c>
      <c r="K301" s="276" t="s">
        <v>310</v>
      </c>
      <c r="L301" s="276" t="s">
        <v>311</v>
      </c>
      <c r="M301" s="276" t="s">
        <v>312</v>
      </c>
      <c r="N301" s="274" t="s">
        <v>0</v>
      </c>
      <c r="O301" s="274" t="s">
        <v>5</v>
      </c>
      <c r="P301" s="273" t="s">
        <v>305</v>
      </c>
    </row>
    <row r="302" spans="1:24" s="251" customFormat="1" ht="15" customHeight="1" x14ac:dyDescent="0.15">
      <c r="A302" s="201"/>
      <c r="B302" s="201"/>
      <c r="C302" s="252" t="s">
        <v>2</v>
      </c>
      <c r="D302" s="277" t="s">
        <v>304</v>
      </c>
      <c r="E302" s="278"/>
      <c r="F302" s="279"/>
      <c r="G302" s="280">
        <v>0</v>
      </c>
      <c r="H302" s="280">
        <v>108</v>
      </c>
      <c r="I302" s="280">
        <v>162</v>
      </c>
      <c r="J302" s="280">
        <v>133</v>
      </c>
      <c r="K302" s="280">
        <v>63</v>
      </c>
      <c r="L302" s="280">
        <v>64</v>
      </c>
      <c r="M302" s="280">
        <v>98</v>
      </c>
      <c r="N302" s="280">
        <v>13</v>
      </c>
      <c r="O302" s="280">
        <f t="shared" ref="O302:O319" si="118">SUM(G302:N302)</f>
        <v>641</v>
      </c>
      <c r="P302" s="281">
        <v>13.896496815286625</v>
      </c>
    </row>
    <row r="303" spans="1:24" s="251" customFormat="1" ht="15" customHeight="1" x14ac:dyDescent="0.15">
      <c r="A303" s="201"/>
      <c r="B303" s="201"/>
      <c r="C303" s="257"/>
      <c r="D303" s="219" t="s">
        <v>296</v>
      </c>
      <c r="E303" s="247"/>
      <c r="F303" s="258"/>
      <c r="G303" s="259">
        <v>422</v>
      </c>
      <c r="H303" s="259">
        <v>90</v>
      </c>
      <c r="I303" s="259">
        <v>55</v>
      </c>
      <c r="J303" s="259">
        <v>32</v>
      </c>
      <c r="K303" s="259">
        <v>9</v>
      </c>
      <c r="L303" s="259">
        <v>7</v>
      </c>
      <c r="M303" s="259">
        <v>13</v>
      </c>
      <c r="N303" s="259">
        <v>13</v>
      </c>
      <c r="O303" s="259">
        <f t="shared" si="118"/>
        <v>641</v>
      </c>
      <c r="P303" s="269">
        <v>2.9060509554140128</v>
      </c>
    </row>
    <row r="304" spans="1:24" s="251" customFormat="1" ht="15" customHeight="1" x14ac:dyDescent="0.15">
      <c r="A304" s="201"/>
      <c r="B304" s="201"/>
      <c r="C304" s="257"/>
      <c r="D304" s="219" t="s">
        <v>297</v>
      </c>
      <c r="E304" s="247"/>
      <c r="F304" s="258"/>
      <c r="G304" s="259">
        <v>356</v>
      </c>
      <c r="H304" s="259">
        <v>74</v>
      </c>
      <c r="I304" s="259">
        <v>66</v>
      </c>
      <c r="J304" s="259">
        <v>56</v>
      </c>
      <c r="K304" s="259">
        <v>32</v>
      </c>
      <c r="L304" s="259">
        <v>28</v>
      </c>
      <c r="M304" s="259">
        <v>16</v>
      </c>
      <c r="N304" s="259">
        <v>13</v>
      </c>
      <c r="O304" s="259">
        <f t="shared" si="118"/>
        <v>641</v>
      </c>
      <c r="P304" s="269">
        <v>4.9665605095541405</v>
      </c>
    </row>
    <row r="305" spans="1:24" s="251" customFormat="1" ht="15" customHeight="1" x14ac:dyDescent="0.15">
      <c r="A305" s="201"/>
      <c r="B305" s="201"/>
      <c r="C305" s="257"/>
      <c r="D305" s="219" t="s">
        <v>298</v>
      </c>
      <c r="E305" s="247"/>
      <c r="F305" s="258"/>
      <c r="G305" s="259">
        <v>357</v>
      </c>
      <c r="H305" s="259">
        <v>46</v>
      </c>
      <c r="I305" s="259">
        <v>69</v>
      </c>
      <c r="J305" s="259">
        <v>60</v>
      </c>
      <c r="K305" s="259">
        <v>26</v>
      </c>
      <c r="L305" s="259">
        <v>34</v>
      </c>
      <c r="M305" s="259">
        <v>36</v>
      </c>
      <c r="N305" s="259">
        <v>13</v>
      </c>
      <c r="O305" s="259">
        <f t="shared" si="118"/>
        <v>641</v>
      </c>
      <c r="P305" s="269">
        <v>6.0015923566878984</v>
      </c>
    </row>
    <row r="306" spans="1:24" s="251" customFormat="1" ht="15" customHeight="1" x14ac:dyDescent="0.15">
      <c r="A306" s="201"/>
      <c r="B306" s="201"/>
      <c r="C306" s="257"/>
      <c r="D306" s="219" t="s">
        <v>299</v>
      </c>
      <c r="E306" s="247"/>
      <c r="F306" s="258"/>
      <c r="G306" s="259">
        <v>626</v>
      </c>
      <c r="H306" s="259">
        <v>1</v>
      </c>
      <c r="I306" s="259">
        <v>1</v>
      </c>
      <c r="J306" s="259">
        <v>0</v>
      </c>
      <c r="K306" s="259">
        <v>0</v>
      </c>
      <c r="L306" s="259">
        <v>0</v>
      </c>
      <c r="M306" s="259">
        <v>0</v>
      </c>
      <c r="N306" s="259">
        <v>13</v>
      </c>
      <c r="O306" s="259">
        <f t="shared" si="118"/>
        <v>641</v>
      </c>
      <c r="P306" s="269">
        <v>1.751592356687898E-2</v>
      </c>
    </row>
    <row r="307" spans="1:24" s="251" customFormat="1" ht="15" customHeight="1" x14ac:dyDescent="0.15">
      <c r="A307" s="201"/>
      <c r="B307" s="201"/>
      <c r="C307" s="257"/>
      <c r="D307" s="219" t="s">
        <v>300</v>
      </c>
      <c r="E307" s="247"/>
      <c r="F307" s="258"/>
      <c r="G307" s="259">
        <v>627</v>
      </c>
      <c r="H307" s="259">
        <v>1</v>
      </c>
      <c r="I307" s="259">
        <v>0</v>
      </c>
      <c r="J307" s="259">
        <v>0</v>
      </c>
      <c r="K307" s="259">
        <v>0</v>
      </c>
      <c r="L307" s="259">
        <v>0</v>
      </c>
      <c r="M307" s="259">
        <v>0</v>
      </c>
      <c r="N307" s="259">
        <v>13</v>
      </c>
      <c r="O307" s="259">
        <f t="shared" si="118"/>
        <v>641</v>
      </c>
      <c r="P307" s="269">
        <v>4.7770700636942673E-3</v>
      </c>
    </row>
    <row r="308" spans="1:24" s="251" customFormat="1" ht="15" customHeight="1" x14ac:dyDescent="0.15">
      <c r="A308" s="201"/>
      <c r="B308" s="201"/>
      <c r="C308" s="260"/>
      <c r="D308" s="219" t="s">
        <v>301</v>
      </c>
      <c r="E308" s="247"/>
      <c r="F308" s="258"/>
      <c r="G308" s="259">
        <v>628</v>
      </c>
      <c r="H308" s="259">
        <v>0</v>
      </c>
      <c r="I308" s="259">
        <v>0</v>
      </c>
      <c r="J308" s="259">
        <v>0</v>
      </c>
      <c r="K308" s="259">
        <v>0</v>
      </c>
      <c r="L308" s="259">
        <v>0</v>
      </c>
      <c r="M308" s="259">
        <v>0</v>
      </c>
      <c r="N308" s="259">
        <v>13</v>
      </c>
      <c r="O308" s="259">
        <f t="shared" si="118"/>
        <v>641</v>
      </c>
      <c r="P308" s="269">
        <v>0</v>
      </c>
    </row>
    <row r="309" spans="1:24" s="251" customFormat="1" ht="15" customHeight="1" x14ac:dyDescent="0.15">
      <c r="A309" s="201"/>
      <c r="B309" s="201"/>
      <c r="C309" s="260"/>
      <c r="D309" s="219" t="s">
        <v>302</v>
      </c>
      <c r="E309" s="247"/>
      <c r="F309" s="258"/>
      <c r="G309" s="259">
        <v>628</v>
      </c>
      <c r="H309" s="259">
        <v>0</v>
      </c>
      <c r="I309" s="259">
        <v>0</v>
      </c>
      <c r="J309" s="259">
        <v>0</v>
      </c>
      <c r="K309" s="259">
        <v>0</v>
      </c>
      <c r="L309" s="259">
        <v>0</v>
      </c>
      <c r="M309" s="259">
        <v>0</v>
      </c>
      <c r="N309" s="259">
        <v>13</v>
      </c>
      <c r="O309" s="259">
        <f t="shared" si="118"/>
        <v>641</v>
      </c>
      <c r="P309" s="269">
        <v>0</v>
      </c>
    </row>
    <row r="310" spans="1:24" ht="15" customHeight="1" x14ac:dyDescent="0.15">
      <c r="C310" s="261"/>
      <c r="D310" s="224" t="s">
        <v>303</v>
      </c>
      <c r="E310" s="263"/>
      <c r="F310" s="264"/>
      <c r="G310" s="265">
        <v>628</v>
      </c>
      <c r="H310" s="265">
        <v>0</v>
      </c>
      <c r="I310" s="265">
        <v>0</v>
      </c>
      <c r="J310" s="265">
        <v>0</v>
      </c>
      <c r="K310" s="265">
        <v>0</v>
      </c>
      <c r="L310" s="265">
        <v>0</v>
      </c>
      <c r="M310" s="265">
        <v>0</v>
      </c>
      <c r="N310" s="265">
        <v>13</v>
      </c>
      <c r="O310" s="265">
        <f t="shared" si="118"/>
        <v>641</v>
      </c>
      <c r="P310" s="271">
        <v>0</v>
      </c>
      <c r="Q310" s="251"/>
      <c r="R310" s="251"/>
      <c r="S310" s="251"/>
      <c r="T310" s="251"/>
      <c r="U310" s="251"/>
      <c r="V310" s="251"/>
      <c r="W310" s="251"/>
      <c r="X310" s="251"/>
    </row>
    <row r="311" spans="1:24" s="251" customFormat="1" ht="15" customHeight="1" x14ac:dyDescent="0.15">
      <c r="A311" s="201"/>
      <c r="B311" s="201"/>
      <c r="C311" s="252" t="s">
        <v>3</v>
      </c>
      <c r="D311" s="277" t="s">
        <v>304</v>
      </c>
      <c r="E311" s="278"/>
      <c r="F311" s="282">
        <f>$M$69</f>
        <v>641</v>
      </c>
      <c r="G311" s="281">
        <f t="shared" ref="G311:N319" si="119">G302/$F311*100</f>
        <v>0</v>
      </c>
      <c r="H311" s="281">
        <f t="shared" si="119"/>
        <v>16.848673946957877</v>
      </c>
      <c r="I311" s="281">
        <f t="shared" si="119"/>
        <v>25.273010920436818</v>
      </c>
      <c r="J311" s="281">
        <f t="shared" si="119"/>
        <v>20.748829953198129</v>
      </c>
      <c r="K311" s="281">
        <f t="shared" si="119"/>
        <v>9.8283931357254293</v>
      </c>
      <c r="L311" s="281">
        <f t="shared" si="119"/>
        <v>9.9843993759750393</v>
      </c>
      <c r="M311" s="281">
        <f t="shared" si="119"/>
        <v>15.288611544461778</v>
      </c>
      <c r="N311" s="281">
        <f t="shared" si="119"/>
        <v>2.0280811232449301</v>
      </c>
      <c r="O311" s="281">
        <f t="shared" si="118"/>
        <v>100</v>
      </c>
    </row>
    <row r="312" spans="1:24" s="251" customFormat="1" ht="15" customHeight="1" x14ac:dyDescent="0.15">
      <c r="A312" s="201"/>
      <c r="B312" s="201"/>
      <c r="C312" s="257"/>
      <c r="D312" s="219" t="s">
        <v>296</v>
      </c>
      <c r="E312" s="247"/>
      <c r="F312" s="268">
        <f t="shared" ref="F312:F319" si="120">$M$69</f>
        <v>641</v>
      </c>
      <c r="G312" s="269">
        <f t="shared" si="119"/>
        <v>65.834633385335422</v>
      </c>
      <c r="H312" s="269">
        <f t="shared" si="119"/>
        <v>14.040561622464898</v>
      </c>
      <c r="I312" s="269">
        <f t="shared" si="119"/>
        <v>8.5803432137285487</v>
      </c>
      <c r="J312" s="269">
        <f t="shared" si="119"/>
        <v>4.9921996879875197</v>
      </c>
      <c r="K312" s="269">
        <f t="shared" si="119"/>
        <v>1.40405616224649</v>
      </c>
      <c r="L312" s="269">
        <f t="shared" si="119"/>
        <v>1.0920436817472698</v>
      </c>
      <c r="M312" s="269">
        <f t="shared" si="119"/>
        <v>2.0280811232449301</v>
      </c>
      <c r="N312" s="269">
        <f t="shared" si="119"/>
        <v>2.0280811232449301</v>
      </c>
      <c r="O312" s="269">
        <f t="shared" si="118"/>
        <v>100.00000000000001</v>
      </c>
    </row>
    <row r="313" spans="1:24" s="251" customFormat="1" ht="15" customHeight="1" x14ac:dyDescent="0.15">
      <c r="A313" s="201"/>
      <c r="B313" s="201"/>
      <c r="C313" s="257"/>
      <c r="D313" s="219" t="s">
        <v>297</v>
      </c>
      <c r="E313" s="247"/>
      <c r="F313" s="268">
        <f t="shared" si="120"/>
        <v>641</v>
      </c>
      <c r="G313" s="269">
        <f t="shared" si="119"/>
        <v>55.53822152886115</v>
      </c>
      <c r="H313" s="269">
        <f t="shared" si="119"/>
        <v>11.54446177847114</v>
      </c>
      <c r="I313" s="269">
        <f t="shared" si="119"/>
        <v>10.296411856474259</v>
      </c>
      <c r="J313" s="269">
        <f t="shared" si="119"/>
        <v>8.7363494539781588</v>
      </c>
      <c r="K313" s="269">
        <f t="shared" si="119"/>
        <v>4.9921996879875197</v>
      </c>
      <c r="L313" s="269">
        <f t="shared" si="119"/>
        <v>4.3681747269890794</v>
      </c>
      <c r="M313" s="269">
        <f t="shared" si="119"/>
        <v>2.4960998439937598</v>
      </c>
      <c r="N313" s="269">
        <f t="shared" si="119"/>
        <v>2.0280811232449301</v>
      </c>
      <c r="O313" s="269">
        <f t="shared" si="118"/>
        <v>100.00000000000001</v>
      </c>
    </row>
    <row r="314" spans="1:24" s="251" customFormat="1" ht="15" customHeight="1" x14ac:dyDescent="0.15">
      <c r="A314" s="201"/>
      <c r="B314" s="201"/>
      <c r="C314" s="257"/>
      <c r="D314" s="219" t="s">
        <v>298</v>
      </c>
      <c r="E314" s="247"/>
      <c r="F314" s="268">
        <f t="shared" si="120"/>
        <v>641</v>
      </c>
      <c r="G314" s="269">
        <f t="shared" si="119"/>
        <v>55.694227769110761</v>
      </c>
      <c r="H314" s="269">
        <f t="shared" si="119"/>
        <v>7.1762870514820598</v>
      </c>
      <c r="I314" s="269">
        <f t="shared" si="119"/>
        <v>10.764430577223088</v>
      </c>
      <c r="J314" s="269">
        <f t="shared" si="119"/>
        <v>9.3603744149765991</v>
      </c>
      <c r="K314" s="269">
        <f t="shared" si="119"/>
        <v>4.0561622464898601</v>
      </c>
      <c r="L314" s="269">
        <f t="shared" si="119"/>
        <v>5.3042121684867398</v>
      </c>
      <c r="M314" s="269">
        <f t="shared" si="119"/>
        <v>5.61622464898596</v>
      </c>
      <c r="N314" s="269">
        <f t="shared" si="119"/>
        <v>2.0280811232449301</v>
      </c>
      <c r="O314" s="269">
        <f t="shared" si="118"/>
        <v>100</v>
      </c>
    </row>
    <row r="315" spans="1:24" s="251" customFormat="1" ht="15" customHeight="1" x14ac:dyDescent="0.15">
      <c r="A315" s="201"/>
      <c r="B315" s="201"/>
      <c r="C315" s="257"/>
      <c r="D315" s="219" t="s">
        <v>299</v>
      </c>
      <c r="E315" s="247"/>
      <c r="F315" s="268">
        <f t="shared" si="120"/>
        <v>641</v>
      </c>
      <c r="G315" s="269">
        <f t="shared" si="119"/>
        <v>97.659906396255849</v>
      </c>
      <c r="H315" s="269">
        <f t="shared" si="119"/>
        <v>0.15600624024960999</v>
      </c>
      <c r="I315" s="269">
        <f t="shared" si="119"/>
        <v>0.15600624024960999</v>
      </c>
      <c r="J315" s="269">
        <f t="shared" si="119"/>
        <v>0</v>
      </c>
      <c r="K315" s="269">
        <f t="shared" si="119"/>
        <v>0</v>
      </c>
      <c r="L315" s="269">
        <f t="shared" si="119"/>
        <v>0</v>
      </c>
      <c r="M315" s="269">
        <f t="shared" si="119"/>
        <v>0</v>
      </c>
      <c r="N315" s="269">
        <f t="shared" si="119"/>
        <v>2.0280811232449301</v>
      </c>
      <c r="O315" s="269">
        <f t="shared" si="118"/>
        <v>100</v>
      </c>
    </row>
    <row r="316" spans="1:24" s="251" customFormat="1" ht="15" customHeight="1" x14ac:dyDescent="0.15">
      <c r="A316" s="201"/>
      <c r="B316" s="201"/>
      <c r="C316" s="257"/>
      <c r="D316" s="219" t="s">
        <v>300</v>
      </c>
      <c r="E316" s="247"/>
      <c r="F316" s="268">
        <f t="shared" si="120"/>
        <v>641</v>
      </c>
      <c r="G316" s="269">
        <f t="shared" si="119"/>
        <v>97.815912636505459</v>
      </c>
      <c r="H316" s="269">
        <f t="shared" si="119"/>
        <v>0.15600624024960999</v>
      </c>
      <c r="I316" s="269">
        <f t="shared" si="119"/>
        <v>0</v>
      </c>
      <c r="J316" s="269">
        <f t="shared" si="119"/>
        <v>0</v>
      </c>
      <c r="K316" s="269">
        <f t="shared" si="119"/>
        <v>0</v>
      </c>
      <c r="L316" s="269">
        <f t="shared" si="119"/>
        <v>0</v>
      </c>
      <c r="M316" s="269">
        <f t="shared" si="119"/>
        <v>0</v>
      </c>
      <c r="N316" s="269">
        <f t="shared" si="119"/>
        <v>2.0280811232449301</v>
      </c>
      <c r="O316" s="269">
        <f t="shared" si="118"/>
        <v>100</v>
      </c>
    </row>
    <row r="317" spans="1:24" s="251" customFormat="1" ht="15" customHeight="1" x14ac:dyDescent="0.15">
      <c r="A317" s="201"/>
      <c r="B317" s="201"/>
      <c r="C317" s="260"/>
      <c r="D317" s="219" t="s">
        <v>301</v>
      </c>
      <c r="E317" s="247"/>
      <c r="F317" s="268">
        <f t="shared" si="120"/>
        <v>641</v>
      </c>
      <c r="G317" s="269">
        <f t="shared" si="119"/>
        <v>97.971918876755069</v>
      </c>
      <c r="H317" s="269">
        <f t="shared" si="119"/>
        <v>0</v>
      </c>
      <c r="I317" s="269">
        <f t="shared" si="119"/>
        <v>0</v>
      </c>
      <c r="J317" s="269">
        <f t="shared" si="119"/>
        <v>0</v>
      </c>
      <c r="K317" s="269">
        <f t="shared" si="119"/>
        <v>0</v>
      </c>
      <c r="L317" s="269">
        <f t="shared" si="119"/>
        <v>0</v>
      </c>
      <c r="M317" s="269">
        <f t="shared" si="119"/>
        <v>0</v>
      </c>
      <c r="N317" s="269">
        <f t="shared" si="119"/>
        <v>2.0280811232449301</v>
      </c>
      <c r="O317" s="269">
        <f t="shared" si="118"/>
        <v>100</v>
      </c>
    </row>
    <row r="318" spans="1:24" s="251" customFormat="1" ht="15" customHeight="1" x14ac:dyDescent="0.15">
      <c r="A318" s="201"/>
      <c r="B318" s="201"/>
      <c r="C318" s="260"/>
      <c r="D318" s="219" t="s">
        <v>302</v>
      </c>
      <c r="E318" s="247"/>
      <c r="F318" s="268">
        <f t="shared" si="120"/>
        <v>641</v>
      </c>
      <c r="G318" s="269">
        <f t="shared" si="119"/>
        <v>97.971918876755069</v>
      </c>
      <c r="H318" s="269">
        <f t="shared" si="119"/>
        <v>0</v>
      </c>
      <c r="I318" s="269">
        <f t="shared" si="119"/>
        <v>0</v>
      </c>
      <c r="J318" s="269">
        <f t="shared" si="119"/>
        <v>0</v>
      </c>
      <c r="K318" s="269">
        <f t="shared" si="119"/>
        <v>0</v>
      </c>
      <c r="L318" s="269">
        <f t="shared" si="119"/>
        <v>0</v>
      </c>
      <c r="M318" s="269">
        <f t="shared" si="119"/>
        <v>0</v>
      </c>
      <c r="N318" s="269">
        <f t="shared" si="119"/>
        <v>2.0280811232449301</v>
      </c>
      <c r="O318" s="269">
        <f t="shared" si="118"/>
        <v>100</v>
      </c>
    </row>
    <row r="319" spans="1:24" ht="15" customHeight="1" x14ac:dyDescent="0.15">
      <c r="C319" s="261"/>
      <c r="D319" s="224" t="s">
        <v>303</v>
      </c>
      <c r="E319" s="263"/>
      <c r="F319" s="270">
        <f t="shared" si="120"/>
        <v>641</v>
      </c>
      <c r="G319" s="271">
        <f t="shared" si="119"/>
        <v>97.971918876755069</v>
      </c>
      <c r="H319" s="271">
        <f t="shared" si="119"/>
        <v>0</v>
      </c>
      <c r="I319" s="271">
        <f t="shared" si="119"/>
        <v>0</v>
      </c>
      <c r="J319" s="271">
        <f t="shared" si="119"/>
        <v>0</v>
      </c>
      <c r="K319" s="271">
        <f t="shared" si="119"/>
        <v>0</v>
      </c>
      <c r="L319" s="271">
        <f t="shared" si="119"/>
        <v>0</v>
      </c>
      <c r="M319" s="271">
        <f t="shared" si="119"/>
        <v>0</v>
      </c>
      <c r="N319" s="271">
        <f t="shared" si="119"/>
        <v>2.0280811232449301</v>
      </c>
      <c r="O319" s="271">
        <f t="shared" si="118"/>
        <v>100</v>
      </c>
      <c r="P319" s="251"/>
    </row>
    <row r="320" spans="1:24" ht="15" customHeight="1" x14ac:dyDescent="0.15">
      <c r="C320" s="232"/>
      <c r="D320" s="247"/>
      <c r="E320" s="247"/>
      <c r="F320" s="247"/>
      <c r="G320" s="233"/>
      <c r="H320" s="233"/>
      <c r="I320" s="233"/>
      <c r="J320" s="233"/>
      <c r="K320" s="233"/>
      <c r="L320" s="233"/>
      <c r="M320" s="234"/>
      <c r="N320" s="235"/>
      <c r="O320" s="235"/>
      <c r="P320" s="235"/>
      <c r="Q320" s="251"/>
    </row>
    <row r="321" spans="1:16" ht="15" customHeight="1" x14ac:dyDescent="0.15">
      <c r="A321" s="201" t="s">
        <v>550</v>
      </c>
      <c r="B321" s="201" t="s">
        <v>313</v>
      </c>
      <c r="C321" s="236"/>
      <c r="P321" s="235"/>
    </row>
    <row r="322" spans="1:16" ht="12" customHeight="1" x14ac:dyDescent="0.15">
      <c r="C322" s="237"/>
      <c r="D322" s="208"/>
      <c r="E322" s="208"/>
      <c r="F322" s="208"/>
      <c r="G322" s="208"/>
      <c r="H322" s="208"/>
      <c r="I322" s="208"/>
      <c r="J322" s="208"/>
      <c r="K322" s="208"/>
      <c r="L322" s="238" t="s">
        <v>2</v>
      </c>
      <c r="M322" s="229"/>
      <c r="N322" s="238" t="s">
        <v>3</v>
      </c>
      <c r="O322" s="229"/>
    </row>
    <row r="323" spans="1:16" ht="12" customHeight="1" x14ac:dyDescent="0.15">
      <c r="C323" s="219"/>
      <c r="D323" s="204"/>
      <c r="E323" s="204"/>
      <c r="F323" s="204"/>
      <c r="L323" s="213" t="s">
        <v>429</v>
      </c>
      <c r="M323" s="213" t="s">
        <v>707</v>
      </c>
      <c r="N323" s="213" t="s">
        <v>429</v>
      </c>
      <c r="O323" s="213" t="s">
        <v>707</v>
      </c>
    </row>
    <row r="324" spans="1:16" ht="12" customHeight="1" x14ac:dyDescent="0.15">
      <c r="C324" s="224"/>
      <c r="D324" s="215"/>
      <c r="E324" s="215"/>
      <c r="F324" s="215"/>
      <c r="G324" s="215"/>
      <c r="H324" s="215"/>
      <c r="I324" s="215"/>
      <c r="J324" s="215"/>
      <c r="K324" s="215"/>
      <c r="L324" s="217"/>
      <c r="M324" s="217"/>
      <c r="N324" s="218">
        <f>$L$98</f>
        <v>1520</v>
      </c>
      <c r="O324" s="218">
        <f>M$16</f>
        <v>1331</v>
      </c>
      <c r="P324" s="235"/>
    </row>
    <row r="325" spans="1:16" ht="15" customHeight="1" x14ac:dyDescent="0.15">
      <c r="C325" s="219" t="s">
        <v>314</v>
      </c>
      <c r="D325" s="204"/>
      <c r="E325" s="204"/>
      <c r="F325" s="204"/>
      <c r="L325" s="220">
        <v>555</v>
      </c>
      <c r="M325" s="220">
        <v>451</v>
      </c>
      <c r="N325" s="221">
        <f t="shared" ref="N325:N339" si="121">L325/N$324*100</f>
        <v>36.513157894736842</v>
      </c>
      <c r="O325" s="221">
        <f t="shared" ref="O325:O339" si="122">M325/O$324*100</f>
        <v>33.884297520661157</v>
      </c>
      <c r="P325" s="235"/>
    </row>
    <row r="326" spans="1:16" ht="15" customHeight="1" x14ac:dyDescent="0.15">
      <c r="C326" s="219" t="s">
        <v>315</v>
      </c>
      <c r="D326" s="204"/>
      <c r="E326" s="204"/>
      <c r="F326" s="204"/>
      <c r="L326" s="222">
        <v>400</v>
      </c>
      <c r="M326" s="222">
        <v>461</v>
      </c>
      <c r="N326" s="223">
        <f t="shared" si="121"/>
        <v>26.315789473684209</v>
      </c>
      <c r="O326" s="223">
        <f t="shared" si="122"/>
        <v>34.635612321562739</v>
      </c>
      <c r="P326" s="235"/>
    </row>
    <row r="327" spans="1:16" ht="15" customHeight="1" x14ac:dyDescent="0.15">
      <c r="C327" s="219" t="s">
        <v>316</v>
      </c>
      <c r="D327" s="204"/>
      <c r="E327" s="204"/>
      <c r="F327" s="204"/>
      <c r="L327" s="222">
        <v>170</v>
      </c>
      <c r="M327" s="222">
        <v>208</v>
      </c>
      <c r="N327" s="223">
        <f t="shared" si="121"/>
        <v>11.184210526315789</v>
      </c>
      <c r="O327" s="223">
        <f t="shared" si="122"/>
        <v>15.627347858752819</v>
      </c>
      <c r="P327" s="235"/>
    </row>
    <row r="328" spans="1:16" ht="15" customHeight="1" x14ac:dyDescent="0.15">
      <c r="C328" s="219" t="s">
        <v>317</v>
      </c>
      <c r="D328" s="204"/>
      <c r="E328" s="204"/>
      <c r="F328" s="204"/>
      <c r="L328" s="222">
        <v>551</v>
      </c>
      <c r="M328" s="222">
        <v>513</v>
      </c>
      <c r="N328" s="223">
        <f t="shared" si="121"/>
        <v>36.25</v>
      </c>
      <c r="O328" s="223">
        <f t="shared" si="122"/>
        <v>38.542449286250942</v>
      </c>
      <c r="P328" s="235"/>
    </row>
    <row r="329" spans="1:16" ht="15" customHeight="1" x14ac:dyDescent="0.15">
      <c r="C329" s="219" t="s">
        <v>318</v>
      </c>
      <c r="D329" s="204"/>
      <c r="E329" s="204"/>
      <c r="F329" s="204"/>
      <c r="L329" s="222">
        <v>573</v>
      </c>
      <c r="M329" s="222">
        <v>558</v>
      </c>
      <c r="N329" s="223">
        <f t="shared" si="121"/>
        <v>37.69736842105263</v>
      </c>
      <c r="O329" s="223">
        <f t="shared" si="122"/>
        <v>41.923365890308041</v>
      </c>
      <c r="P329" s="235"/>
    </row>
    <row r="330" spans="1:16" ht="15" customHeight="1" x14ac:dyDescent="0.15">
      <c r="C330" s="219" t="s">
        <v>319</v>
      </c>
      <c r="D330" s="204"/>
      <c r="E330" s="204"/>
      <c r="F330" s="204"/>
      <c r="L330" s="222">
        <v>136</v>
      </c>
      <c r="M330" s="222">
        <v>168</v>
      </c>
      <c r="N330" s="223">
        <f t="shared" si="121"/>
        <v>8.9473684210526319</v>
      </c>
      <c r="O330" s="223">
        <f t="shared" si="122"/>
        <v>12.622088655146507</v>
      </c>
      <c r="P330" s="235"/>
    </row>
    <row r="331" spans="1:16" ht="15" customHeight="1" x14ac:dyDescent="0.15">
      <c r="C331" s="219" t="s">
        <v>320</v>
      </c>
      <c r="D331" s="204"/>
      <c r="E331" s="204"/>
      <c r="F331" s="204"/>
      <c r="L331" s="222">
        <v>19</v>
      </c>
      <c r="M331" s="222">
        <v>29</v>
      </c>
      <c r="N331" s="223">
        <f t="shared" si="121"/>
        <v>1.25</v>
      </c>
      <c r="O331" s="223">
        <f t="shared" si="122"/>
        <v>2.1788129226145756</v>
      </c>
      <c r="P331" s="235"/>
    </row>
    <row r="332" spans="1:16" ht="15" customHeight="1" x14ac:dyDescent="0.15">
      <c r="C332" s="219" t="s">
        <v>321</v>
      </c>
      <c r="D332" s="204"/>
      <c r="E332" s="204"/>
      <c r="F332" s="204"/>
      <c r="L332" s="222">
        <v>373</v>
      </c>
      <c r="M332" s="222">
        <v>202</v>
      </c>
      <c r="N332" s="223">
        <f t="shared" si="121"/>
        <v>24.539473684210527</v>
      </c>
      <c r="O332" s="223">
        <f t="shared" si="122"/>
        <v>15.176558978211871</v>
      </c>
      <c r="P332" s="235"/>
    </row>
    <row r="333" spans="1:16" ht="15" customHeight="1" x14ac:dyDescent="0.15">
      <c r="C333" s="219" t="s">
        <v>322</v>
      </c>
      <c r="D333" s="204"/>
      <c r="E333" s="204"/>
      <c r="F333" s="204"/>
      <c r="L333" s="222">
        <v>79</v>
      </c>
      <c r="M333" s="222">
        <v>0</v>
      </c>
      <c r="N333" s="223">
        <f t="shared" si="121"/>
        <v>5.1973684210526319</v>
      </c>
      <c r="O333" s="223">
        <f t="shared" si="122"/>
        <v>0</v>
      </c>
      <c r="P333" s="235"/>
    </row>
    <row r="334" spans="1:16" ht="15" customHeight="1" x14ac:dyDescent="0.15">
      <c r="C334" s="219" t="s">
        <v>323</v>
      </c>
      <c r="D334" s="204"/>
      <c r="E334" s="204"/>
      <c r="F334" s="204"/>
      <c r="L334" s="222">
        <v>237</v>
      </c>
      <c r="M334" s="222">
        <v>273</v>
      </c>
      <c r="N334" s="223">
        <f t="shared" si="121"/>
        <v>15.592105263157896</v>
      </c>
      <c r="O334" s="223">
        <f t="shared" si="122"/>
        <v>20.510894064613073</v>
      </c>
      <c r="P334" s="235"/>
    </row>
    <row r="335" spans="1:16" ht="15" customHeight="1" x14ac:dyDescent="0.15">
      <c r="C335" s="219" t="s">
        <v>324</v>
      </c>
      <c r="D335" s="204"/>
      <c r="E335" s="204"/>
      <c r="F335" s="204"/>
      <c r="L335" s="222">
        <v>76</v>
      </c>
      <c r="M335" s="222">
        <v>12</v>
      </c>
      <c r="N335" s="223">
        <f t="shared" si="121"/>
        <v>5</v>
      </c>
      <c r="O335" s="223">
        <f t="shared" si="122"/>
        <v>0.90157776108189325</v>
      </c>
      <c r="P335" s="235"/>
    </row>
    <row r="336" spans="1:16" ht="15" customHeight="1" x14ac:dyDescent="0.15">
      <c r="C336" s="219" t="s">
        <v>325</v>
      </c>
      <c r="D336" s="204"/>
      <c r="E336" s="204"/>
      <c r="F336" s="204"/>
      <c r="L336" s="222">
        <v>13</v>
      </c>
      <c r="M336" s="222">
        <v>44</v>
      </c>
      <c r="N336" s="223">
        <f t="shared" si="121"/>
        <v>0.85526315789473695</v>
      </c>
      <c r="O336" s="223">
        <f t="shared" si="122"/>
        <v>3.3057851239669422</v>
      </c>
      <c r="P336" s="235"/>
    </row>
    <row r="337" spans="1:16" ht="15" customHeight="1" x14ac:dyDescent="0.15">
      <c r="C337" s="219" t="s">
        <v>326</v>
      </c>
      <c r="D337" s="204"/>
      <c r="E337" s="204"/>
      <c r="F337" s="204"/>
      <c r="L337" s="222">
        <v>29</v>
      </c>
      <c r="M337" s="222">
        <v>0</v>
      </c>
      <c r="N337" s="223">
        <f t="shared" si="121"/>
        <v>1.9078947368421053</v>
      </c>
      <c r="O337" s="223">
        <f t="shared" si="122"/>
        <v>0</v>
      </c>
      <c r="P337" s="235"/>
    </row>
    <row r="338" spans="1:16" ht="15" customHeight="1" x14ac:dyDescent="0.15">
      <c r="C338" s="219" t="s">
        <v>327</v>
      </c>
      <c r="D338" s="204"/>
      <c r="E338" s="204"/>
      <c r="F338" s="204"/>
      <c r="L338" s="222">
        <v>2</v>
      </c>
      <c r="M338" s="222">
        <v>0</v>
      </c>
      <c r="N338" s="223">
        <f t="shared" si="121"/>
        <v>0.13157894736842105</v>
      </c>
      <c r="O338" s="223">
        <f t="shared" si="122"/>
        <v>0</v>
      </c>
      <c r="P338" s="235"/>
    </row>
    <row r="339" spans="1:16" ht="15" customHeight="1" x14ac:dyDescent="0.15">
      <c r="C339" s="224" t="s">
        <v>0</v>
      </c>
      <c r="D339" s="215"/>
      <c r="E339" s="215"/>
      <c r="F339" s="215"/>
      <c r="G339" s="215"/>
      <c r="H339" s="215"/>
      <c r="I339" s="215"/>
      <c r="J339" s="215"/>
      <c r="K339" s="215"/>
      <c r="L339" s="225">
        <v>32</v>
      </c>
      <c r="M339" s="225">
        <v>15</v>
      </c>
      <c r="N339" s="226">
        <f t="shared" si="121"/>
        <v>2.1052631578947367</v>
      </c>
      <c r="O339" s="226">
        <f t="shared" si="122"/>
        <v>1.1269722013523666</v>
      </c>
      <c r="P339" s="235"/>
    </row>
    <row r="340" spans="1:16" ht="15" customHeight="1" x14ac:dyDescent="0.15">
      <c r="C340" s="227" t="s">
        <v>1</v>
      </c>
      <c r="D340" s="228"/>
      <c r="E340" s="228"/>
      <c r="F340" s="228"/>
      <c r="G340" s="228"/>
      <c r="H340" s="228"/>
      <c r="I340" s="228"/>
      <c r="J340" s="228"/>
      <c r="K340" s="228"/>
      <c r="L340" s="230">
        <f>SUM(L325:L339)</f>
        <v>3245</v>
      </c>
      <c r="M340" s="230">
        <f>SUM(M325:M339)</f>
        <v>2934</v>
      </c>
      <c r="N340" s="231" t="str">
        <f>IF(SUM(N325:N339)&gt;100,"－",SUM(N325:N339))</f>
        <v>－</v>
      </c>
      <c r="O340" s="231" t="str">
        <f>IF(SUM(O325:O339)&gt;100,"－",SUM(O325:O339))</f>
        <v>－</v>
      </c>
      <c r="P340" s="235"/>
    </row>
    <row r="341" spans="1:16" ht="15" customHeight="1" x14ac:dyDescent="0.15">
      <c r="C341" s="227" t="s">
        <v>630</v>
      </c>
      <c r="D341" s="228"/>
      <c r="E341" s="228"/>
      <c r="F341" s="228"/>
      <c r="G341" s="228"/>
      <c r="H341" s="228"/>
      <c r="I341" s="228"/>
      <c r="J341" s="228"/>
      <c r="K341" s="228"/>
      <c r="L341" s="283">
        <f>(L340-L325)/N324</f>
        <v>1.7697368421052631</v>
      </c>
      <c r="M341" s="283">
        <f>(M340-M325)/O324</f>
        <v>1.8655146506386175</v>
      </c>
      <c r="N341" s="231" t="s">
        <v>586</v>
      </c>
      <c r="O341" s="231" t="s">
        <v>586</v>
      </c>
      <c r="P341" s="235"/>
    </row>
    <row r="342" spans="1:16" ht="14.35" customHeight="1" x14ac:dyDescent="0.15">
      <c r="C342" s="236"/>
      <c r="P342" s="235"/>
    </row>
    <row r="343" spans="1:16" ht="20.350000000000001" customHeight="1" x14ac:dyDescent="0.15">
      <c r="B343" s="206" t="s">
        <v>639</v>
      </c>
      <c r="C343" s="204"/>
      <c r="D343" s="204"/>
      <c r="E343" s="204"/>
      <c r="F343" s="204"/>
    </row>
    <row r="344" spans="1:16" ht="15" customHeight="1" x14ac:dyDescent="0.15">
      <c r="A344" s="201" t="s">
        <v>553</v>
      </c>
      <c r="B344" s="201" t="s">
        <v>551</v>
      </c>
      <c r="C344" s="236" t="s">
        <v>552</v>
      </c>
      <c r="P344" s="235"/>
    </row>
    <row r="345" spans="1:16" s="251" customFormat="1" ht="45.35" x14ac:dyDescent="0.15">
      <c r="A345" s="201"/>
      <c r="B345" s="201"/>
      <c r="C345" s="227" t="s">
        <v>518</v>
      </c>
      <c r="D345" s="228"/>
      <c r="E345" s="228"/>
      <c r="F345" s="228"/>
      <c r="G345" s="228"/>
      <c r="H345" s="228"/>
      <c r="I345" s="229"/>
      <c r="J345" s="276" t="s">
        <v>328</v>
      </c>
      <c r="K345" s="276" t="s">
        <v>329</v>
      </c>
      <c r="L345" s="284" t="s">
        <v>330</v>
      </c>
      <c r="M345" s="284" t="s">
        <v>331</v>
      </c>
      <c r="N345" s="274" t="s">
        <v>0</v>
      </c>
      <c r="O345" s="274" t="s">
        <v>5</v>
      </c>
      <c r="P345" s="205"/>
    </row>
    <row r="346" spans="1:16" s="251" customFormat="1" ht="15" customHeight="1" x14ac:dyDescent="0.15">
      <c r="A346" s="201"/>
      <c r="B346" s="201"/>
      <c r="C346" s="252" t="s">
        <v>2</v>
      </c>
      <c r="D346" s="219" t="s">
        <v>332</v>
      </c>
      <c r="E346" s="254"/>
      <c r="F346" s="254"/>
      <c r="G346" s="254"/>
      <c r="H346" s="254"/>
      <c r="I346" s="255"/>
      <c r="J346" s="256">
        <v>988</v>
      </c>
      <c r="K346" s="256">
        <v>312</v>
      </c>
      <c r="L346" s="256">
        <v>160</v>
      </c>
      <c r="M346" s="256">
        <v>20</v>
      </c>
      <c r="N346" s="256">
        <v>40</v>
      </c>
      <c r="O346" s="256">
        <f t="shared" ref="O346:O355" si="123">SUM(J346:N346)</f>
        <v>1520</v>
      </c>
      <c r="P346" s="205"/>
    </row>
    <row r="347" spans="1:16" s="251" customFormat="1" ht="15" customHeight="1" x14ac:dyDescent="0.15">
      <c r="A347" s="201"/>
      <c r="B347" s="201"/>
      <c r="C347" s="257"/>
      <c r="D347" s="219" t="s">
        <v>333</v>
      </c>
      <c r="E347" s="285"/>
      <c r="F347" s="285"/>
      <c r="G347" s="247"/>
      <c r="H347" s="247"/>
      <c r="I347" s="258"/>
      <c r="J347" s="259">
        <v>982</v>
      </c>
      <c r="K347" s="259">
        <v>314</v>
      </c>
      <c r="L347" s="259">
        <v>157</v>
      </c>
      <c r="M347" s="259">
        <v>23</v>
      </c>
      <c r="N347" s="259">
        <v>44</v>
      </c>
      <c r="O347" s="259">
        <f t="shared" si="123"/>
        <v>1520</v>
      </c>
      <c r="P347" s="205"/>
    </row>
    <row r="348" spans="1:16" s="251" customFormat="1" ht="15" customHeight="1" x14ac:dyDescent="0.15">
      <c r="A348" s="201"/>
      <c r="B348" s="201"/>
      <c r="C348" s="257"/>
      <c r="D348" s="219" t="s">
        <v>334</v>
      </c>
      <c r="E348" s="285"/>
      <c r="F348" s="285"/>
      <c r="G348" s="247"/>
      <c r="H348" s="247"/>
      <c r="I348" s="258"/>
      <c r="J348" s="259">
        <v>972</v>
      </c>
      <c r="K348" s="259">
        <v>312</v>
      </c>
      <c r="L348" s="259">
        <v>163</v>
      </c>
      <c r="M348" s="259">
        <v>27</v>
      </c>
      <c r="N348" s="259">
        <v>46</v>
      </c>
      <c r="O348" s="259">
        <f t="shared" si="123"/>
        <v>1520</v>
      </c>
      <c r="P348" s="205"/>
    </row>
    <row r="349" spans="1:16" s="251" customFormat="1" ht="15" customHeight="1" x14ac:dyDescent="0.15">
      <c r="A349" s="201"/>
      <c r="B349" s="201"/>
      <c r="C349" s="257"/>
      <c r="D349" s="219" t="s">
        <v>335</v>
      </c>
      <c r="E349" s="285"/>
      <c r="F349" s="285"/>
      <c r="G349" s="247"/>
      <c r="H349" s="247"/>
      <c r="I349" s="258"/>
      <c r="J349" s="259">
        <v>939</v>
      </c>
      <c r="K349" s="259">
        <v>313</v>
      </c>
      <c r="L349" s="259">
        <v>163</v>
      </c>
      <c r="M349" s="259">
        <v>56</v>
      </c>
      <c r="N349" s="259">
        <v>49</v>
      </c>
      <c r="O349" s="259">
        <f t="shared" si="123"/>
        <v>1520</v>
      </c>
      <c r="P349" s="205"/>
    </row>
    <row r="350" spans="1:16" ht="15" customHeight="1" x14ac:dyDescent="0.15">
      <c r="C350" s="261"/>
      <c r="D350" s="224" t="s">
        <v>336</v>
      </c>
      <c r="E350" s="286"/>
      <c r="F350" s="286"/>
      <c r="G350" s="263"/>
      <c r="H350" s="263"/>
      <c r="I350" s="264"/>
      <c r="J350" s="265">
        <v>887</v>
      </c>
      <c r="K350" s="265">
        <v>331</v>
      </c>
      <c r="L350" s="265">
        <v>236</v>
      </c>
      <c r="M350" s="265">
        <v>18</v>
      </c>
      <c r="N350" s="265">
        <v>48</v>
      </c>
      <c r="O350" s="265">
        <f t="shared" si="123"/>
        <v>1520</v>
      </c>
    </row>
    <row r="351" spans="1:16" s="251" customFormat="1" ht="15" customHeight="1" x14ac:dyDescent="0.15">
      <c r="A351" s="201"/>
      <c r="B351" s="201"/>
      <c r="C351" s="252" t="s">
        <v>3</v>
      </c>
      <c r="D351" s="219" t="s">
        <v>332</v>
      </c>
      <c r="E351" s="254"/>
      <c r="F351" s="254"/>
      <c r="G351" s="254"/>
      <c r="H351" s="254"/>
      <c r="I351" s="266">
        <f t="shared" ref="I351:I355" si="124">$L$98</f>
        <v>1520</v>
      </c>
      <c r="J351" s="267">
        <f t="shared" ref="J351:N351" si="125">J346/$I351*100</f>
        <v>65</v>
      </c>
      <c r="K351" s="267">
        <f t="shared" si="125"/>
        <v>20.526315789473685</v>
      </c>
      <c r="L351" s="267">
        <f t="shared" si="125"/>
        <v>10.526315789473683</v>
      </c>
      <c r="M351" s="267">
        <f t="shared" si="125"/>
        <v>1.3157894736842104</v>
      </c>
      <c r="N351" s="267">
        <f t="shared" si="125"/>
        <v>2.6315789473684208</v>
      </c>
      <c r="O351" s="267">
        <f t="shared" si="123"/>
        <v>100</v>
      </c>
      <c r="P351" s="205"/>
    </row>
    <row r="352" spans="1:16" s="251" customFormat="1" ht="15" customHeight="1" x14ac:dyDescent="0.15">
      <c r="A352" s="201"/>
      <c r="B352" s="201"/>
      <c r="C352" s="257"/>
      <c r="D352" s="219" t="s">
        <v>333</v>
      </c>
      <c r="E352" s="285"/>
      <c r="F352" s="285"/>
      <c r="G352" s="247"/>
      <c r="H352" s="247"/>
      <c r="I352" s="268">
        <f t="shared" si="124"/>
        <v>1520</v>
      </c>
      <c r="J352" s="269">
        <f t="shared" ref="J352:N352" si="126">J347/$I352*100</f>
        <v>64.605263157894726</v>
      </c>
      <c r="K352" s="269">
        <f t="shared" si="126"/>
        <v>20.657894736842106</v>
      </c>
      <c r="L352" s="269">
        <f t="shared" si="126"/>
        <v>10.328947368421053</v>
      </c>
      <c r="M352" s="269">
        <f t="shared" si="126"/>
        <v>1.513157894736842</v>
      </c>
      <c r="N352" s="269">
        <f t="shared" si="126"/>
        <v>2.8947368421052633</v>
      </c>
      <c r="O352" s="269">
        <f t="shared" si="123"/>
        <v>99.999999999999986</v>
      </c>
      <c r="P352" s="205"/>
    </row>
    <row r="353" spans="1:17" s="251" customFormat="1" ht="15" customHeight="1" x14ac:dyDescent="0.15">
      <c r="A353" s="201"/>
      <c r="B353" s="201"/>
      <c r="C353" s="257"/>
      <c r="D353" s="219" t="s">
        <v>334</v>
      </c>
      <c r="E353" s="285"/>
      <c r="F353" s="285"/>
      <c r="G353" s="247"/>
      <c r="H353" s="247"/>
      <c r="I353" s="268">
        <f t="shared" si="124"/>
        <v>1520</v>
      </c>
      <c r="J353" s="269">
        <f t="shared" ref="J353:N353" si="127">J348/$I353*100</f>
        <v>63.94736842105263</v>
      </c>
      <c r="K353" s="269">
        <f t="shared" si="127"/>
        <v>20.526315789473685</v>
      </c>
      <c r="L353" s="269">
        <f t="shared" si="127"/>
        <v>10.723684210526315</v>
      </c>
      <c r="M353" s="269">
        <f t="shared" si="127"/>
        <v>1.7763157894736841</v>
      </c>
      <c r="N353" s="269">
        <f t="shared" si="127"/>
        <v>3.0263157894736841</v>
      </c>
      <c r="O353" s="269">
        <f t="shared" si="123"/>
        <v>100</v>
      </c>
      <c r="P353" s="205"/>
    </row>
    <row r="354" spans="1:17" s="251" customFormat="1" ht="15" customHeight="1" x14ac:dyDescent="0.15">
      <c r="A354" s="201"/>
      <c r="B354" s="201"/>
      <c r="C354" s="257"/>
      <c r="D354" s="219" t="s">
        <v>335</v>
      </c>
      <c r="E354" s="285"/>
      <c r="F354" s="285"/>
      <c r="G354" s="247"/>
      <c r="H354" s="247"/>
      <c r="I354" s="268">
        <f t="shared" si="124"/>
        <v>1520</v>
      </c>
      <c r="J354" s="269">
        <f t="shared" ref="J354:N354" si="128">J349/$I354*100</f>
        <v>61.776315789473678</v>
      </c>
      <c r="K354" s="269">
        <f t="shared" si="128"/>
        <v>20.592105263157894</v>
      </c>
      <c r="L354" s="269">
        <f t="shared" si="128"/>
        <v>10.723684210526315</v>
      </c>
      <c r="M354" s="269">
        <f t="shared" si="128"/>
        <v>3.6842105263157889</v>
      </c>
      <c r="N354" s="269">
        <f t="shared" si="128"/>
        <v>3.2236842105263159</v>
      </c>
      <c r="O354" s="269">
        <f t="shared" si="123"/>
        <v>100</v>
      </c>
    </row>
    <row r="355" spans="1:17" ht="15" customHeight="1" x14ac:dyDescent="0.15">
      <c r="C355" s="261"/>
      <c r="D355" s="224" t="s">
        <v>336</v>
      </c>
      <c r="E355" s="286"/>
      <c r="F355" s="286"/>
      <c r="G355" s="263"/>
      <c r="H355" s="263"/>
      <c r="I355" s="270">
        <f t="shared" si="124"/>
        <v>1520</v>
      </c>
      <c r="J355" s="271">
        <f t="shared" ref="J355:N355" si="129">J350/$I355*100</f>
        <v>58.355263157894733</v>
      </c>
      <c r="K355" s="271">
        <f t="shared" si="129"/>
        <v>21.776315789473685</v>
      </c>
      <c r="L355" s="271">
        <f t="shared" si="129"/>
        <v>15.526315789473685</v>
      </c>
      <c r="M355" s="271">
        <f t="shared" si="129"/>
        <v>1.1842105263157896</v>
      </c>
      <c r="N355" s="271">
        <f t="shared" si="129"/>
        <v>3.1578947368421053</v>
      </c>
      <c r="O355" s="271">
        <f t="shared" si="123"/>
        <v>100</v>
      </c>
      <c r="P355" s="251"/>
    </row>
    <row r="356" spans="1:17" ht="15" customHeight="1" x14ac:dyDescent="0.15">
      <c r="C356" s="232"/>
      <c r="D356" s="247"/>
      <c r="E356" s="247"/>
      <c r="F356" s="247"/>
      <c r="G356" s="247"/>
      <c r="H356" s="287"/>
      <c r="I356" s="288"/>
      <c r="J356" s="288"/>
      <c r="K356" s="288"/>
      <c r="L356" s="288"/>
      <c r="M356" s="288"/>
      <c r="N356" s="288"/>
      <c r="O356" s="288"/>
      <c r="P356" s="288"/>
      <c r="Q356" s="251"/>
    </row>
    <row r="357" spans="1:17" s="251" customFormat="1" ht="45.35" x14ac:dyDescent="0.15">
      <c r="A357" s="201"/>
      <c r="B357" s="201"/>
      <c r="C357" s="227" t="s">
        <v>707</v>
      </c>
      <c r="D357" s="228"/>
      <c r="E357" s="228"/>
      <c r="F357" s="228"/>
      <c r="G357" s="228"/>
      <c r="H357" s="228"/>
      <c r="I357" s="229"/>
      <c r="J357" s="276" t="s">
        <v>328</v>
      </c>
      <c r="K357" s="276" t="s">
        <v>329</v>
      </c>
      <c r="L357" s="284" t="s">
        <v>330</v>
      </c>
      <c r="M357" s="284" t="s">
        <v>331</v>
      </c>
      <c r="N357" s="274" t="s">
        <v>0</v>
      </c>
      <c r="O357" s="274" t="s">
        <v>5</v>
      </c>
      <c r="P357" s="205"/>
    </row>
    <row r="358" spans="1:17" s="251" customFormat="1" ht="15" customHeight="1" x14ac:dyDescent="0.15">
      <c r="A358" s="201"/>
      <c r="B358" s="201"/>
      <c r="C358" s="252" t="s">
        <v>2</v>
      </c>
      <c r="D358" s="219" t="s">
        <v>332</v>
      </c>
      <c r="E358" s="254"/>
      <c r="F358" s="254"/>
      <c r="G358" s="254"/>
      <c r="H358" s="254"/>
      <c r="I358" s="255"/>
      <c r="J358" s="256">
        <v>923</v>
      </c>
      <c r="K358" s="256">
        <v>147</v>
      </c>
      <c r="L358" s="256">
        <v>211</v>
      </c>
      <c r="M358" s="256">
        <v>8</v>
      </c>
      <c r="N358" s="256">
        <v>42</v>
      </c>
      <c r="O358" s="256">
        <f t="shared" ref="O358:O367" si="130">SUM(J358:N358)</f>
        <v>1331</v>
      </c>
      <c r="P358" s="205"/>
    </row>
    <row r="359" spans="1:17" s="251" customFormat="1" ht="15" customHeight="1" x14ac:dyDescent="0.15">
      <c r="A359" s="201"/>
      <c r="B359" s="201"/>
      <c r="C359" s="257"/>
      <c r="D359" s="219" t="s">
        <v>333</v>
      </c>
      <c r="E359" s="285"/>
      <c r="F359" s="285"/>
      <c r="G359" s="247"/>
      <c r="H359" s="247"/>
      <c r="I359" s="258"/>
      <c r="J359" s="259">
        <v>921</v>
      </c>
      <c r="K359" s="259">
        <v>145</v>
      </c>
      <c r="L359" s="259">
        <v>214</v>
      </c>
      <c r="M359" s="259">
        <v>10</v>
      </c>
      <c r="N359" s="259">
        <v>41</v>
      </c>
      <c r="O359" s="259">
        <f t="shared" si="130"/>
        <v>1331</v>
      </c>
      <c r="P359" s="205"/>
    </row>
    <row r="360" spans="1:17" s="251" customFormat="1" ht="15" customHeight="1" x14ac:dyDescent="0.15">
      <c r="A360" s="201"/>
      <c r="B360" s="201"/>
      <c r="C360" s="257"/>
      <c r="D360" s="219" t="s">
        <v>334</v>
      </c>
      <c r="E360" s="285"/>
      <c r="F360" s="285"/>
      <c r="G360" s="247"/>
      <c r="H360" s="247"/>
      <c r="I360" s="258"/>
      <c r="J360" s="259">
        <v>901</v>
      </c>
      <c r="K360" s="259">
        <v>139</v>
      </c>
      <c r="L360" s="259">
        <v>223</v>
      </c>
      <c r="M360" s="259">
        <v>24</v>
      </c>
      <c r="N360" s="259">
        <v>44</v>
      </c>
      <c r="O360" s="259">
        <f t="shared" si="130"/>
        <v>1331</v>
      </c>
      <c r="P360" s="205"/>
    </row>
    <row r="361" spans="1:17" s="251" customFormat="1" ht="15" customHeight="1" x14ac:dyDescent="0.15">
      <c r="A361" s="201"/>
      <c r="B361" s="201"/>
      <c r="C361" s="257"/>
      <c r="D361" s="219" t="s">
        <v>335</v>
      </c>
      <c r="E361" s="285"/>
      <c r="F361" s="285"/>
      <c r="G361" s="247"/>
      <c r="H361" s="247"/>
      <c r="I361" s="258"/>
      <c r="J361" s="259">
        <v>894</v>
      </c>
      <c r="K361" s="259">
        <v>135</v>
      </c>
      <c r="L361" s="259">
        <v>222</v>
      </c>
      <c r="M361" s="259">
        <v>37</v>
      </c>
      <c r="N361" s="259">
        <v>43</v>
      </c>
      <c r="O361" s="259">
        <f t="shared" si="130"/>
        <v>1331</v>
      </c>
      <c r="P361" s="205"/>
    </row>
    <row r="362" spans="1:17" ht="15" customHeight="1" x14ac:dyDescent="0.15">
      <c r="C362" s="261"/>
      <c r="D362" s="224" t="s">
        <v>336</v>
      </c>
      <c r="E362" s="286"/>
      <c r="F362" s="286"/>
      <c r="G362" s="263"/>
      <c r="H362" s="263"/>
      <c r="I362" s="264"/>
      <c r="J362" s="265">
        <v>836</v>
      </c>
      <c r="K362" s="265">
        <v>139</v>
      </c>
      <c r="L362" s="265">
        <v>297</v>
      </c>
      <c r="M362" s="265">
        <v>10</v>
      </c>
      <c r="N362" s="265">
        <v>49</v>
      </c>
      <c r="O362" s="265">
        <f t="shared" si="130"/>
        <v>1331</v>
      </c>
    </row>
    <row r="363" spans="1:17" s="251" customFormat="1" ht="15" customHeight="1" x14ac:dyDescent="0.15">
      <c r="A363" s="201"/>
      <c r="B363" s="201"/>
      <c r="C363" s="252" t="s">
        <v>3</v>
      </c>
      <c r="D363" s="219" t="s">
        <v>332</v>
      </c>
      <c r="E363" s="254"/>
      <c r="F363" s="254"/>
      <c r="G363" s="254"/>
      <c r="H363" s="254"/>
      <c r="I363" s="266">
        <f t="shared" ref="I363:I367" si="131">$M$16</f>
        <v>1331</v>
      </c>
      <c r="J363" s="267">
        <f t="shared" ref="J363:N367" si="132">J358/$I363*100</f>
        <v>69.346356123215628</v>
      </c>
      <c r="K363" s="267">
        <f t="shared" si="132"/>
        <v>11.044327573253193</v>
      </c>
      <c r="L363" s="267">
        <f t="shared" si="132"/>
        <v>15.852742299023289</v>
      </c>
      <c r="M363" s="267">
        <f t="shared" si="132"/>
        <v>0.60105184072126228</v>
      </c>
      <c r="N363" s="267">
        <f t="shared" si="132"/>
        <v>3.1555221637866269</v>
      </c>
      <c r="O363" s="267">
        <f t="shared" si="130"/>
        <v>100.00000000000001</v>
      </c>
      <c r="P363" s="205"/>
    </row>
    <row r="364" spans="1:17" s="251" customFormat="1" ht="15" customHeight="1" x14ac:dyDescent="0.15">
      <c r="A364" s="201"/>
      <c r="B364" s="201"/>
      <c r="C364" s="257"/>
      <c r="D364" s="219" t="s">
        <v>333</v>
      </c>
      <c r="E364" s="285"/>
      <c r="F364" s="285"/>
      <c r="G364" s="247"/>
      <c r="H364" s="247"/>
      <c r="I364" s="268">
        <f t="shared" si="131"/>
        <v>1331</v>
      </c>
      <c r="J364" s="269">
        <f t="shared" si="132"/>
        <v>69.196093163035314</v>
      </c>
      <c r="K364" s="269">
        <f t="shared" si="132"/>
        <v>10.894064613072878</v>
      </c>
      <c r="L364" s="269">
        <f t="shared" si="132"/>
        <v>16.078136739293765</v>
      </c>
      <c r="M364" s="269">
        <f t="shared" si="132"/>
        <v>0.75131480090157776</v>
      </c>
      <c r="N364" s="269">
        <f t="shared" si="132"/>
        <v>3.0803906836964687</v>
      </c>
      <c r="O364" s="269">
        <f t="shared" si="130"/>
        <v>100</v>
      </c>
      <c r="P364" s="205"/>
    </row>
    <row r="365" spans="1:17" s="251" customFormat="1" ht="15" customHeight="1" x14ac:dyDescent="0.15">
      <c r="A365" s="201"/>
      <c r="B365" s="201"/>
      <c r="C365" s="257"/>
      <c r="D365" s="219" t="s">
        <v>334</v>
      </c>
      <c r="E365" s="285"/>
      <c r="F365" s="285"/>
      <c r="G365" s="247"/>
      <c r="H365" s="247"/>
      <c r="I365" s="268">
        <f t="shared" si="131"/>
        <v>1331</v>
      </c>
      <c r="J365" s="269">
        <f t="shared" si="132"/>
        <v>67.693463561232164</v>
      </c>
      <c r="K365" s="269">
        <f t="shared" si="132"/>
        <v>10.443275732531932</v>
      </c>
      <c r="L365" s="269">
        <f t="shared" si="132"/>
        <v>16.754320060105186</v>
      </c>
      <c r="M365" s="269">
        <f t="shared" si="132"/>
        <v>1.8031555221637865</v>
      </c>
      <c r="N365" s="269">
        <f t="shared" si="132"/>
        <v>3.3057851239669422</v>
      </c>
      <c r="O365" s="269">
        <f t="shared" si="130"/>
        <v>100.00000000000001</v>
      </c>
      <c r="P365" s="205"/>
    </row>
    <row r="366" spans="1:17" s="251" customFormat="1" ht="15" customHeight="1" x14ac:dyDescent="0.15">
      <c r="A366" s="201"/>
      <c r="B366" s="201"/>
      <c r="C366" s="257"/>
      <c r="D366" s="219" t="s">
        <v>335</v>
      </c>
      <c r="E366" s="285"/>
      <c r="F366" s="285"/>
      <c r="G366" s="247"/>
      <c r="H366" s="247"/>
      <c r="I366" s="268">
        <f t="shared" si="131"/>
        <v>1331</v>
      </c>
      <c r="J366" s="269">
        <f t="shared" si="132"/>
        <v>67.16754320060106</v>
      </c>
      <c r="K366" s="269">
        <f t="shared" si="132"/>
        <v>10.142749812171299</v>
      </c>
      <c r="L366" s="269">
        <f t="shared" si="132"/>
        <v>16.679188580015026</v>
      </c>
      <c r="M366" s="269">
        <f t="shared" si="132"/>
        <v>2.779864763335838</v>
      </c>
      <c r="N366" s="269">
        <f t="shared" si="132"/>
        <v>3.2306536438767846</v>
      </c>
      <c r="O366" s="269">
        <f t="shared" si="130"/>
        <v>100</v>
      </c>
    </row>
    <row r="367" spans="1:17" ht="15" customHeight="1" x14ac:dyDescent="0.15">
      <c r="C367" s="261"/>
      <c r="D367" s="224" t="s">
        <v>336</v>
      </c>
      <c r="E367" s="286"/>
      <c r="F367" s="286"/>
      <c r="G367" s="263"/>
      <c r="H367" s="263"/>
      <c r="I367" s="270">
        <f t="shared" si="131"/>
        <v>1331</v>
      </c>
      <c r="J367" s="271">
        <f t="shared" si="132"/>
        <v>62.809917355371901</v>
      </c>
      <c r="K367" s="271">
        <f t="shared" si="132"/>
        <v>10.443275732531932</v>
      </c>
      <c r="L367" s="271">
        <f t="shared" si="132"/>
        <v>22.314049586776861</v>
      </c>
      <c r="M367" s="271">
        <f t="shared" si="132"/>
        <v>0.75131480090157776</v>
      </c>
      <c r="N367" s="271">
        <f t="shared" si="132"/>
        <v>3.6814425244177307</v>
      </c>
      <c r="O367" s="271">
        <f t="shared" si="130"/>
        <v>100.00000000000001</v>
      </c>
      <c r="P367" s="251"/>
    </row>
    <row r="368" spans="1:17" ht="15" customHeight="1" x14ac:dyDescent="0.15">
      <c r="C368" s="232"/>
      <c r="D368" s="247"/>
      <c r="E368" s="247"/>
      <c r="F368" s="247"/>
      <c r="G368" s="247"/>
      <c r="H368" s="287"/>
      <c r="I368" s="288"/>
      <c r="J368" s="288"/>
      <c r="K368" s="288"/>
      <c r="L368" s="288"/>
      <c r="M368" s="288"/>
      <c r="N368" s="288"/>
      <c r="O368" s="288"/>
      <c r="P368" s="288"/>
      <c r="Q368" s="251"/>
    </row>
    <row r="369" spans="1:17" ht="15" customHeight="1" x14ac:dyDescent="0.15">
      <c r="A369" s="201" t="s">
        <v>553</v>
      </c>
      <c r="B369" s="201" t="s">
        <v>551</v>
      </c>
      <c r="C369" s="236" t="s">
        <v>554</v>
      </c>
    </row>
    <row r="370" spans="1:17" s="251" customFormat="1" ht="34" x14ac:dyDescent="0.15">
      <c r="A370" s="201"/>
      <c r="B370" s="201"/>
      <c r="C370" s="227" t="s">
        <v>518</v>
      </c>
      <c r="D370" s="228"/>
      <c r="E370" s="228"/>
      <c r="F370" s="228"/>
      <c r="G370" s="228"/>
      <c r="H370" s="228"/>
      <c r="I370" s="229"/>
      <c r="J370" s="276" t="s">
        <v>337</v>
      </c>
      <c r="K370" s="276" t="s">
        <v>338</v>
      </c>
      <c r="L370" s="284" t="s">
        <v>339</v>
      </c>
      <c r="M370" s="284" t="s">
        <v>340</v>
      </c>
      <c r="N370" s="274" t="s">
        <v>0</v>
      </c>
      <c r="O370" s="274" t="s">
        <v>5</v>
      </c>
      <c r="P370" s="205"/>
    </row>
    <row r="371" spans="1:17" s="251" customFormat="1" ht="15" customHeight="1" x14ac:dyDescent="0.15">
      <c r="A371" s="201"/>
      <c r="B371" s="201"/>
      <c r="C371" s="252" t="s">
        <v>2</v>
      </c>
      <c r="D371" s="219" t="s">
        <v>332</v>
      </c>
      <c r="E371" s="254"/>
      <c r="F371" s="254"/>
      <c r="G371" s="254"/>
      <c r="H371" s="254"/>
      <c r="I371" s="255"/>
      <c r="J371" s="256">
        <v>319</v>
      </c>
      <c r="K371" s="256">
        <v>713</v>
      </c>
      <c r="L371" s="256">
        <v>245</v>
      </c>
      <c r="M371" s="256">
        <v>139</v>
      </c>
      <c r="N371" s="256">
        <v>104</v>
      </c>
      <c r="O371" s="256">
        <f t="shared" ref="O371:O380" si="133">SUM(J371:N371)</f>
        <v>1520</v>
      </c>
      <c r="P371" s="205"/>
    </row>
    <row r="372" spans="1:17" s="251" customFormat="1" ht="15" customHeight="1" x14ac:dyDescent="0.15">
      <c r="A372" s="201"/>
      <c r="B372" s="201"/>
      <c r="C372" s="257"/>
      <c r="D372" s="219" t="s">
        <v>333</v>
      </c>
      <c r="E372" s="285"/>
      <c r="F372" s="285"/>
      <c r="G372" s="247"/>
      <c r="H372" s="247"/>
      <c r="I372" s="258"/>
      <c r="J372" s="259">
        <v>436</v>
      </c>
      <c r="K372" s="259">
        <v>602</v>
      </c>
      <c r="L372" s="259">
        <v>227</v>
      </c>
      <c r="M372" s="259">
        <v>150</v>
      </c>
      <c r="N372" s="259">
        <v>105</v>
      </c>
      <c r="O372" s="259">
        <f t="shared" si="133"/>
        <v>1520</v>
      </c>
      <c r="P372" s="205"/>
    </row>
    <row r="373" spans="1:17" s="251" customFormat="1" ht="15" customHeight="1" x14ac:dyDescent="0.15">
      <c r="A373" s="201"/>
      <c r="B373" s="201"/>
      <c r="C373" s="257"/>
      <c r="D373" s="219" t="s">
        <v>334</v>
      </c>
      <c r="E373" s="285"/>
      <c r="F373" s="285"/>
      <c r="G373" s="247"/>
      <c r="H373" s="247"/>
      <c r="I373" s="258"/>
      <c r="J373" s="259">
        <v>456</v>
      </c>
      <c r="K373" s="259">
        <v>551</v>
      </c>
      <c r="L373" s="259">
        <v>245</v>
      </c>
      <c r="M373" s="259">
        <v>160</v>
      </c>
      <c r="N373" s="259">
        <v>108</v>
      </c>
      <c r="O373" s="259">
        <f t="shared" si="133"/>
        <v>1520</v>
      </c>
      <c r="P373" s="205"/>
    </row>
    <row r="374" spans="1:17" s="251" customFormat="1" ht="15" customHeight="1" x14ac:dyDescent="0.15">
      <c r="A374" s="201"/>
      <c r="B374" s="201"/>
      <c r="C374" s="257"/>
      <c r="D374" s="219" t="s">
        <v>335</v>
      </c>
      <c r="E374" s="285"/>
      <c r="F374" s="285"/>
      <c r="G374" s="247"/>
      <c r="H374" s="247"/>
      <c r="I374" s="258"/>
      <c r="J374" s="259">
        <v>469</v>
      </c>
      <c r="K374" s="259">
        <v>502</v>
      </c>
      <c r="L374" s="259">
        <v>253</v>
      </c>
      <c r="M374" s="259">
        <v>181</v>
      </c>
      <c r="N374" s="259">
        <v>115</v>
      </c>
      <c r="O374" s="259">
        <f t="shared" si="133"/>
        <v>1520</v>
      </c>
      <c r="P374" s="205"/>
    </row>
    <row r="375" spans="1:17" ht="15" customHeight="1" x14ac:dyDescent="0.15">
      <c r="C375" s="261"/>
      <c r="D375" s="224" t="s">
        <v>336</v>
      </c>
      <c r="E375" s="286"/>
      <c r="F375" s="286"/>
      <c r="G375" s="263"/>
      <c r="H375" s="263"/>
      <c r="I375" s="264"/>
      <c r="J375" s="265">
        <v>416</v>
      </c>
      <c r="K375" s="265">
        <v>481</v>
      </c>
      <c r="L375" s="265">
        <v>324</v>
      </c>
      <c r="M375" s="265">
        <v>178</v>
      </c>
      <c r="N375" s="265">
        <v>121</v>
      </c>
      <c r="O375" s="265">
        <f t="shared" si="133"/>
        <v>1520</v>
      </c>
    </row>
    <row r="376" spans="1:17" s="251" customFormat="1" ht="15" customHeight="1" x14ac:dyDescent="0.15">
      <c r="A376" s="201"/>
      <c r="B376" s="201"/>
      <c r="C376" s="252" t="s">
        <v>3</v>
      </c>
      <c r="D376" s="219" t="s">
        <v>332</v>
      </c>
      <c r="E376" s="254"/>
      <c r="F376" s="254"/>
      <c r="G376" s="254"/>
      <c r="H376" s="254"/>
      <c r="I376" s="266">
        <f t="shared" ref="I376:I380" si="134">$L$98</f>
        <v>1520</v>
      </c>
      <c r="J376" s="267">
        <f t="shared" ref="J376:N376" si="135">J371/$I376*100</f>
        <v>20.986842105263158</v>
      </c>
      <c r="K376" s="267">
        <f t="shared" si="135"/>
        <v>46.907894736842103</v>
      </c>
      <c r="L376" s="267">
        <f t="shared" si="135"/>
        <v>16.118421052631579</v>
      </c>
      <c r="M376" s="267">
        <f t="shared" si="135"/>
        <v>9.1447368421052637</v>
      </c>
      <c r="N376" s="267">
        <f t="shared" si="135"/>
        <v>6.8421052631578956</v>
      </c>
      <c r="O376" s="267">
        <f t="shared" si="133"/>
        <v>99.999999999999986</v>
      </c>
      <c r="P376" s="205"/>
    </row>
    <row r="377" spans="1:17" s="251" customFormat="1" ht="15" customHeight="1" x14ac:dyDescent="0.15">
      <c r="A377" s="201"/>
      <c r="B377" s="201"/>
      <c r="C377" s="257"/>
      <c r="D377" s="219" t="s">
        <v>333</v>
      </c>
      <c r="E377" s="285"/>
      <c r="F377" s="285"/>
      <c r="G377" s="247"/>
      <c r="H377" s="247"/>
      <c r="I377" s="268">
        <f t="shared" si="134"/>
        <v>1520</v>
      </c>
      <c r="J377" s="269">
        <f t="shared" ref="J377:N377" si="136">J372/$I377*100</f>
        <v>28.684210526315791</v>
      </c>
      <c r="K377" s="269">
        <f t="shared" si="136"/>
        <v>39.60526315789474</v>
      </c>
      <c r="L377" s="269">
        <f t="shared" si="136"/>
        <v>14.934210526315789</v>
      </c>
      <c r="M377" s="269">
        <f t="shared" si="136"/>
        <v>9.8684210526315788</v>
      </c>
      <c r="N377" s="269">
        <f t="shared" si="136"/>
        <v>6.9078947368421062</v>
      </c>
      <c r="O377" s="269">
        <f t="shared" si="133"/>
        <v>100.00000000000001</v>
      </c>
      <c r="P377" s="205"/>
    </row>
    <row r="378" spans="1:17" s="251" customFormat="1" ht="15" customHeight="1" x14ac:dyDescent="0.15">
      <c r="A378" s="201"/>
      <c r="B378" s="201"/>
      <c r="C378" s="257"/>
      <c r="D378" s="219" t="s">
        <v>334</v>
      </c>
      <c r="E378" s="285"/>
      <c r="F378" s="285"/>
      <c r="G378" s="247"/>
      <c r="H378" s="247"/>
      <c r="I378" s="268">
        <f t="shared" si="134"/>
        <v>1520</v>
      </c>
      <c r="J378" s="269">
        <f t="shared" ref="J378:N378" si="137">J373/$I378*100</f>
        <v>30</v>
      </c>
      <c r="K378" s="269">
        <f t="shared" si="137"/>
        <v>36.25</v>
      </c>
      <c r="L378" s="269">
        <f t="shared" si="137"/>
        <v>16.118421052631579</v>
      </c>
      <c r="M378" s="269">
        <f t="shared" si="137"/>
        <v>10.526315789473683</v>
      </c>
      <c r="N378" s="269">
        <f t="shared" si="137"/>
        <v>7.1052631578947363</v>
      </c>
      <c r="O378" s="269">
        <f t="shared" si="133"/>
        <v>100</v>
      </c>
      <c r="P378" s="205"/>
    </row>
    <row r="379" spans="1:17" s="251" customFormat="1" ht="15" customHeight="1" x14ac:dyDescent="0.15">
      <c r="A379" s="201"/>
      <c r="B379" s="201"/>
      <c r="C379" s="257"/>
      <c r="D379" s="219" t="s">
        <v>335</v>
      </c>
      <c r="E379" s="285"/>
      <c r="F379" s="285"/>
      <c r="G379" s="247"/>
      <c r="H379" s="247"/>
      <c r="I379" s="268">
        <f t="shared" si="134"/>
        <v>1520</v>
      </c>
      <c r="J379" s="269">
        <f t="shared" ref="J379:N379" si="138">J374/$I379*100</f>
        <v>30.855263157894736</v>
      </c>
      <c r="K379" s="269">
        <f t="shared" si="138"/>
        <v>33.026315789473685</v>
      </c>
      <c r="L379" s="269">
        <f t="shared" si="138"/>
        <v>16.644736842105264</v>
      </c>
      <c r="M379" s="269">
        <f t="shared" si="138"/>
        <v>11.907894736842104</v>
      </c>
      <c r="N379" s="269">
        <f t="shared" si="138"/>
        <v>7.5657894736842106</v>
      </c>
      <c r="O379" s="269">
        <f t="shared" si="133"/>
        <v>100</v>
      </c>
    </row>
    <row r="380" spans="1:17" ht="15" customHeight="1" x14ac:dyDescent="0.15">
      <c r="C380" s="261"/>
      <c r="D380" s="224" t="s">
        <v>336</v>
      </c>
      <c r="E380" s="286"/>
      <c r="F380" s="286"/>
      <c r="G380" s="263"/>
      <c r="H380" s="263"/>
      <c r="I380" s="270">
        <f t="shared" si="134"/>
        <v>1520</v>
      </c>
      <c r="J380" s="271">
        <f t="shared" ref="J380:N380" si="139">J375/$I380*100</f>
        <v>27.368421052631582</v>
      </c>
      <c r="K380" s="271">
        <f t="shared" si="139"/>
        <v>31.644736842105264</v>
      </c>
      <c r="L380" s="271">
        <f t="shared" si="139"/>
        <v>21.315789473684209</v>
      </c>
      <c r="M380" s="271">
        <f t="shared" si="139"/>
        <v>11.710526315789474</v>
      </c>
      <c r="N380" s="271">
        <f t="shared" si="139"/>
        <v>7.9605263157894735</v>
      </c>
      <c r="O380" s="271">
        <f t="shared" si="133"/>
        <v>100.00000000000001</v>
      </c>
      <c r="P380" s="251"/>
    </row>
    <row r="381" spans="1:17" ht="15" customHeight="1" x14ac:dyDescent="0.15">
      <c r="C381" s="232"/>
      <c r="D381" s="247"/>
      <c r="E381" s="247"/>
      <c r="F381" s="247"/>
      <c r="G381" s="247"/>
      <c r="H381" s="287"/>
      <c r="I381" s="288"/>
      <c r="J381" s="288"/>
      <c r="K381" s="288"/>
      <c r="L381" s="288"/>
      <c r="M381" s="288"/>
      <c r="N381" s="288"/>
      <c r="O381" s="288"/>
      <c r="P381" s="288"/>
      <c r="Q381" s="251"/>
    </row>
    <row r="382" spans="1:17" s="251" customFormat="1" ht="34" x14ac:dyDescent="0.15">
      <c r="A382" s="201"/>
      <c r="B382" s="201"/>
      <c r="C382" s="227" t="s">
        <v>707</v>
      </c>
      <c r="D382" s="228"/>
      <c r="E382" s="228"/>
      <c r="F382" s="228"/>
      <c r="G382" s="228"/>
      <c r="H382" s="228"/>
      <c r="I382" s="229"/>
      <c r="J382" s="276" t="s">
        <v>337</v>
      </c>
      <c r="K382" s="276" t="s">
        <v>338</v>
      </c>
      <c r="L382" s="284" t="s">
        <v>339</v>
      </c>
      <c r="M382" s="284" t="s">
        <v>340</v>
      </c>
      <c r="N382" s="274" t="s">
        <v>0</v>
      </c>
      <c r="O382" s="274" t="s">
        <v>5</v>
      </c>
      <c r="P382" s="205"/>
    </row>
    <row r="383" spans="1:17" s="251" customFormat="1" ht="15" customHeight="1" x14ac:dyDescent="0.15">
      <c r="A383" s="201"/>
      <c r="B383" s="201"/>
      <c r="C383" s="252" t="s">
        <v>2</v>
      </c>
      <c r="D383" s="219" t="s">
        <v>332</v>
      </c>
      <c r="E383" s="254"/>
      <c r="F383" s="254"/>
      <c r="G383" s="254"/>
      <c r="H383" s="254"/>
      <c r="I383" s="255"/>
      <c r="J383" s="256">
        <v>176</v>
      </c>
      <c r="K383" s="256">
        <v>553</v>
      </c>
      <c r="L383" s="256">
        <v>328</v>
      </c>
      <c r="M383" s="256">
        <v>199</v>
      </c>
      <c r="N383" s="256">
        <v>75</v>
      </c>
      <c r="O383" s="256">
        <f t="shared" ref="O383:O392" si="140">SUM(J383:N383)</f>
        <v>1331</v>
      </c>
      <c r="P383" s="205"/>
    </row>
    <row r="384" spans="1:17" s="251" customFormat="1" ht="15" customHeight="1" x14ac:dyDescent="0.15">
      <c r="A384" s="201"/>
      <c r="B384" s="201"/>
      <c r="C384" s="257"/>
      <c r="D384" s="219" t="s">
        <v>333</v>
      </c>
      <c r="E384" s="285"/>
      <c r="F384" s="285"/>
      <c r="G384" s="247"/>
      <c r="H384" s="247"/>
      <c r="I384" s="258"/>
      <c r="J384" s="259">
        <v>256</v>
      </c>
      <c r="K384" s="259">
        <v>462</v>
      </c>
      <c r="L384" s="259">
        <v>331</v>
      </c>
      <c r="M384" s="259">
        <v>208</v>
      </c>
      <c r="N384" s="259">
        <v>74</v>
      </c>
      <c r="O384" s="259">
        <f t="shared" si="140"/>
        <v>1331</v>
      </c>
      <c r="P384" s="205"/>
    </row>
    <row r="385" spans="1:17" s="251" customFormat="1" ht="15" customHeight="1" x14ac:dyDescent="0.15">
      <c r="A385" s="201"/>
      <c r="B385" s="201"/>
      <c r="C385" s="257"/>
      <c r="D385" s="219" t="s">
        <v>334</v>
      </c>
      <c r="E385" s="285"/>
      <c r="F385" s="285"/>
      <c r="G385" s="247"/>
      <c r="H385" s="247"/>
      <c r="I385" s="258"/>
      <c r="J385" s="259">
        <v>253</v>
      </c>
      <c r="K385" s="259">
        <v>441</v>
      </c>
      <c r="L385" s="259">
        <v>335</v>
      </c>
      <c r="M385" s="259">
        <v>221</v>
      </c>
      <c r="N385" s="259">
        <v>81</v>
      </c>
      <c r="O385" s="259">
        <f t="shared" si="140"/>
        <v>1331</v>
      </c>
      <c r="P385" s="205"/>
    </row>
    <row r="386" spans="1:17" s="251" customFormat="1" ht="15" customHeight="1" x14ac:dyDescent="0.15">
      <c r="A386" s="201"/>
      <c r="B386" s="201"/>
      <c r="C386" s="257"/>
      <c r="D386" s="219" t="s">
        <v>335</v>
      </c>
      <c r="E386" s="285"/>
      <c r="F386" s="285"/>
      <c r="G386" s="247"/>
      <c r="H386" s="247"/>
      <c r="I386" s="258"/>
      <c r="J386" s="259">
        <v>275</v>
      </c>
      <c r="K386" s="259">
        <v>407</v>
      </c>
      <c r="L386" s="259">
        <v>337</v>
      </c>
      <c r="M386" s="259">
        <v>228</v>
      </c>
      <c r="N386" s="259">
        <v>84</v>
      </c>
      <c r="O386" s="259">
        <f t="shared" si="140"/>
        <v>1331</v>
      </c>
      <c r="P386" s="205"/>
    </row>
    <row r="387" spans="1:17" ht="15" customHeight="1" x14ac:dyDescent="0.15">
      <c r="C387" s="261"/>
      <c r="D387" s="224" t="s">
        <v>336</v>
      </c>
      <c r="E387" s="286"/>
      <c r="F387" s="286"/>
      <c r="G387" s="263"/>
      <c r="H387" s="263"/>
      <c r="I387" s="264"/>
      <c r="J387" s="265">
        <v>227</v>
      </c>
      <c r="K387" s="265">
        <v>381</v>
      </c>
      <c r="L387" s="265">
        <v>398</v>
      </c>
      <c r="M387" s="265">
        <v>234</v>
      </c>
      <c r="N387" s="265">
        <v>91</v>
      </c>
      <c r="O387" s="265">
        <f t="shared" si="140"/>
        <v>1331</v>
      </c>
    </row>
    <row r="388" spans="1:17" s="251" customFormat="1" ht="15" customHeight="1" x14ac:dyDescent="0.15">
      <c r="A388" s="201"/>
      <c r="B388" s="201"/>
      <c r="C388" s="252" t="s">
        <v>3</v>
      </c>
      <c r="D388" s="219" t="s">
        <v>332</v>
      </c>
      <c r="E388" s="254"/>
      <c r="F388" s="254"/>
      <c r="G388" s="254"/>
      <c r="H388" s="254"/>
      <c r="I388" s="266">
        <f t="shared" ref="I388:I392" si="141">$M$16</f>
        <v>1331</v>
      </c>
      <c r="J388" s="267">
        <f t="shared" ref="J388:N392" si="142">J383/$I388*100</f>
        <v>13.223140495867769</v>
      </c>
      <c r="K388" s="267">
        <f t="shared" si="142"/>
        <v>41.54770848985725</v>
      </c>
      <c r="L388" s="267">
        <f t="shared" si="142"/>
        <v>24.64312546957175</v>
      </c>
      <c r="M388" s="267">
        <f t="shared" si="142"/>
        <v>14.951164537941397</v>
      </c>
      <c r="N388" s="267">
        <f t="shared" si="142"/>
        <v>5.6348610067618337</v>
      </c>
      <c r="O388" s="267">
        <f t="shared" si="140"/>
        <v>100</v>
      </c>
      <c r="P388" s="205"/>
    </row>
    <row r="389" spans="1:17" s="251" customFormat="1" ht="15" customHeight="1" x14ac:dyDescent="0.15">
      <c r="A389" s="201"/>
      <c r="B389" s="201"/>
      <c r="C389" s="257"/>
      <c r="D389" s="219" t="s">
        <v>333</v>
      </c>
      <c r="E389" s="285"/>
      <c r="F389" s="285"/>
      <c r="G389" s="247"/>
      <c r="H389" s="247"/>
      <c r="I389" s="268">
        <f t="shared" si="141"/>
        <v>1331</v>
      </c>
      <c r="J389" s="269">
        <f t="shared" si="142"/>
        <v>19.233658903080393</v>
      </c>
      <c r="K389" s="269">
        <f t="shared" si="142"/>
        <v>34.710743801652896</v>
      </c>
      <c r="L389" s="269">
        <f t="shared" si="142"/>
        <v>24.868519909842224</v>
      </c>
      <c r="M389" s="269">
        <f t="shared" si="142"/>
        <v>15.627347858752819</v>
      </c>
      <c r="N389" s="269">
        <f t="shared" si="142"/>
        <v>5.559729526671676</v>
      </c>
      <c r="O389" s="269">
        <f t="shared" si="140"/>
        <v>100</v>
      </c>
      <c r="P389" s="205"/>
    </row>
    <row r="390" spans="1:17" s="251" customFormat="1" ht="15" customHeight="1" x14ac:dyDescent="0.15">
      <c r="A390" s="201"/>
      <c r="B390" s="201"/>
      <c r="C390" s="257"/>
      <c r="D390" s="219" t="s">
        <v>334</v>
      </c>
      <c r="E390" s="285"/>
      <c r="F390" s="285"/>
      <c r="G390" s="247"/>
      <c r="H390" s="247"/>
      <c r="I390" s="268">
        <f t="shared" si="141"/>
        <v>1331</v>
      </c>
      <c r="J390" s="269">
        <f t="shared" si="142"/>
        <v>19.008264462809919</v>
      </c>
      <c r="K390" s="269">
        <f t="shared" si="142"/>
        <v>33.132982719759582</v>
      </c>
      <c r="L390" s="269">
        <f t="shared" si="142"/>
        <v>25.169045830202858</v>
      </c>
      <c r="M390" s="269">
        <f t="shared" si="142"/>
        <v>16.604057099924869</v>
      </c>
      <c r="N390" s="269">
        <f t="shared" si="142"/>
        <v>6.0856498873027798</v>
      </c>
      <c r="O390" s="269">
        <f t="shared" si="140"/>
        <v>100.00000000000001</v>
      </c>
      <c r="P390" s="205"/>
    </row>
    <row r="391" spans="1:17" s="251" customFormat="1" ht="15" customHeight="1" x14ac:dyDescent="0.15">
      <c r="A391" s="201"/>
      <c r="B391" s="201"/>
      <c r="C391" s="257"/>
      <c r="D391" s="219" t="s">
        <v>335</v>
      </c>
      <c r="E391" s="285"/>
      <c r="F391" s="285"/>
      <c r="G391" s="247"/>
      <c r="H391" s="247"/>
      <c r="I391" s="268">
        <f t="shared" si="141"/>
        <v>1331</v>
      </c>
      <c r="J391" s="269">
        <f t="shared" si="142"/>
        <v>20.66115702479339</v>
      </c>
      <c r="K391" s="269">
        <f t="shared" si="142"/>
        <v>30.578512396694212</v>
      </c>
      <c r="L391" s="269">
        <f t="shared" si="142"/>
        <v>25.319308790383172</v>
      </c>
      <c r="M391" s="269">
        <f t="shared" si="142"/>
        <v>17.129977460555974</v>
      </c>
      <c r="N391" s="269">
        <f t="shared" si="142"/>
        <v>6.3110443275732537</v>
      </c>
      <c r="O391" s="269">
        <f t="shared" si="140"/>
        <v>100.00000000000001</v>
      </c>
    </row>
    <row r="392" spans="1:17" ht="15" customHeight="1" x14ac:dyDescent="0.15">
      <c r="C392" s="261"/>
      <c r="D392" s="224" t="s">
        <v>336</v>
      </c>
      <c r="E392" s="286"/>
      <c r="F392" s="286"/>
      <c r="G392" s="263"/>
      <c r="H392" s="263"/>
      <c r="I392" s="270">
        <f t="shared" si="141"/>
        <v>1331</v>
      </c>
      <c r="J392" s="271">
        <f t="shared" si="142"/>
        <v>17.054845980465817</v>
      </c>
      <c r="K392" s="271">
        <f t="shared" si="142"/>
        <v>28.625093914350114</v>
      </c>
      <c r="L392" s="271">
        <f t="shared" si="142"/>
        <v>29.902329075882793</v>
      </c>
      <c r="M392" s="271">
        <f t="shared" si="142"/>
        <v>17.580766341096922</v>
      </c>
      <c r="N392" s="271">
        <f t="shared" si="142"/>
        <v>6.8369646882043567</v>
      </c>
      <c r="O392" s="271">
        <f t="shared" si="140"/>
        <v>100</v>
      </c>
      <c r="P392" s="251"/>
    </row>
    <row r="393" spans="1:17" ht="15" customHeight="1" x14ac:dyDescent="0.15">
      <c r="C393" s="232"/>
      <c r="D393" s="247"/>
      <c r="E393" s="247"/>
      <c r="F393" s="247"/>
      <c r="G393" s="247"/>
      <c r="H393" s="287"/>
      <c r="I393" s="288"/>
      <c r="J393" s="288"/>
      <c r="K393" s="288"/>
      <c r="L393" s="288"/>
      <c r="M393" s="288"/>
      <c r="N393" s="288"/>
      <c r="O393" s="288"/>
      <c r="P393" s="288"/>
      <c r="Q393" s="251"/>
    </row>
    <row r="394" spans="1:17" ht="15" customHeight="1" x14ac:dyDescent="0.15">
      <c r="A394" s="201" t="s">
        <v>553</v>
      </c>
      <c r="B394" s="201" t="s">
        <v>551</v>
      </c>
      <c r="C394" s="236" t="s">
        <v>555</v>
      </c>
    </row>
    <row r="395" spans="1:17" s="251" customFormat="1" ht="34" x14ac:dyDescent="0.15">
      <c r="A395" s="201"/>
      <c r="B395" s="201"/>
      <c r="C395" s="227" t="s">
        <v>518</v>
      </c>
      <c r="D395" s="228"/>
      <c r="E395" s="228"/>
      <c r="F395" s="228"/>
      <c r="G395" s="228"/>
      <c r="H395" s="228"/>
      <c r="I395" s="229"/>
      <c r="J395" s="276" t="s">
        <v>337</v>
      </c>
      <c r="K395" s="276" t="s">
        <v>338</v>
      </c>
      <c r="L395" s="284" t="s">
        <v>339</v>
      </c>
      <c r="M395" s="284" t="s">
        <v>340</v>
      </c>
      <c r="N395" s="284" t="s">
        <v>341</v>
      </c>
      <c r="O395" s="274" t="s">
        <v>0</v>
      </c>
      <c r="P395" s="274" t="s">
        <v>5</v>
      </c>
      <c r="Q395" s="205"/>
    </row>
    <row r="396" spans="1:17" s="251" customFormat="1" ht="15" customHeight="1" x14ac:dyDescent="0.15">
      <c r="A396" s="201"/>
      <c r="B396" s="201"/>
      <c r="C396" s="252" t="s">
        <v>2</v>
      </c>
      <c r="D396" s="219" t="s">
        <v>332</v>
      </c>
      <c r="E396" s="254"/>
      <c r="F396" s="254"/>
      <c r="G396" s="254"/>
      <c r="H396" s="254"/>
      <c r="I396" s="255"/>
      <c r="J396" s="256">
        <v>788</v>
      </c>
      <c r="K396" s="256">
        <v>360</v>
      </c>
      <c r="L396" s="256">
        <v>5</v>
      </c>
      <c r="M396" s="256">
        <v>44</v>
      </c>
      <c r="N396" s="256">
        <v>173</v>
      </c>
      <c r="O396" s="256">
        <v>150</v>
      </c>
      <c r="P396" s="256">
        <f t="shared" ref="P396:P405" si="143">SUM(J396:O396)</f>
        <v>1520</v>
      </c>
      <c r="Q396" s="205"/>
    </row>
    <row r="397" spans="1:17" s="251" customFormat="1" ht="15" customHeight="1" x14ac:dyDescent="0.15">
      <c r="A397" s="201"/>
      <c r="B397" s="201"/>
      <c r="C397" s="257"/>
      <c r="D397" s="219" t="s">
        <v>333</v>
      </c>
      <c r="E397" s="285"/>
      <c r="F397" s="285"/>
      <c r="G397" s="247"/>
      <c r="H397" s="247"/>
      <c r="I397" s="258"/>
      <c r="J397" s="259">
        <v>917</v>
      </c>
      <c r="K397" s="259">
        <v>235</v>
      </c>
      <c r="L397" s="259">
        <v>3</v>
      </c>
      <c r="M397" s="259">
        <v>39</v>
      </c>
      <c r="N397" s="259">
        <v>172</v>
      </c>
      <c r="O397" s="259">
        <v>154</v>
      </c>
      <c r="P397" s="259">
        <f t="shared" si="143"/>
        <v>1520</v>
      </c>
      <c r="Q397" s="205"/>
    </row>
    <row r="398" spans="1:17" s="251" customFormat="1" ht="15" customHeight="1" x14ac:dyDescent="0.15">
      <c r="A398" s="201"/>
      <c r="B398" s="201"/>
      <c r="C398" s="257"/>
      <c r="D398" s="219" t="s">
        <v>334</v>
      </c>
      <c r="E398" s="285"/>
      <c r="F398" s="285"/>
      <c r="G398" s="247"/>
      <c r="H398" s="247"/>
      <c r="I398" s="258"/>
      <c r="J398" s="259">
        <v>943</v>
      </c>
      <c r="K398" s="259">
        <v>203</v>
      </c>
      <c r="L398" s="259">
        <v>4</v>
      </c>
      <c r="M398" s="259">
        <v>43</v>
      </c>
      <c r="N398" s="259">
        <v>171</v>
      </c>
      <c r="O398" s="259">
        <v>156</v>
      </c>
      <c r="P398" s="259">
        <f t="shared" si="143"/>
        <v>1520</v>
      </c>
      <c r="Q398" s="205"/>
    </row>
    <row r="399" spans="1:17" s="251" customFormat="1" ht="15" customHeight="1" x14ac:dyDescent="0.15">
      <c r="A399" s="201"/>
      <c r="B399" s="201"/>
      <c r="C399" s="257"/>
      <c r="D399" s="219" t="s">
        <v>335</v>
      </c>
      <c r="E399" s="285"/>
      <c r="F399" s="285"/>
      <c r="G399" s="247"/>
      <c r="H399" s="247"/>
      <c r="I399" s="258"/>
      <c r="J399" s="259">
        <v>948</v>
      </c>
      <c r="K399" s="259">
        <v>186</v>
      </c>
      <c r="L399" s="259">
        <v>4</v>
      </c>
      <c r="M399" s="259">
        <v>52</v>
      </c>
      <c r="N399" s="259">
        <v>171</v>
      </c>
      <c r="O399" s="259">
        <v>159</v>
      </c>
      <c r="P399" s="259">
        <f t="shared" si="143"/>
        <v>1520</v>
      </c>
      <c r="Q399" s="205"/>
    </row>
    <row r="400" spans="1:17" ht="15" customHeight="1" x14ac:dyDescent="0.15">
      <c r="C400" s="261"/>
      <c r="D400" s="224" t="s">
        <v>336</v>
      </c>
      <c r="E400" s="286"/>
      <c r="F400" s="286"/>
      <c r="G400" s="263"/>
      <c r="H400" s="263"/>
      <c r="I400" s="264"/>
      <c r="J400" s="265">
        <v>928</v>
      </c>
      <c r="K400" s="265">
        <v>217</v>
      </c>
      <c r="L400" s="265">
        <v>6</v>
      </c>
      <c r="M400" s="265">
        <v>41</v>
      </c>
      <c r="N400" s="265">
        <v>167</v>
      </c>
      <c r="O400" s="265">
        <v>161</v>
      </c>
      <c r="P400" s="265">
        <f t="shared" si="143"/>
        <v>1520</v>
      </c>
    </row>
    <row r="401" spans="1:17" s="251" customFormat="1" ht="15" customHeight="1" x14ac:dyDescent="0.15">
      <c r="A401" s="201"/>
      <c r="B401" s="201"/>
      <c r="C401" s="252" t="s">
        <v>3</v>
      </c>
      <c r="D401" s="219" t="s">
        <v>332</v>
      </c>
      <c r="E401" s="254"/>
      <c r="F401" s="254"/>
      <c r="G401" s="254"/>
      <c r="H401" s="254"/>
      <c r="I401" s="266">
        <f t="shared" ref="I401:I405" si="144">$L$98</f>
        <v>1520</v>
      </c>
      <c r="J401" s="267">
        <f t="shared" ref="J401:O401" si="145">J396/$I401*100</f>
        <v>51.84210526315789</v>
      </c>
      <c r="K401" s="267">
        <f t="shared" si="145"/>
        <v>23.684210526315788</v>
      </c>
      <c r="L401" s="267">
        <f t="shared" si="145"/>
        <v>0.3289473684210526</v>
      </c>
      <c r="M401" s="267">
        <f t="shared" si="145"/>
        <v>2.8947368421052633</v>
      </c>
      <c r="N401" s="267">
        <f t="shared" si="145"/>
        <v>11.381578947368421</v>
      </c>
      <c r="O401" s="267">
        <f t="shared" si="145"/>
        <v>9.8684210526315788</v>
      </c>
      <c r="P401" s="267">
        <f t="shared" si="143"/>
        <v>99.999999999999986</v>
      </c>
      <c r="Q401" s="205"/>
    </row>
    <row r="402" spans="1:17" s="251" customFormat="1" ht="15" customHeight="1" x14ac:dyDescent="0.15">
      <c r="A402" s="201"/>
      <c r="B402" s="201"/>
      <c r="C402" s="257"/>
      <c r="D402" s="219" t="s">
        <v>333</v>
      </c>
      <c r="E402" s="285"/>
      <c r="F402" s="285"/>
      <c r="G402" s="247"/>
      <c r="H402" s="247"/>
      <c r="I402" s="268">
        <f t="shared" si="144"/>
        <v>1520</v>
      </c>
      <c r="J402" s="269">
        <f t="shared" ref="J402:O402" si="146">J397/$I402*100</f>
        <v>60.328947368421048</v>
      </c>
      <c r="K402" s="269">
        <f t="shared" si="146"/>
        <v>15.460526315789474</v>
      </c>
      <c r="L402" s="269">
        <f t="shared" si="146"/>
        <v>0.19736842105263158</v>
      </c>
      <c r="M402" s="269">
        <f t="shared" si="146"/>
        <v>2.5657894736842106</v>
      </c>
      <c r="N402" s="269">
        <f t="shared" si="146"/>
        <v>11.315789473684211</v>
      </c>
      <c r="O402" s="269">
        <f t="shared" si="146"/>
        <v>10.131578947368421</v>
      </c>
      <c r="P402" s="269">
        <f t="shared" si="143"/>
        <v>99.999999999999986</v>
      </c>
      <c r="Q402" s="205"/>
    </row>
    <row r="403" spans="1:17" s="251" customFormat="1" ht="15" customHeight="1" x14ac:dyDescent="0.15">
      <c r="A403" s="201"/>
      <c r="B403" s="201"/>
      <c r="C403" s="257"/>
      <c r="D403" s="219" t="s">
        <v>334</v>
      </c>
      <c r="E403" s="285"/>
      <c r="F403" s="285"/>
      <c r="G403" s="247"/>
      <c r="H403" s="247"/>
      <c r="I403" s="268">
        <f t="shared" si="144"/>
        <v>1520</v>
      </c>
      <c r="J403" s="269">
        <f t="shared" ref="J403:O403" si="147">J398/$I403*100</f>
        <v>62.03947368421052</v>
      </c>
      <c r="K403" s="269">
        <f t="shared" si="147"/>
        <v>13.355263157894736</v>
      </c>
      <c r="L403" s="269">
        <f t="shared" si="147"/>
        <v>0.26315789473684209</v>
      </c>
      <c r="M403" s="269">
        <f t="shared" si="147"/>
        <v>2.8289473684210527</v>
      </c>
      <c r="N403" s="269">
        <f t="shared" si="147"/>
        <v>11.25</v>
      </c>
      <c r="O403" s="269">
        <f t="shared" si="147"/>
        <v>10.263157894736842</v>
      </c>
      <c r="P403" s="269">
        <f t="shared" si="143"/>
        <v>100</v>
      </c>
      <c r="Q403" s="205"/>
    </row>
    <row r="404" spans="1:17" s="251" customFormat="1" ht="15" customHeight="1" x14ac:dyDescent="0.15">
      <c r="A404" s="201"/>
      <c r="B404" s="201"/>
      <c r="C404" s="257"/>
      <c r="D404" s="219" t="s">
        <v>335</v>
      </c>
      <c r="E404" s="285"/>
      <c r="F404" s="285"/>
      <c r="G404" s="247"/>
      <c r="H404" s="247"/>
      <c r="I404" s="268">
        <f t="shared" si="144"/>
        <v>1520</v>
      </c>
      <c r="J404" s="269">
        <f t="shared" ref="J404:O404" si="148">J399/$I404*100</f>
        <v>62.368421052631582</v>
      </c>
      <c r="K404" s="269">
        <f t="shared" si="148"/>
        <v>12.236842105263159</v>
      </c>
      <c r="L404" s="269">
        <f t="shared" si="148"/>
        <v>0.26315789473684209</v>
      </c>
      <c r="M404" s="269">
        <f t="shared" si="148"/>
        <v>3.4210526315789478</v>
      </c>
      <c r="N404" s="269">
        <f t="shared" si="148"/>
        <v>11.25</v>
      </c>
      <c r="O404" s="269">
        <f t="shared" si="148"/>
        <v>10.460526315789474</v>
      </c>
      <c r="P404" s="269">
        <f t="shared" si="143"/>
        <v>100</v>
      </c>
    </row>
    <row r="405" spans="1:17" ht="15" customHeight="1" x14ac:dyDescent="0.15">
      <c r="C405" s="261"/>
      <c r="D405" s="224" t="s">
        <v>336</v>
      </c>
      <c r="E405" s="286"/>
      <c r="F405" s="286"/>
      <c r="G405" s="263"/>
      <c r="H405" s="263"/>
      <c r="I405" s="270">
        <f t="shared" si="144"/>
        <v>1520</v>
      </c>
      <c r="J405" s="271">
        <f t="shared" ref="J405:O405" si="149">J400/$I405*100</f>
        <v>61.05263157894737</v>
      </c>
      <c r="K405" s="271">
        <f t="shared" si="149"/>
        <v>14.276315789473685</v>
      </c>
      <c r="L405" s="271">
        <f t="shared" si="149"/>
        <v>0.39473684210526316</v>
      </c>
      <c r="M405" s="271">
        <f t="shared" si="149"/>
        <v>2.6973684210526319</v>
      </c>
      <c r="N405" s="271">
        <f t="shared" si="149"/>
        <v>10.986842105263158</v>
      </c>
      <c r="O405" s="271">
        <f t="shared" si="149"/>
        <v>10.592105263157894</v>
      </c>
      <c r="P405" s="271">
        <f t="shared" si="143"/>
        <v>100</v>
      </c>
      <c r="Q405" s="251"/>
    </row>
    <row r="406" spans="1:17" ht="15" customHeight="1" x14ac:dyDescent="0.15">
      <c r="C406" s="232"/>
      <c r="D406" s="247"/>
      <c r="E406" s="247"/>
      <c r="F406" s="247"/>
      <c r="G406" s="247"/>
      <c r="H406" s="287"/>
      <c r="I406" s="288"/>
      <c r="J406" s="288"/>
      <c r="K406" s="288"/>
      <c r="L406" s="288"/>
      <c r="M406" s="288"/>
      <c r="N406" s="288"/>
      <c r="O406" s="288"/>
      <c r="P406" s="288"/>
      <c r="Q406" s="251"/>
    </row>
    <row r="407" spans="1:17" s="251" customFormat="1" ht="34" x14ac:dyDescent="0.15">
      <c r="A407" s="201"/>
      <c r="B407" s="201"/>
      <c r="C407" s="227" t="s">
        <v>707</v>
      </c>
      <c r="D407" s="228"/>
      <c r="E407" s="228"/>
      <c r="F407" s="228"/>
      <c r="G407" s="228"/>
      <c r="H407" s="228"/>
      <c r="I407" s="229"/>
      <c r="J407" s="276" t="s">
        <v>337</v>
      </c>
      <c r="K407" s="276" t="s">
        <v>338</v>
      </c>
      <c r="L407" s="284" t="s">
        <v>339</v>
      </c>
      <c r="M407" s="284" t="s">
        <v>340</v>
      </c>
      <c r="N407" s="284" t="s">
        <v>341</v>
      </c>
      <c r="O407" s="274" t="s">
        <v>0</v>
      </c>
      <c r="P407" s="274" t="s">
        <v>5</v>
      </c>
      <c r="Q407" s="205"/>
    </row>
    <row r="408" spans="1:17" s="251" customFormat="1" ht="15" customHeight="1" x14ac:dyDescent="0.15">
      <c r="A408" s="201"/>
      <c r="B408" s="201"/>
      <c r="C408" s="252" t="s">
        <v>2</v>
      </c>
      <c r="D408" s="219" t="s">
        <v>332</v>
      </c>
      <c r="E408" s="254"/>
      <c r="F408" s="254"/>
      <c r="G408" s="254"/>
      <c r="H408" s="254"/>
      <c r="I408" s="255"/>
      <c r="J408" s="256">
        <v>799</v>
      </c>
      <c r="K408" s="256">
        <v>339</v>
      </c>
      <c r="L408" s="256">
        <v>3</v>
      </c>
      <c r="M408" s="256">
        <v>29</v>
      </c>
      <c r="N408" s="256">
        <v>84</v>
      </c>
      <c r="O408" s="256">
        <v>77</v>
      </c>
      <c r="P408" s="256">
        <f t="shared" ref="P408:P417" si="150">SUM(J408:O408)</f>
        <v>1331</v>
      </c>
      <c r="Q408" s="205"/>
    </row>
    <row r="409" spans="1:17" s="251" customFormat="1" ht="15" customHeight="1" x14ac:dyDescent="0.15">
      <c r="A409" s="201"/>
      <c r="B409" s="201"/>
      <c r="C409" s="257"/>
      <c r="D409" s="219" t="s">
        <v>333</v>
      </c>
      <c r="E409" s="285"/>
      <c r="F409" s="285"/>
      <c r="G409" s="247"/>
      <c r="H409" s="247"/>
      <c r="I409" s="258"/>
      <c r="J409" s="259">
        <v>906</v>
      </c>
      <c r="K409" s="259">
        <v>236</v>
      </c>
      <c r="L409" s="259">
        <v>1</v>
      </c>
      <c r="M409" s="259">
        <v>26</v>
      </c>
      <c r="N409" s="259">
        <v>84</v>
      </c>
      <c r="O409" s="259">
        <v>78</v>
      </c>
      <c r="P409" s="259">
        <f t="shared" si="150"/>
        <v>1331</v>
      </c>
      <c r="Q409" s="205"/>
    </row>
    <row r="410" spans="1:17" s="251" customFormat="1" ht="15" customHeight="1" x14ac:dyDescent="0.15">
      <c r="A410" s="201"/>
      <c r="B410" s="201"/>
      <c r="C410" s="257"/>
      <c r="D410" s="219" t="s">
        <v>334</v>
      </c>
      <c r="E410" s="285"/>
      <c r="F410" s="285"/>
      <c r="G410" s="247"/>
      <c r="H410" s="247"/>
      <c r="I410" s="258"/>
      <c r="J410" s="259">
        <v>907</v>
      </c>
      <c r="K410" s="259">
        <v>230</v>
      </c>
      <c r="L410" s="259">
        <v>1</v>
      </c>
      <c r="M410" s="259">
        <v>29</v>
      </c>
      <c r="N410" s="259">
        <v>84</v>
      </c>
      <c r="O410" s="259">
        <v>80</v>
      </c>
      <c r="P410" s="259">
        <f t="shared" si="150"/>
        <v>1331</v>
      </c>
      <c r="Q410" s="205"/>
    </row>
    <row r="411" spans="1:17" s="251" customFormat="1" ht="15" customHeight="1" x14ac:dyDescent="0.15">
      <c r="A411" s="201"/>
      <c r="B411" s="201"/>
      <c r="C411" s="257"/>
      <c r="D411" s="219" t="s">
        <v>335</v>
      </c>
      <c r="E411" s="285"/>
      <c r="F411" s="285"/>
      <c r="G411" s="247"/>
      <c r="H411" s="247"/>
      <c r="I411" s="258"/>
      <c r="J411" s="259">
        <v>936</v>
      </c>
      <c r="K411" s="259">
        <v>195</v>
      </c>
      <c r="L411" s="259">
        <v>2</v>
      </c>
      <c r="M411" s="259">
        <v>35</v>
      </c>
      <c r="N411" s="259">
        <v>84</v>
      </c>
      <c r="O411" s="259">
        <v>79</v>
      </c>
      <c r="P411" s="259">
        <f t="shared" si="150"/>
        <v>1331</v>
      </c>
      <c r="Q411" s="205"/>
    </row>
    <row r="412" spans="1:17" ht="15" customHeight="1" x14ac:dyDescent="0.15">
      <c r="C412" s="261"/>
      <c r="D412" s="224" t="s">
        <v>336</v>
      </c>
      <c r="E412" s="286"/>
      <c r="F412" s="286"/>
      <c r="G412" s="263"/>
      <c r="H412" s="263"/>
      <c r="I412" s="264"/>
      <c r="J412" s="265">
        <v>951</v>
      </c>
      <c r="K412" s="265">
        <v>183</v>
      </c>
      <c r="L412" s="265">
        <v>4</v>
      </c>
      <c r="M412" s="265">
        <v>31</v>
      </c>
      <c r="N412" s="265">
        <v>83</v>
      </c>
      <c r="O412" s="265">
        <v>79</v>
      </c>
      <c r="P412" s="265">
        <f t="shared" si="150"/>
        <v>1331</v>
      </c>
    </row>
    <row r="413" spans="1:17" s="251" customFormat="1" ht="15" customHeight="1" x14ac:dyDescent="0.15">
      <c r="A413" s="201"/>
      <c r="B413" s="201"/>
      <c r="C413" s="252" t="s">
        <v>3</v>
      </c>
      <c r="D413" s="219" t="s">
        <v>332</v>
      </c>
      <c r="E413" s="254"/>
      <c r="F413" s="254"/>
      <c r="G413" s="254"/>
      <c r="H413" s="254"/>
      <c r="I413" s="266">
        <f t="shared" ref="I413:I417" si="151">$M$16</f>
        <v>1331</v>
      </c>
      <c r="J413" s="267">
        <f t="shared" ref="J413:O417" si="152">J408/$I413*100</f>
        <v>60.030052592036064</v>
      </c>
      <c r="K413" s="267">
        <f t="shared" si="152"/>
        <v>25.469571750563485</v>
      </c>
      <c r="L413" s="267">
        <f t="shared" si="152"/>
        <v>0.22539444027047331</v>
      </c>
      <c r="M413" s="267">
        <f t="shared" si="152"/>
        <v>2.1788129226145756</v>
      </c>
      <c r="N413" s="267">
        <f t="shared" si="152"/>
        <v>6.3110443275732537</v>
      </c>
      <c r="O413" s="267">
        <f t="shared" si="152"/>
        <v>5.785123966942149</v>
      </c>
      <c r="P413" s="267">
        <f t="shared" si="150"/>
        <v>100.00000000000001</v>
      </c>
      <c r="Q413" s="205"/>
    </row>
    <row r="414" spans="1:17" s="251" customFormat="1" ht="15" customHeight="1" x14ac:dyDescent="0.15">
      <c r="A414" s="201"/>
      <c r="B414" s="201"/>
      <c r="C414" s="257"/>
      <c r="D414" s="219" t="s">
        <v>333</v>
      </c>
      <c r="E414" s="285"/>
      <c r="F414" s="285"/>
      <c r="G414" s="247"/>
      <c r="H414" s="247"/>
      <c r="I414" s="268">
        <f t="shared" si="151"/>
        <v>1331</v>
      </c>
      <c r="J414" s="269">
        <f t="shared" si="152"/>
        <v>68.069120961682955</v>
      </c>
      <c r="K414" s="269">
        <f t="shared" si="152"/>
        <v>17.731029301277236</v>
      </c>
      <c r="L414" s="269">
        <f t="shared" si="152"/>
        <v>7.5131480090157785E-2</v>
      </c>
      <c r="M414" s="269">
        <f t="shared" si="152"/>
        <v>1.9534184823441023</v>
      </c>
      <c r="N414" s="269">
        <f t="shared" si="152"/>
        <v>6.3110443275732537</v>
      </c>
      <c r="O414" s="269">
        <f t="shared" si="152"/>
        <v>5.8602554470323067</v>
      </c>
      <c r="P414" s="269">
        <f t="shared" si="150"/>
        <v>100.00000000000001</v>
      </c>
      <c r="Q414" s="205"/>
    </row>
    <row r="415" spans="1:17" s="251" customFormat="1" ht="15" customHeight="1" x14ac:dyDescent="0.15">
      <c r="A415" s="201"/>
      <c r="B415" s="201"/>
      <c r="C415" s="257"/>
      <c r="D415" s="219" t="s">
        <v>334</v>
      </c>
      <c r="E415" s="285"/>
      <c r="F415" s="285"/>
      <c r="G415" s="247"/>
      <c r="H415" s="247"/>
      <c r="I415" s="268">
        <f t="shared" si="151"/>
        <v>1331</v>
      </c>
      <c r="J415" s="269">
        <f t="shared" si="152"/>
        <v>68.144252441773105</v>
      </c>
      <c r="K415" s="269">
        <f t="shared" si="152"/>
        <v>17.280240420736291</v>
      </c>
      <c r="L415" s="269">
        <f t="shared" si="152"/>
        <v>7.5131480090157785E-2</v>
      </c>
      <c r="M415" s="269">
        <f t="shared" si="152"/>
        <v>2.1788129226145756</v>
      </c>
      <c r="N415" s="269">
        <f t="shared" si="152"/>
        <v>6.3110443275732537</v>
      </c>
      <c r="O415" s="269">
        <f t="shared" si="152"/>
        <v>6.0105184072126221</v>
      </c>
      <c r="P415" s="269">
        <f t="shared" si="150"/>
        <v>100.00000000000003</v>
      </c>
      <c r="Q415" s="205"/>
    </row>
    <row r="416" spans="1:17" s="251" customFormat="1" ht="15" customHeight="1" x14ac:dyDescent="0.15">
      <c r="A416" s="201"/>
      <c r="B416" s="201"/>
      <c r="C416" s="257"/>
      <c r="D416" s="219" t="s">
        <v>335</v>
      </c>
      <c r="E416" s="285"/>
      <c r="F416" s="285"/>
      <c r="G416" s="247"/>
      <c r="H416" s="247"/>
      <c r="I416" s="268">
        <f t="shared" si="151"/>
        <v>1331</v>
      </c>
      <c r="J416" s="269">
        <f t="shared" si="152"/>
        <v>70.323065364387688</v>
      </c>
      <c r="K416" s="269">
        <f t="shared" si="152"/>
        <v>14.650638617580766</v>
      </c>
      <c r="L416" s="269">
        <f t="shared" si="152"/>
        <v>0.15026296018031557</v>
      </c>
      <c r="M416" s="269">
        <f t="shared" si="152"/>
        <v>2.6296018031555222</v>
      </c>
      <c r="N416" s="269">
        <f t="shared" si="152"/>
        <v>6.3110443275732537</v>
      </c>
      <c r="O416" s="269">
        <f t="shared" si="152"/>
        <v>5.9353869271224644</v>
      </c>
      <c r="P416" s="269">
        <f t="shared" si="150"/>
        <v>100.00000000000001</v>
      </c>
    </row>
    <row r="417" spans="1:17" ht="15" customHeight="1" x14ac:dyDescent="0.15">
      <c r="C417" s="261"/>
      <c r="D417" s="224" t="s">
        <v>336</v>
      </c>
      <c r="E417" s="286"/>
      <c r="F417" s="286"/>
      <c r="G417" s="263"/>
      <c r="H417" s="263"/>
      <c r="I417" s="270">
        <f t="shared" si="151"/>
        <v>1331</v>
      </c>
      <c r="J417" s="271">
        <f t="shared" si="152"/>
        <v>71.450037565740047</v>
      </c>
      <c r="K417" s="271">
        <f t="shared" si="152"/>
        <v>13.749060856498874</v>
      </c>
      <c r="L417" s="271">
        <f t="shared" si="152"/>
        <v>0.30052592036063114</v>
      </c>
      <c r="M417" s="271">
        <f t="shared" si="152"/>
        <v>2.329075882794891</v>
      </c>
      <c r="N417" s="271">
        <f t="shared" si="152"/>
        <v>6.2359128474830952</v>
      </c>
      <c r="O417" s="271">
        <f t="shared" si="152"/>
        <v>5.9353869271224644</v>
      </c>
      <c r="P417" s="271">
        <f t="shared" si="150"/>
        <v>100</v>
      </c>
      <c r="Q417" s="251"/>
    </row>
    <row r="418" spans="1:17" ht="15" customHeight="1" x14ac:dyDescent="0.15">
      <c r="C418" s="232"/>
      <c r="D418" s="247"/>
      <c r="E418" s="247"/>
      <c r="F418" s="247"/>
      <c r="G418" s="247"/>
      <c r="H418" s="287"/>
      <c r="I418" s="288"/>
      <c r="J418" s="288"/>
      <c r="K418" s="288"/>
      <c r="L418" s="288"/>
      <c r="M418" s="288"/>
      <c r="N418" s="288"/>
      <c r="O418" s="288"/>
      <c r="P418" s="288"/>
      <c r="Q418" s="251"/>
    </row>
    <row r="419" spans="1:17" ht="15" customHeight="1" x14ac:dyDescent="0.15">
      <c r="A419" s="201" t="s">
        <v>558</v>
      </c>
      <c r="B419" s="201" t="s">
        <v>557</v>
      </c>
      <c r="C419" s="289" t="s">
        <v>556</v>
      </c>
      <c r="D419" s="247"/>
      <c r="E419" s="247"/>
      <c r="F419" s="247"/>
      <c r="G419" s="247"/>
      <c r="H419" s="287"/>
      <c r="I419" s="288"/>
      <c r="J419" s="288"/>
      <c r="K419" s="288"/>
      <c r="L419" s="288"/>
      <c r="M419" s="288"/>
      <c r="N419" s="288"/>
      <c r="O419" s="288"/>
      <c r="P419" s="288"/>
      <c r="Q419" s="251"/>
    </row>
    <row r="420" spans="1:17" ht="12" customHeight="1" x14ac:dyDescent="0.15">
      <c r="C420" s="237"/>
      <c r="D420" s="208"/>
      <c r="E420" s="208"/>
      <c r="F420" s="208"/>
      <c r="G420" s="208"/>
      <c r="H420" s="208"/>
      <c r="I420" s="208"/>
      <c r="J420" s="208"/>
      <c r="K420" s="208"/>
      <c r="L420" s="238" t="s">
        <v>2</v>
      </c>
      <c r="M420" s="229"/>
      <c r="N420" s="238" t="s">
        <v>3</v>
      </c>
      <c r="O420" s="229"/>
    </row>
    <row r="421" spans="1:17" ht="12" customHeight="1" x14ac:dyDescent="0.15">
      <c r="C421" s="219"/>
      <c r="D421" s="204"/>
      <c r="E421" s="204"/>
      <c r="F421" s="204"/>
      <c r="L421" s="213" t="s">
        <v>429</v>
      </c>
      <c r="M421" s="213" t="s">
        <v>707</v>
      </c>
      <c r="N421" s="213" t="s">
        <v>429</v>
      </c>
      <c r="O421" s="213" t="s">
        <v>707</v>
      </c>
    </row>
    <row r="422" spans="1:17" ht="12" customHeight="1" x14ac:dyDescent="0.15">
      <c r="C422" s="224"/>
      <c r="D422" s="215"/>
      <c r="E422" s="215"/>
      <c r="F422" s="215"/>
      <c r="G422" s="215"/>
      <c r="H422" s="215"/>
      <c r="I422" s="215"/>
      <c r="J422" s="215"/>
      <c r="K422" s="215"/>
      <c r="L422" s="217"/>
      <c r="M422" s="217"/>
      <c r="N422" s="218">
        <f>$L$98</f>
        <v>1520</v>
      </c>
      <c r="O422" s="218">
        <f>M$16</f>
        <v>1331</v>
      </c>
      <c r="P422" s="288"/>
    </row>
    <row r="423" spans="1:17" ht="15" customHeight="1" x14ac:dyDescent="0.15">
      <c r="C423" s="219" t="s">
        <v>342</v>
      </c>
      <c r="D423" s="204"/>
      <c r="E423" s="204"/>
      <c r="F423" s="204"/>
      <c r="L423" s="220">
        <v>303</v>
      </c>
      <c r="M423" s="220">
        <v>137</v>
      </c>
      <c r="N423" s="221">
        <f t="shared" ref="N423:O430" si="153">L423/N$422*100</f>
        <v>19.934210526315791</v>
      </c>
      <c r="O423" s="221">
        <f t="shared" si="153"/>
        <v>10.293012772351616</v>
      </c>
      <c r="P423" s="288"/>
    </row>
    <row r="424" spans="1:17" ht="15" customHeight="1" x14ac:dyDescent="0.15">
      <c r="C424" s="219" t="s">
        <v>343</v>
      </c>
      <c r="D424" s="204"/>
      <c r="E424" s="204"/>
      <c r="F424" s="204"/>
      <c r="L424" s="222">
        <v>251</v>
      </c>
      <c r="M424" s="222">
        <v>221</v>
      </c>
      <c r="N424" s="223">
        <f t="shared" si="153"/>
        <v>16.513157894736842</v>
      </c>
      <c r="O424" s="223">
        <f t="shared" si="153"/>
        <v>16.604057099924869</v>
      </c>
      <c r="P424" s="288"/>
    </row>
    <row r="425" spans="1:17" ht="15" customHeight="1" x14ac:dyDescent="0.15">
      <c r="C425" s="219" t="s">
        <v>344</v>
      </c>
      <c r="D425" s="204"/>
      <c r="E425" s="204"/>
      <c r="F425" s="204"/>
      <c r="L425" s="222">
        <v>149</v>
      </c>
      <c r="M425" s="222">
        <v>187</v>
      </c>
      <c r="N425" s="223">
        <f t="shared" si="153"/>
        <v>9.8026315789473681</v>
      </c>
      <c r="O425" s="223">
        <f t="shared" si="153"/>
        <v>14.049586776859504</v>
      </c>
      <c r="P425" s="288"/>
    </row>
    <row r="426" spans="1:17" ht="15" customHeight="1" x14ac:dyDescent="0.15">
      <c r="C426" s="219" t="s">
        <v>345</v>
      </c>
      <c r="D426" s="204"/>
      <c r="E426" s="204"/>
      <c r="F426" s="204"/>
      <c r="L426" s="222">
        <v>170</v>
      </c>
      <c r="M426" s="222">
        <v>128</v>
      </c>
      <c r="N426" s="223">
        <f t="shared" si="153"/>
        <v>11.184210526315789</v>
      </c>
      <c r="O426" s="223">
        <f t="shared" si="153"/>
        <v>9.6168294515401964</v>
      </c>
      <c r="P426" s="288"/>
    </row>
    <row r="427" spans="1:17" ht="15" customHeight="1" x14ac:dyDescent="0.15">
      <c r="C427" s="219" t="s">
        <v>346</v>
      </c>
      <c r="D427" s="204"/>
      <c r="E427" s="204"/>
      <c r="F427" s="204"/>
      <c r="L427" s="222">
        <v>168</v>
      </c>
      <c r="M427" s="222">
        <v>106</v>
      </c>
      <c r="N427" s="223">
        <f t="shared" si="153"/>
        <v>11.052631578947368</v>
      </c>
      <c r="O427" s="223">
        <f t="shared" si="153"/>
        <v>7.9639368895567246</v>
      </c>
      <c r="P427" s="288"/>
    </row>
    <row r="428" spans="1:17" ht="15" customHeight="1" x14ac:dyDescent="0.15">
      <c r="C428" s="219" t="s">
        <v>347</v>
      </c>
      <c r="D428" s="204"/>
      <c r="E428" s="204"/>
      <c r="F428" s="204"/>
      <c r="L428" s="222">
        <v>198</v>
      </c>
      <c r="M428" s="222">
        <v>262</v>
      </c>
      <c r="N428" s="223">
        <f t="shared" si="153"/>
        <v>13.026315789473683</v>
      </c>
      <c r="O428" s="223">
        <f t="shared" si="153"/>
        <v>19.684447783621337</v>
      </c>
      <c r="P428" s="288"/>
    </row>
    <row r="429" spans="1:17" ht="15" customHeight="1" x14ac:dyDescent="0.15">
      <c r="C429" s="219" t="s">
        <v>348</v>
      </c>
      <c r="D429" s="204"/>
      <c r="E429" s="204"/>
      <c r="F429" s="204"/>
      <c r="L429" s="222">
        <v>266</v>
      </c>
      <c r="M429" s="222">
        <v>268</v>
      </c>
      <c r="N429" s="223">
        <f t="shared" si="153"/>
        <v>17.5</v>
      </c>
      <c r="O429" s="223">
        <f t="shared" si="153"/>
        <v>20.135236664162285</v>
      </c>
      <c r="P429" s="288"/>
    </row>
    <row r="430" spans="1:17" ht="15" customHeight="1" x14ac:dyDescent="0.15">
      <c r="C430" s="224" t="s">
        <v>0</v>
      </c>
      <c r="D430" s="215"/>
      <c r="E430" s="215"/>
      <c r="F430" s="215"/>
      <c r="G430" s="215"/>
      <c r="H430" s="215"/>
      <c r="I430" s="215"/>
      <c r="J430" s="215"/>
      <c r="K430" s="215"/>
      <c r="L430" s="225">
        <v>15</v>
      </c>
      <c r="M430" s="225">
        <v>22</v>
      </c>
      <c r="N430" s="226">
        <f t="shared" si="153"/>
        <v>0.98684210526315785</v>
      </c>
      <c r="O430" s="226">
        <f t="shared" si="153"/>
        <v>1.6528925619834711</v>
      </c>
      <c r="P430" s="288"/>
    </row>
    <row r="431" spans="1:17" ht="15" customHeight="1" x14ac:dyDescent="0.15">
      <c r="C431" s="227" t="s">
        <v>1</v>
      </c>
      <c r="D431" s="228"/>
      <c r="E431" s="228"/>
      <c r="F431" s="228"/>
      <c r="G431" s="228"/>
      <c r="H431" s="228"/>
      <c r="I431" s="228"/>
      <c r="J431" s="228"/>
      <c r="K431" s="228"/>
      <c r="L431" s="230">
        <f>SUM(L423:L430)</f>
        <v>1520</v>
      </c>
      <c r="M431" s="230">
        <f>SUM(M423:M430)</f>
        <v>1331</v>
      </c>
      <c r="N431" s="231">
        <f>IF(SUM(N423:N430)&gt;100,"－",SUM(N423:N430))</f>
        <v>100</v>
      </c>
      <c r="O431" s="231">
        <f>IF(SUM(O423:O430)&gt;100,"－",SUM(O423:O430))</f>
        <v>100.00000000000001</v>
      </c>
      <c r="P431" s="288"/>
    </row>
    <row r="432" spans="1:17" ht="15" customHeight="1" x14ac:dyDescent="0.15">
      <c r="C432" s="227" t="s">
        <v>714</v>
      </c>
      <c r="D432" s="228"/>
      <c r="E432" s="228"/>
      <c r="F432" s="228"/>
      <c r="G432" s="228"/>
      <c r="H432" s="228"/>
      <c r="I432" s="228"/>
      <c r="J432" s="228"/>
      <c r="K432" s="228"/>
      <c r="L432" s="230">
        <f>L423+L426+L427+L429</f>
        <v>907</v>
      </c>
      <c r="M432" s="230">
        <f t="shared" ref="M432:O432" si="154">M423+M426+M427+M429</f>
        <v>639</v>
      </c>
      <c r="N432" s="231">
        <f t="shared" si="154"/>
        <v>59.671052631578952</v>
      </c>
      <c r="O432" s="231">
        <f t="shared" si="154"/>
        <v>48.009015777610827</v>
      </c>
      <c r="P432" s="288"/>
    </row>
    <row r="433" spans="1:16" ht="15" customHeight="1" x14ac:dyDescent="0.15">
      <c r="C433" s="227" t="s">
        <v>715</v>
      </c>
      <c r="D433" s="228"/>
      <c r="E433" s="228"/>
      <c r="F433" s="228"/>
      <c r="G433" s="228"/>
      <c r="H433" s="228"/>
      <c r="I433" s="228"/>
      <c r="J433" s="228"/>
      <c r="K433" s="228"/>
      <c r="L433" s="230">
        <f>L424+L426+L428+L429</f>
        <v>885</v>
      </c>
      <c r="M433" s="230">
        <f t="shared" ref="M433:O433" si="155">M424+M426+M428+M429</f>
        <v>879</v>
      </c>
      <c r="N433" s="231">
        <f t="shared" si="155"/>
        <v>58.223684210526315</v>
      </c>
      <c r="O433" s="231">
        <f t="shared" si="155"/>
        <v>66.040570999248686</v>
      </c>
      <c r="P433" s="288"/>
    </row>
    <row r="434" spans="1:16" ht="14.35" customHeight="1" x14ac:dyDescent="0.15">
      <c r="C434" s="236"/>
      <c r="P434" s="288"/>
    </row>
    <row r="435" spans="1:16" ht="15" customHeight="1" x14ac:dyDescent="0.15">
      <c r="A435" s="201" t="s">
        <v>561</v>
      </c>
      <c r="B435" s="201" t="s">
        <v>560</v>
      </c>
      <c r="C435" s="236" t="s">
        <v>559</v>
      </c>
      <c r="P435" s="288"/>
    </row>
    <row r="436" spans="1:16" ht="12" customHeight="1" x14ac:dyDescent="0.15">
      <c r="C436" s="237"/>
      <c r="D436" s="208"/>
      <c r="E436" s="208"/>
      <c r="F436" s="208"/>
      <c r="G436" s="208"/>
      <c r="H436" s="208"/>
      <c r="I436" s="208"/>
      <c r="J436" s="208"/>
      <c r="K436" s="208"/>
      <c r="L436" s="238" t="s">
        <v>2</v>
      </c>
      <c r="M436" s="229"/>
      <c r="N436" s="238" t="s">
        <v>3</v>
      </c>
      <c r="O436" s="229"/>
    </row>
    <row r="437" spans="1:16" ht="12" customHeight="1" x14ac:dyDescent="0.15">
      <c r="C437" s="219"/>
      <c r="D437" s="204"/>
      <c r="E437" s="204"/>
      <c r="F437" s="204"/>
      <c r="L437" s="213" t="s">
        <v>429</v>
      </c>
      <c r="M437" s="213" t="s">
        <v>707</v>
      </c>
      <c r="N437" s="213" t="s">
        <v>429</v>
      </c>
      <c r="O437" s="213" t="s">
        <v>707</v>
      </c>
    </row>
    <row r="438" spans="1:16" ht="12" customHeight="1" x14ac:dyDescent="0.15">
      <c r="C438" s="224"/>
      <c r="D438" s="215"/>
      <c r="E438" s="215"/>
      <c r="F438" s="215"/>
      <c r="G438" s="215"/>
      <c r="H438" s="215"/>
      <c r="I438" s="215"/>
      <c r="J438" s="215"/>
      <c r="K438" s="215"/>
      <c r="L438" s="217"/>
      <c r="M438" s="217"/>
      <c r="N438" s="218">
        <f>$L$98</f>
        <v>1520</v>
      </c>
      <c r="O438" s="218">
        <f>M$16</f>
        <v>1331</v>
      </c>
      <c r="P438" s="288"/>
    </row>
    <row r="439" spans="1:16" ht="15" customHeight="1" x14ac:dyDescent="0.15">
      <c r="C439" s="219" t="s">
        <v>342</v>
      </c>
      <c r="D439" s="204"/>
      <c r="E439" s="204"/>
      <c r="F439" s="204"/>
      <c r="L439" s="220">
        <v>268</v>
      </c>
      <c r="M439" s="220">
        <v>132</v>
      </c>
      <c r="N439" s="221">
        <f t="shared" ref="N439:O446" si="156">L439/N$438*100</f>
        <v>17.631578947368421</v>
      </c>
      <c r="O439" s="221">
        <f t="shared" si="156"/>
        <v>9.9173553719008272</v>
      </c>
      <c r="P439" s="288"/>
    </row>
    <row r="440" spans="1:16" ht="15" customHeight="1" x14ac:dyDescent="0.15">
      <c r="C440" s="219" t="s">
        <v>343</v>
      </c>
      <c r="D440" s="204"/>
      <c r="E440" s="204"/>
      <c r="F440" s="204"/>
      <c r="L440" s="222">
        <v>235</v>
      </c>
      <c r="M440" s="222">
        <v>269</v>
      </c>
      <c r="N440" s="223">
        <f t="shared" si="156"/>
        <v>15.460526315789474</v>
      </c>
      <c r="O440" s="223">
        <f t="shared" si="156"/>
        <v>20.210368144252442</v>
      </c>
      <c r="P440" s="288"/>
    </row>
    <row r="441" spans="1:16" ht="15" customHeight="1" x14ac:dyDescent="0.15">
      <c r="C441" s="219" t="s">
        <v>344</v>
      </c>
      <c r="D441" s="204"/>
      <c r="E441" s="204"/>
      <c r="F441" s="204"/>
      <c r="L441" s="222">
        <v>302</v>
      </c>
      <c r="M441" s="222">
        <v>245</v>
      </c>
      <c r="N441" s="223">
        <f t="shared" si="156"/>
        <v>19.868421052631579</v>
      </c>
      <c r="O441" s="223">
        <f t="shared" si="156"/>
        <v>18.407212622088657</v>
      </c>
      <c r="P441" s="288"/>
    </row>
    <row r="442" spans="1:16" ht="15" customHeight="1" x14ac:dyDescent="0.15">
      <c r="C442" s="219" t="s">
        <v>345</v>
      </c>
      <c r="D442" s="204"/>
      <c r="E442" s="204"/>
      <c r="F442" s="204"/>
      <c r="L442" s="222">
        <v>121</v>
      </c>
      <c r="M442" s="222">
        <v>134</v>
      </c>
      <c r="N442" s="223">
        <f t="shared" si="156"/>
        <v>7.9605263157894735</v>
      </c>
      <c r="O442" s="223">
        <f t="shared" si="156"/>
        <v>10.067618332081143</v>
      </c>
      <c r="P442" s="288"/>
    </row>
    <row r="443" spans="1:16" ht="15" customHeight="1" x14ac:dyDescent="0.15">
      <c r="C443" s="219" t="s">
        <v>346</v>
      </c>
      <c r="D443" s="204"/>
      <c r="E443" s="204"/>
      <c r="F443" s="204"/>
      <c r="L443" s="222">
        <v>175</v>
      </c>
      <c r="M443" s="222">
        <v>90</v>
      </c>
      <c r="N443" s="223">
        <f t="shared" si="156"/>
        <v>11.513157894736842</v>
      </c>
      <c r="O443" s="223">
        <f t="shared" si="156"/>
        <v>6.7618332081141999</v>
      </c>
      <c r="P443" s="288"/>
    </row>
    <row r="444" spans="1:16" ht="15" customHeight="1" x14ac:dyDescent="0.15">
      <c r="C444" s="219" t="s">
        <v>347</v>
      </c>
      <c r="D444" s="204"/>
      <c r="E444" s="204"/>
      <c r="F444" s="204"/>
      <c r="L444" s="222">
        <v>199</v>
      </c>
      <c r="M444" s="222">
        <v>249</v>
      </c>
      <c r="N444" s="223">
        <f t="shared" si="156"/>
        <v>13.092105263157894</v>
      </c>
      <c r="O444" s="223">
        <f t="shared" si="156"/>
        <v>18.707738542449288</v>
      </c>
      <c r="P444" s="288"/>
    </row>
    <row r="445" spans="1:16" ht="15" customHeight="1" x14ac:dyDescent="0.15">
      <c r="C445" s="219" t="s">
        <v>348</v>
      </c>
      <c r="D445" s="204"/>
      <c r="E445" s="204"/>
      <c r="F445" s="204"/>
      <c r="L445" s="222">
        <v>200</v>
      </c>
      <c r="M445" s="222">
        <v>187</v>
      </c>
      <c r="N445" s="223">
        <f t="shared" si="156"/>
        <v>13.157894736842104</v>
      </c>
      <c r="O445" s="223">
        <f t="shared" si="156"/>
        <v>14.049586776859504</v>
      </c>
      <c r="P445" s="288"/>
    </row>
    <row r="446" spans="1:16" ht="15" customHeight="1" x14ac:dyDescent="0.15">
      <c r="C446" s="224" t="s">
        <v>0</v>
      </c>
      <c r="D446" s="215"/>
      <c r="E446" s="215"/>
      <c r="F446" s="215"/>
      <c r="G446" s="215"/>
      <c r="H446" s="215"/>
      <c r="I446" s="215"/>
      <c r="J446" s="215"/>
      <c r="K446" s="215"/>
      <c r="L446" s="225">
        <v>20</v>
      </c>
      <c r="M446" s="225">
        <v>25</v>
      </c>
      <c r="N446" s="226">
        <f t="shared" si="156"/>
        <v>1.3157894736842104</v>
      </c>
      <c r="O446" s="226">
        <f t="shared" si="156"/>
        <v>1.8782870022539442</v>
      </c>
      <c r="P446" s="288"/>
    </row>
    <row r="447" spans="1:16" ht="15" customHeight="1" x14ac:dyDescent="0.15">
      <c r="C447" s="227" t="s">
        <v>1</v>
      </c>
      <c r="D447" s="228"/>
      <c r="E447" s="228"/>
      <c r="F447" s="228"/>
      <c r="G447" s="228"/>
      <c r="H447" s="228"/>
      <c r="I447" s="228"/>
      <c r="J447" s="228"/>
      <c r="K447" s="228"/>
      <c r="L447" s="230">
        <f>SUM(L439:L446)</f>
        <v>1520</v>
      </c>
      <c r="M447" s="230">
        <f>SUM(M439:M446)</f>
        <v>1331</v>
      </c>
      <c r="N447" s="231">
        <f>IF(SUM(N439:N446)&gt;100,"－",SUM(N439:N446))</f>
        <v>100</v>
      </c>
      <c r="O447" s="231">
        <f>IF(SUM(O439:O446)&gt;100,"－",SUM(O439:O446))</f>
        <v>100</v>
      </c>
      <c r="P447" s="288"/>
    </row>
    <row r="448" spans="1:16" ht="15" customHeight="1" x14ac:dyDescent="0.15">
      <c r="C448" s="227" t="s">
        <v>714</v>
      </c>
      <c r="D448" s="228"/>
      <c r="E448" s="228"/>
      <c r="F448" s="228"/>
      <c r="G448" s="228"/>
      <c r="H448" s="228"/>
      <c r="I448" s="228"/>
      <c r="J448" s="228"/>
      <c r="K448" s="228"/>
      <c r="L448" s="230">
        <f>L439+L442+L443+L445</f>
        <v>764</v>
      </c>
      <c r="M448" s="230">
        <f t="shared" ref="M448:O448" si="157">M439+M442+M443+M445</f>
        <v>543</v>
      </c>
      <c r="N448" s="231">
        <f t="shared" si="157"/>
        <v>50.263157894736842</v>
      </c>
      <c r="O448" s="231">
        <f t="shared" si="157"/>
        <v>40.796393688955675</v>
      </c>
      <c r="P448" s="288"/>
    </row>
    <row r="449" spans="1:16" ht="15" customHeight="1" x14ac:dyDescent="0.15">
      <c r="C449" s="227" t="s">
        <v>715</v>
      </c>
      <c r="D449" s="228"/>
      <c r="E449" s="228"/>
      <c r="F449" s="228"/>
      <c r="G449" s="228"/>
      <c r="H449" s="228"/>
      <c r="I449" s="228"/>
      <c r="J449" s="228"/>
      <c r="K449" s="228"/>
      <c r="L449" s="230">
        <f>L440+L442+L444+L445</f>
        <v>755</v>
      </c>
      <c r="M449" s="230">
        <f t="shared" ref="M449:O449" si="158">M440+M442+M444+M445</f>
        <v>839</v>
      </c>
      <c r="N449" s="231">
        <f t="shared" si="158"/>
        <v>49.671052631578945</v>
      </c>
      <c r="O449" s="231">
        <f t="shared" si="158"/>
        <v>63.035311795642379</v>
      </c>
      <c r="P449" s="288"/>
    </row>
    <row r="450" spans="1:16" ht="14.35" customHeight="1" x14ac:dyDescent="0.15">
      <c r="C450" s="236"/>
      <c r="P450" s="288"/>
    </row>
    <row r="451" spans="1:16" ht="15" customHeight="1" x14ac:dyDescent="0.15">
      <c r="A451" s="201" t="s">
        <v>565</v>
      </c>
      <c r="B451" s="201" t="s">
        <v>352</v>
      </c>
      <c r="C451" s="236"/>
      <c r="P451" s="288"/>
    </row>
    <row r="452" spans="1:16" ht="12" customHeight="1" x14ac:dyDescent="0.15">
      <c r="C452" s="237"/>
      <c r="D452" s="208"/>
      <c r="E452" s="208"/>
      <c r="F452" s="208"/>
      <c r="G452" s="208"/>
      <c r="H452" s="208"/>
      <c r="I452" s="208"/>
      <c r="J452" s="208"/>
      <c r="K452" s="208"/>
      <c r="L452" s="238" t="s">
        <v>2</v>
      </c>
      <c r="M452" s="229"/>
      <c r="N452" s="238" t="s">
        <v>3</v>
      </c>
      <c r="O452" s="229"/>
    </row>
    <row r="453" spans="1:16" ht="12" customHeight="1" x14ac:dyDescent="0.15">
      <c r="C453" s="219"/>
      <c r="D453" s="204"/>
      <c r="E453" s="204"/>
      <c r="F453" s="204"/>
      <c r="L453" s="213" t="s">
        <v>429</v>
      </c>
      <c r="M453" s="213" t="s">
        <v>707</v>
      </c>
      <c r="N453" s="213" t="s">
        <v>429</v>
      </c>
      <c r="O453" s="213" t="s">
        <v>707</v>
      </c>
    </row>
    <row r="454" spans="1:16" ht="12" customHeight="1" x14ac:dyDescent="0.15">
      <c r="C454" s="224"/>
      <c r="D454" s="215"/>
      <c r="E454" s="215"/>
      <c r="F454" s="215"/>
      <c r="G454" s="215"/>
      <c r="H454" s="215"/>
      <c r="I454" s="215"/>
      <c r="J454" s="215"/>
      <c r="K454" s="215"/>
      <c r="L454" s="217"/>
      <c r="M454" s="217"/>
      <c r="N454" s="218">
        <f>$L$98</f>
        <v>1520</v>
      </c>
      <c r="O454" s="218">
        <f>M$16</f>
        <v>1331</v>
      </c>
      <c r="P454" s="288"/>
    </row>
    <row r="455" spans="1:16" ht="15" customHeight="1" x14ac:dyDescent="0.15">
      <c r="C455" s="219" t="s">
        <v>349</v>
      </c>
      <c r="D455" s="204"/>
      <c r="E455" s="204"/>
      <c r="F455" s="204"/>
      <c r="L455" s="220">
        <v>502</v>
      </c>
      <c r="M455" s="220">
        <v>499</v>
      </c>
      <c r="N455" s="221">
        <f t="shared" ref="N455:O461" si="159">L455/N$454*100</f>
        <v>33.026315789473685</v>
      </c>
      <c r="O455" s="221">
        <f t="shared" si="159"/>
        <v>37.490608564988733</v>
      </c>
      <c r="P455" s="288"/>
    </row>
    <row r="456" spans="1:16" ht="15" customHeight="1" x14ac:dyDescent="0.15">
      <c r="C456" s="219" t="s">
        <v>350</v>
      </c>
      <c r="D456" s="204"/>
      <c r="E456" s="204"/>
      <c r="F456" s="204"/>
      <c r="L456" s="222">
        <v>284</v>
      </c>
      <c r="M456" s="222">
        <v>293</v>
      </c>
      <c r="N456" s="223">
        <f t="shared" si="159"/>
        <v>18.684210526315788</v>
      </c>
      <c r="O456" s="223">
        <f t="shared" si="159"/>
        <v>22.01352366641623</v>
      </c>
      <c r="P456" s="288"/>
    </row>
    <row r="457" spans="1:16" ht="15" customHeight="1" x14ac:dyDescent="0.15">
      <c r="C457" s="219" t="s">
        <v>351</v>
      </c>
      <c r="D457" s="204"/>
      <c r="E457" s="204"/>
      <c r="F457" s="204"/>
      <c r="L457" s="222">
        <v>223</v>
      </c>
      <c r="M457" s="222">
        <v>259</v>
      </c>
      <c r="N457" s="223">
        <f t="shared" si="159"/>
        <v>14.671052631578949</v>
      </c>
      <c r="O457" s="223">
        <f t="shared" si="159"/>
        <v>19.459053343350863</v>
      </c>
      <c r="P457" s="288"/>
    </row>
    <row r="458" spans="1:16" ht="15" customHeight="1" x14ac:dyDescent="0.15">
      <c r="C458" s="219" t="s">
        <v>353</v>
      </c>
      <c r="D458" s="204"/>
      <c r="E458" s="204"/>
      <c r="F458" s="204"/>
      <c r="L458" s="222">
        <v>215</v>
      </c>
      <c r="M458" s="222">
        <v>111</v>
      </c>
      <c r="N458" s="223">
        <f t="shared" si="159"/>
        <v>14.144736842105262</v>
      </c>
      <c r="O458" s="223">
        <f t="shared" si="159"/>
        <v>8.3395942900075131</v>
      </c>
      <c r="P458" s="288"/>
    </row>
    <row r="459" spans="1:16" ht="15" customHeight="1" x14ac:dyDescent="0.15">
      <c r="C459" s="219" t="s">
        <v>354</v>
      </c>
      <c r="D459" s="204"/>
      <c r="E459" s="204"/>
      <c r="F459" s="204"/>
      <c r="L459" s="222">
        <v>104</v>
      </c>
      <c r="M459" s="222">
        <v>50</v>
      </c>
      <c r="N459" s="223">
        <f t="shared" si="159"/>
        <v>6.8421052631578956</v>
      </c>
      <c r="O459" s="223">
        <f t="shared" si="159"/>
        <v>3.7565740045078884</v>
      </c>
      <c r="P459" s="288"/>
    </row>
    <row r="460" spans="1:16" ht="15" customHeight="1" x14ac:dyDescent="0.15">
      <c r="C460" s="219" t="s">
        <v>355</v>
      </c>
      <c r="D460" s="204"/>
      <c r="E460" s="204"/>
      <c r="F460" s="204"/>
      <c r="L460" s="222">
        <v>133</v>
      </c>
      <c r="M460" s="222">
        <v>57</v>
      </c>
      <c r="N460" s="223">
        <f t="shared" si="159"/>
        <v>8.75</v>
      </c>
      <c r="O460" s="223">
        <f t="shared" si="159"/>
        <v>4.2824943651389935</v>
      </c>
      <c r="P460" s="288"/>
    </row>
    <row r="461" spans="1:16" ht="15" customHeight="1" x14ac:dyDescent="0.15">
      <c r="C461" s="224" t="s">
        <v>0</v>
      </c>
      <c r="D461" s="215"/>
      <c r="E461" s="215"/>
      <c r="F461" s="215"/>
      <c r="G461" s="215"/>
      <c r="H461" s="215"/>
      <c r="I461" s="215"/>
      <c r="J461" s="215"/>
      <c r="K461" s="215"/>
      <c r="L461" s="225">
        <v>59</v>
      </c>
      <c r="M461" s="225">
        <v>62</v>
      </c>
      <c r="N461" s="226">
        <f t="shared" si="159"/>
        <v>3.8815789473684212</v>
      </c>
      <c r="O461" s="226">
        <f t="shared" si="159"/>
        <v>4.6581517655897819</v>
      </c>
      <c r="P461" s="288"/>
    </row>
    <row r="462" spans="1:16" ht="15" customHeight="1" x14ac:dyDescent="0.15">
      <c r="C462" s="227" t="s">
        <v>1</v>
      </c>
      <c r="D462" s="228"/>
      <c r="E462" s="228"/>
      <c r="F462" s="228"/>
      <c r="G462" s="228"/>
      <c r="H462" s="228"/>
      <c r="I462" s="228"/>
      <c r="J462" s="228"/>
      <c r="K462" s="228"/>
      <c r="L462" s="230">
        <f>SUM(L455:L461)</f>
        <v>1520</v>
      </c>
      <c r="M462" s="230">
        <f>SUM(M455:M461)</f>
        <v>1331</v>
      </c>
      <c r="N462" s="231">
        <f>IF(SUM(N455:N461)&gt;100,"－",SUM(N455:N461))</f>
        <v>100</v>
      </c>
      <c r="O462" s="231">
        <f>IF(SUM(O455:O461)&gt;100,"－",SUM(O455:O461))</f>
        <v>99.999999999999986</v>
      </c>
      <c r="P462" s="288"/>
    </row>
    <row r="463" spans="1:16" ht="15" customHeight="1" x14ac:dyDescent="0.15">
      <c r="C463" s="227" t="s">
        <v>477</v>
      </c>
      <c r="D463" s="228"/>
      <c r="E463" s="228"/>
      <c r="F463" s="228"/>
      <c r="G463" s="228"/>
      <c r="H463" s="228"/>
      <c r="I463" s="228"/>
      <c r="J463" s="228"/>
      <c r="K463" s="228"/>
      <c r="L463" s="242">
        <v>13.093771389459274</v>
      </c>
      <c r="M463" s="242">
        <v>8.0732860520094558</v>
      </c>
      <c r="N463" s="235"/>
      <c r="O463" s="235"/>
      <c r="P463" s="288"/>
    </row>
    <row r="464" spans="1:16" ht="8" customHeight="1" x14ac:dyDescent="0.15">
      <c r="C464" s="232"/>
      <c r="D464" s="233"/>
      <c r="E464" s="233"/>
      <c r="F464" s="233"/>
      <c r="G464" s="233"/>
      <c r="H464" s="233"/>
      <c r="I464" s="233"/>
      <c r="J464" s="233"/>
      <c r="K464" s="233"/>
      <c r="L464" s="233"/>
      <c r="M464" s="234"/>
      <c r="N464" s="234"/>
      <c r="O464" s="235"/>
      <c r="P464" s="288"/>
    </row>
    <row r="465" spans="1:16" ht="15" customHeight="1" x14ac:dyDescent="0.15">
      <c r="A465" s="201" t="s">
        <v>566</v>
      </c>
      <c r="B465" s="201" t="s">
        <v>564</v>
      </c>
      <c r="C465" s="236" t="s">
        <v>563</v>
      </c>
      <c r="P465" s="288"/>
    </row>
    <row r="466" spans="1:16" ht="12" customHeight="1" x14ac:dyDescent="0.15">
      <c r="C466" s="237"/>
      <c r="D466" s="208"/>
      <c r="E466" s="208"/>
      <c r="F466" s="208"/>
      <c r="G466" s="208"/>
      <c r="H466" s="208"/>
      <c r="I466" s="208"/>
      <c r="J466" s="208"/>
      <c r="K466" s="208"/>
      <c r="L466" s="238" t="s">
        <v>2</v>
      </c>
      <c r="M466" s="229"/>
      <c r="N466" s="238" t="s">
        <v>3</v>
      </c>
      <c r="O466" s="229"/>
    </row>
    <row r="467" spans="1:16" ht="12" customHeight="1" x14ac:dyDescent="0.15">
      <c r="C467" s="219"/>
      <c r="D467" s="204"/>
      <c r="E467" s="204"/>
      <c r="F467" s="204"/>
      <c r="L467" s="213" t="s">
        <v>429</v>
      </c>
      <c r="M467" s="213" t="s">
        <v>707</v>
      </c>
      <c r="N467" s="213" t="s">
        <v>429</v>
      </c>
      <c r="O467" s="213" t="s">
        <v>707</v>
      </c>
    </row>
    <row r="468" spans="1:16" ht="12" customHeight="1" x14ac:dyDescent="0.15">
      <c r="C468" s="224"/>
      <c r="D468" s="215"/>
      <c r="E468" s="215"/>
      <c r="F468" s="215"/>
      <c r="G468" s="215"/>
      <c r="H468" s="215"/>
      <c r="I468" s="215"/>
      <c r="J468" s="215"/>
      <c r="K468" s="215"/>
      <c r="L468" s="217"/>
      <c r="M468" s="217"/>
      <c r="N468" s="218">
        <f>$L$98</f>
        <v>1520</v>
      </c>
      <c r="O468" s="218">
        <f>M$16</f>
        <v>1331</v>
      </c>
      <c r="P468" s="288"/>
    </row>
    <row r="469" spans="1:16" ht="15" customHeight="1" x14ac:dyDescent="0.15">
      <c r="C469" s="219" t="s">
        <v>356</v>
      </c>
      <c r="D469" s="204"/>
      <c r="E469" s="204"/>
      <c r="F469" s="204"/>
      <c r="L469" s="220">
        <v>146</v>
      </c>
      <c r="M469" s="220">
        <v>142</v>
      </c>
      <c r="N469" s="221">
        <f t="shared" ref="N469:N477" si="160">L469/N$468*100</f>
        <v>9.6052631578947363</v>
      </c>
      <c r="O469" s="221">
        <f t="shared" ref="O469:O477" si="161">M469/O$468*100</f>
        <v>10.668670172802404</v>
      </c>
      <c r="P469" s="288"/>
    </row>
    <row r="470" spans="1:16" ht="15" customHeight="1" x14ac:dyDescent="0.15">
      <c r="C470" s="219" t="s">
        <v>357</v>
      </c>
      <c r="D470" s="204"/>
      <c r="E470" s="204"/>
      <c r="F470" s="204"/>
      <c r="L470" s="222">
        <v>804</v>
      </c>
      <c r="M470" s="222">
        <v>692</v>
      </c>
      <c r="N470" s="223">
        <f t="shared" si="160"/>
        <v>52.89473684210526</v>
      </c>
      <c r="O470" s="223">
        <f t="shared" si="161"/>
        <v>51.99098422238918</v>
      </c>
      <c r="P470" s="288"/>
    </row>
    <row r="471" spans="1:16" ht="15" customHeight="1" x14ac:dyDescent="0.15">
      <c r="C471" s="219" t="s">
        <v>358</v>
      </c>
      <c r="D471" s="204"/>
      <c r="E471" s="204"/>
      <c r="F471" s="204"/>
      <c r="L471" s="222">
        <v>346</v>
      </c>
      <c r="M471" s="222">
        <v>313</v>
      </c>
      <c r="N471" s="223">
        <f t="shared" si="160"/>
        <v>22.763157894736842</v>
      </c>
      <c r="O471" s="223">
        <f t="shared" si="161"/>
        <v>23.516153268219384</v>
      </c>
      <c r="P471" s="288"/>
    </row>
    <row r="472" spans="1:16" ht="15" customHeight="1" x14ac:dyDescent="0.15">
      <c r="C472" s="219" t="s">
        <v>359</v>
      </c>
      <c r="D472" s="204"/>
      <c r="E472" s="204"/>
      <c r="F472" s="204"/>
      <c r="L472" s="222">
        <v>124</v>
      </c>
      <c r="M472" s="222">
        <v>101</v>
      </c>
      <c r="N472" s="223">
        <f t="shared" si="160"/>
        <v>8.1578947368421062</v>
      </c>
      <c r="O472" s="223">
        <f t="shared" si="161"/>
        <v>7.5882794891059353</v>
      </c>
      <c r="P472" s="288"/>
    </row>
    <row r="473" spans="1:16" ht="15" customHeight="1" x14ac:dyDescent="0.15">
      <c r="C473" s="219" t="s">
        <v>360</v>
      </c>
      <c r="D473" s="204"/>
      <c r="E473" s="204"/>
      <c r="F473" s="204"/>
      <c r="L473" s="222">
        <v>36</v>
      </c>
      <c r="M473" s="222">
        <v>21</v>
      </c>
      <c r="N473" s="223">
        <f t="shared" si="160"/>
        <v>2.3684210526315792</v>
      </c>
      <c r="O473" s="223">
        <f t="shared" si="161"/>
        <v>1.5777610818933134</v>
      </c>
      <c r="P473" s="288"/>
    </row>
    <row r="474" spans="1:16" ht="15" customHeight="1" x14ac:dyDescent="0.15">
      <c r="C474" s="219" t="s">
        <v>361</v>
      </c>
      <c r="D474" s="204"/>
      <c r="E474" s="204"/>
      <c r="F474" s="204"/>
      <c r="L474" s="222">
        <v>9</v>
      </c>
      <c r="M474" s="222">
        <v>13</v>
      </c>
      <c r="N474" s="223">
        <f t="shared" si="160"/>
        <v>0.5921052631578948</v>
      </c>
      <c r="O474" s="223">
        <f t="shared" si="161"/>
        <v>0.97670924117205116</v>
      </c>
      <c r="P474" s="288"/>
    </row>
    <row r="475" spans="1:16" ht="15" customHeight="1" x14ac:dyDescent="0.15">
      <c r="C475" s="219" t="s">
        <v>362</v>
      </c>
      <c r="D475" s="204"/>
      <c r="E475" s="204"/>
      <c r="F475" s="204"/>
      <c r="L475" s="222">
        <v>5</v>
      </c>
      <c r="M475" s="222">
        <v>4</v>
      </c>
      <c r="N475" s="223">
        <f t="shared" si="160"/>
        <v>0.3289473684210526</v>
      </c>
      <c r="O475" s="223">
        <f t="shared" si="161"/>
        <v>0.30052592036063114</v>
      </c>
      <c r="P475" s="288"/>
    </row>
    <row r="476" spans="1:16" ht="15" customHeight="1" x14ac:dyDescent="0.15">
      <c r="C476" s="219" t="s">
        <v>363</v>
      </c>
      <c r="D476" s="204"/>
      <c r="E476" s="204"/>
      <c r="F476" s="204"/>
      <c r="L476" s="222">
        <v>22</v>
      </c>
      <c r="M476" s="222">
        <v>12</v>
      </c>
      <c r="N476" s="223">
        <f t="shared" si="160"/>
        <v>1.4473684210526316</v>
      </c>
      <c r="O476" s="223">
        <f t="shared" si="161"/>
        <v>0.90157776108189325</v>
      </c>
      <c r="P476" s="288"/>
    </row>
    <row r="477" spans="1:16" ht="15" customHeight="1" x14ac:dyDescent="0.15">
      <c r="C477" s="224" t="s">
        <v>0</v>
      </c>
      <c r="D477" s="215"/>
      <c r="E477" s="215"/>
      <c r="F477" s="215"/>
      <c r="G477" s="215"/>
      <c r="H477" s="215"/>
      <c r="I477" s="215"/>
      <c r="J477" s="215"/>
      <c r="K477" s="215"/>
      <c r="L477" s="225">
        <v>28</v>
      </c>
      <c r="M477" s="225">
        <v>33</v>
      </c>
      <c r="N477" s="226">
        <f t="shared" si="160"/>
        <v>1.8421052631578945</v>
      </c>
      <c r="O477" s="226">
        <f t="shared" si="161"/>
        <v>2.4793388429752068</v>
      </c>
      <c r="P477" s="288"/>
    </row>
    <row r="478" spans="1:16" ht="15" customHeight="1" x14ac:dyDescent="0.15">
      <c r="C478" s="227" t="s">
        <v>1</v>
      </c>
      <c r="D478" s="228"/>
      <c r="E478" s="228"/>
      <c r="F478" s="228"/>
      <c r="G478" s="228"/>
      <c r="H478" s="228"/>
      <c r="I478" s="228"/>
      <c r="J478" s="228"/>
      <c r="K478" s="228"/>
      <c r="L478" s="230">
        <f>SUM(L469:L477)</f>
        <v>1520</v>
      </c>
      <c r="M478" s="230">
        <f>SUM(M469:M477)</f>
        <v>1331</v>
      </c>
      <c r="N478" s="231">
        <f>IF(SUM(N469:N477)&gt;100,"－",SUM(N469:N477))</f>
        <v>100</v>
      </c>
      <c r="O478" s="231">
        <f>IF(SUM(O469:O477)&gt;100,"－",SUM(O469:O477))</f>
        <v>99.999999999999986</v>
      </c>
      <c r="P478" s="288"/>
    </row>
    <row r="479" spans="1:16" ht="15" customHeight="1" x14ac:dyDescent="0.15">
      <c r="C479" s="227" t="s">
        <v>562</v>
      </c>
      <c r="D479" s="228"/>
      <c r="E479" s="228"/>
      <c r="F479" s="228"/>
      <c r="G479" s="228"/>
      <c r="H479" s="228"/>
      <c r="I479" s="228"/>
      <c r="J479" s="228"/>
      <c r="K479" s="228"/>
      <c r="L479" s="242">
        <v>1.658176943699732</v>
      </c>
      <c r="M479" s="242">
        <v>1.617873651771957</v>
      </c>
      <c r="N479" s="235"/>
      <c r="O479" s="235"/>
      <c r="P479" s="288"/>
    </row>
    <row r="480" spans="1:16" ht="15" customHeight="1" x14ac:dyDescent="0.15">
      <c r="C480" s="232"/>
      <c r="D480" s="233"/>
      <c r="E480" s="233"/>
      <c r="F480" s="233"/>
      <c r="G480" s="233"/>
      <c r="H480" s="233"/>
      <c r="I480" s="233"/>
      <c r="J480" s="233"/>
      <c r="K480" s="233"/>
      <c r="L480" s="233"/>
      <c r="M480" s="234"/>
      <c r="N480" s="234"/>
      <c r="O480" s="235"/>
      <c r="P480" s="288"/>
    </row>
    <row r="481" spans="1:16" ht="15" customHeight="1" x14ac:dyDescent="0.15">
      <c r="A481" s="201" t="s">
        <v>569</v>
      </c>
      <c r="B481" s="201" t="s">
        <v>568</v>
      </c>
      <c r="C481" s="236" t="s">
        <v>567</v>
      </c>
      <c r="M481" s="204"/>
      <c r="N481" s="204"/>
      <c r="P481" s="288"/>
    </row>
    <row r="482" spans="1:16" ht="12" customHeight="1" x14ac:dyDescent="0.15">
      <c r="C482" s="237"/>
      <c r="D482" s="208"/>
      <c r="E482" s="208"/>
      <c r="F482" s="208"/>
      <c r="G482" s="208"/>
      <c r="H482" s="208"/>
      <c r="I482" s="208"/>
      <c r="J482" s="208"/>
      <c r="K482" s="208"/>
      <c r="L482" s="238" t="s">
        <v>2</v>
      </c>
      <c r="M482" s="229"/>
      <c r="N482" s="238" t="s">
        <v>3</v>
      </c>
      <c r="O482" s="229"/>
    </row>
    <row r="483" spans="1:16" ht="12" customHeight="1" x14ac:dyDescent="0.15">
      <c r="C483" s="219"/>
      <c r="D483" s="204"/>
      <c r="E483" s="204"/>
      <c r="F483" s="204"/>
      <c r="L483" s="213" t="s">
        <v>429</v>
      </c>
      <c r="M483" s="213" t="s">
        <v>707</v>
      </c>
      <c r="N483" s="213" t="s">
        <v>429</v>
      </c>
      <c r="O483" s="213" t="s">
        <v>707</v>
      </c>
    </row>
    <row r="484" spans="1:16" ht="12" customHeight="1" x14ac:dyDescent="0.15">
      <c r="C484" s="224"/>
      <c r="D484" s="215"/>
      <c r="E484" s="215"/>
      <c r="F484" s="215"/>
      <c r="G484" s="215"/>
      <c r="H484" s="215"/>
      <c r="I484" s="215"/>
      <c r="J484" s="215"/>
      <c r="K484" s="215"/>
      <c r="L484" s="217"/>
      <c r="M484" s="217"/>
      <c r="N484" s="218">
        <f>$L$98</f>
        <v>1520</v>
      </c>
      <c r="O484" s="218">
        <f>M$16</f>
        <v>1331</v>
      </c>
      <c r="P484" s="288"/>
    </row>
    <row r="485" spans="1:16" ht="15" customHeight="1" x14ac:dyDescent="0.15">
      <c r="C485" s="219" t="s">
        <v>364</v>
      </c>
      <c r="D485" s="204"/>
      <c r="E485" s="204"/>
      <c r="F485" s="204"/>
      <c r="L485" s="220">
        <v>286</v>
      </c>
      <c r="M485" s="220">
        <v>103</v>
      </c>
      <c r="N485" s="221">
        <f t="shared" ref="N485:N493" si="162">L485/N$484*100</f>
        <v>18.815789473684212</v>
      </c>
      <c r="O485" s="221">
        <f t="shared" ref="O485:O493" si="163">M485/O$484*100</f>
        <v>7.7385424492862507</v>
      </c>
      <c r="P485" s="288"/>
    </row>
    <row r="486" spans="1:16" ht="15" customHeight="1" x14ac:dyDescent="0.15">
      <c r="C486" s="219" t="s">
        <v>365</v>
      </c>
      <c r="D486" s="204"/>
      <c r="E486" s="204"/>
      <c r="F486" s="204"/>
      <c r="L486" s="222">
        <v>429</v>
      </c>
      <c r="M486" s="222">
        <v>296</v>
      </c>
      <c r="N486" s="223">
        <f t="shared" si="162"/>
        <v>28.223684210526319</v>
      </c>
      <c r="O486" s="223">
        <f t="shared" si="163"/>
        <v>22.238918106686704</v>
      </c>
      <c r="P486" s="288"/>
    </row>
    <row r="487" spans="1:16" ht="15" customHeight="1" x14ac:dyDescent="0.15">
      <c r="C487" s="219" t="s">
        <v>366</v>
      </c>
      <c r="D487" s="204"/>
      <c r="E487" s="204"/>
      <c r="F487" s="204"/>
      <c r="L487" s="222">
        <v>412</v>
      </c>
      <c r="M487" s="222">
        <v>406</v>
      </c>
      <c r="N487" s="223">
        <f t="shared" si="162"/>
        <v>27.105263157894736</v>
      </c>
      <c r="O487" s="223">
        <f t="shared" si="163"/>
        <v>30.503380916604055</v>
      </c>
      <c r="P487" s="288"/>
    </row>
    <row r="488" spans="1:16" ht="15" customHeight="1" x14ac:dyDescent="0.15">
      <c r="C488" s="219" t="s">
        <v>367</v>
      </c>
      <c r="D488" s="204"/>
      <c r="E488" s="204"/>
      <c r="F488" s="204"/>
      <c r="L488" s="222">
        <v>214</v>
      </c>
      <c r="M488" s="222">
        <v>250</v>
      </c>
      <c r="N488" s="223">
        <f t="shared" si="162"/>
        <v>14.078947368421051</v>
      </c>
      <c r="O488" s="223">
        <f t="shared" si="163"/>
        <v>18.782870022539445</v>
      </c>
      <c r="P488" s="288"/>
    </row>
    <row r="489" spans="1:16" ht="15" customHeight="1" x14ac:dyDescent="0.15">
      <c r="C489" s="219" t="s">
        <v>368</v>
      </c>
      <c r="D489" s="204"/>
      <c r="E489" s="204"/>
      <c r="F489" s="204"/>
      <c r="L489" s="222">
        <v>91</v>
      </c>
      <c r="M489" s="222">
        <v>128</v>
      </c>
      <c r="N489" s="223">
        <f t="shared" si="162"/>
        <v>5.9868421052631575</v>
      </c>
      <c r="O489" s="223">
        <f t="shared" si="163"/>
        <v>9.6168294515401964</v>
      </c>
      <c r="P489" s="288"/>
    </row>
    <row r="490" spans="1:16" ht="15" customHeight="1" x14ac:dyDescent="0.15">
      <c r="C490" s="219" t="s">
        <v>369</v>
      </c>
      <c r="D490" s="204"/>
      <c r="E490" s="204"/>
      <c r="F490" s="204"/>
      <c r="L490" s="222">
        <v>42</v>
      </c>
      <c r="M490" s="222">
        <v>70</v>
      </c>
      <c r="N490" s="223">
        <f t="shared" si="162"/>
        <v>2.763157894736842</v>
      </c>
      <c r="O490" s="223">
        <f t="shared" si="163"/>
        <v>5.2592036063110443</v>
      </c>
      <c r="P490" s="288"/>
    </row>
    <row r="491" spans="1:16" ht="15" customHeight="1" x14ac:dyDescent="0.15">
      <c r="C491" s="219" t="s">
        <v>370</v>
      </c>
      <c r="D491" s="204"/>
      <c r="E491" s="204"/>
      <c r="F491" s="204"/>
      <c r="L491" s="222">
        <v>10</v>
      </c>
      <c r="M491" s="222">
        <v>9</v>
      </c>
      <c r="N491" s="223">
        <f t="shared" si="162"/>
        <v>0.6578947368421052</v>
      </c>
      <c r="O491" s="223">
        <f t="shared" si="163"/>
        <v>0.67618332081141996</v>
      </c>
      <c r="P491" s="288"/>
    </row>
    <row r="492" spans="1:16" ht="15" customHeight="1" x14ac:dyDescent="0.15">
      <c r="C492" s="219" t="s">
        <v>371</v>
      </c>
      <c r="D492" s="204"/>
      <c r="E492" s="204"/>
      <c r="F492" s="204"/>
      <c r="L492" s="222">
        <v>1</v>
      </c>
      <c r="M492" s="222">
        <v>1</v>
      </c>
      <c r="N492" s="223">
        <f t="shared" si="162"/>
        <v>6.5789473684210523E-2</v>
      </c>
      <c r="O492" s="223">
        <f t="shared" si="163"/>
        <v>7.5131480090157785E-2</v>
      </c>
      <c r="P492" s="288"/>
    </row>
    <row r="493" spans="1:16" ht="15" customHeight="1" x14ac:dyDescent="0.15">
      <c r="C493" s="224" t="s">
        <v>0</v>
      </c>
      <c r="D493" s="215"/>
      <c r="E493" s="215"/>
      <c r="F493" s="215"/>
      <c r="G493" s="215"/>
      <c r="H493" s="215"/>
      <c r="I493" s="215"/>
      <c r="J493" s="215"/>
      <c r="K493" s="215"/>
      <c r="L493" s="225">
        <v>35</v>
      </c>
      <c r="M493" s="225">
        <v>68</v>
      </c>
      <c r="N493" s="226">
        <f t="shared" si="162"/>
        <v>2.3026315789473681</v>
      </c>
      <c r="O493" s="226">
        <f t="shared" si="163"/>
        <v>5.108940646130729</v>
      </c>
      <c r="P493" s="288"/>
    </row>
    <row r="494" spans="1:16" ht="15" customHeight="1" x14ac:dyDescent="0.15">
      <c r="C494" s="227" t="s">
        <v>1</v>
      </c>
      <c r="D494" s="228"/>
      <c r="E494" s="228"/>
      <c r="F494" s="228"/>
      <c r="G494" s="228"/>
      <c r="H494" s="228"/>
      <c r="I494" s="228"/>
      <c r="J494" s="228"/>
      <c r="K494" s="228"/>
      <c r="L494" s="230">
        <f>SUM(L485:L493)</f>
        <v>1520</v>
      </c>
      <c r="M494" s="230">
        <f>SUM(M485:M493)</f>
        <v>1331</v>
      </c>
      <c r="N494" s="231">
        <f>IF(SUM(N485:N493)&gt;100,"－",SUM(N485:N493))</f>
        <v>100</v>
      </c>
      <c r="O494" s="231">
        <f>IF(SUM(O485:O493)&gt;100,"－",SUM(O485:O493))</f>
        <v>100.00000000000001</v>
      </c>
      <c r="P494" s="288"/>
    </row>
    <row r="495" spans="1:16" ht="15" customHeight="1" x14ac:dyDescent="0.15">
      <c r="C495" s="227" t="s">
        <v>431</v>
      </c>
      <c r="D495" s="228"/>
      <c r="E495" s="228"/>
      <c r="F495" s="228"/>
      <c r="G495" s="228"/>
      <c r="H495" s="228"/>
      <c r="I495" s="228"/>
      <c r="J495" s="228"/>
      <c r="K495" s="228"/>
      <c r="L495" s="242">
        <v>2.7252525252525253</v>
      </c>
      <c r="M495" s="242">
        <v>3.2304038004750595</v>
      </c>
      <c r="N495" s="235"/>
      <c r="O495" s="235"/>
      <c r="P495" s="288"/>
    </row>
    <row r="496" spans="1:16" ht="15" customHeight="1" x14ac:dyDescent="0.15">
      <c r="C496" s="232"/>
      <c r="D496" s="233"/>
      <c r="E496" s="233"/>
      <c r="F496" s="233"/>
      <c r="G496" s="233"/>
      <c r="H496" s="233"/>
      <c r="I496" s="233"/>
      <c r="J496" s="233"/>
      <c r="K496" s="233"/>
      <c r="L496" s="234"/>
      <c r="M496" s="235"/>
      <c r="N496" s="235"/>
      <c r="O496" s="235"/>
      <c r="P496" s="288"/>
    </row>
    <row r="497" spans="1:16" ht="15" customHeight="1" x14ac:dyDescent="0.15">
      <c r="A497" s="201" t="s">
        <v>570</v>
      </c>
      <c r="B497" s="201" t="s">
        <v>572</v>
      </c>
      <c r="C497" s="236" t="s">
        <v>571</v>
      </c>
      <c r="P497" s="288"/>
    </row>
    <row r="498" spans="1:16" ht="12" customHeight="1" x14ac:dyDescent="0.15">
      <c r="C498" s="237"/>
      <c r="D498" s="208"/>
      <c r="E498" s="208"/>
      <c r="F498" s="208"/>
      <c r="G498" s="208"/>
      <c r="H498" s="208"/>
      <c r="I498" s="208"/>
      <c r="J498" s="208"/>
      <c r="K498" s="208"/>
      <c r="L498" s="238" t="s">
        <v>2</v>
      </c>
      <c r="M498" s="229"/>
      <c r="N498" s="238" t="s">
        <v>3</v>
      </c>
      <c r="O498" s="229"/>
    </row>
    <row r="499" spans="1:16" ht="12" customHeight="1" x14ac:dyDescent="0.15">
      <c r="C499" s="219"/>
      <c r="D499" s="204"/>
      <c r="E499" s="204"/>
      <c r="F499" s="204"/>
      <c r="L499" s="213" t="s">
        <v>429</v>
      </c>
      <c r="M499" s="213" t="s">
        <v>707</v>
      </c>
      <c r="N499" s="213" t="s">
        <v>429</v>
      </c>
      <c r="O499" s="213" t="s">
        <v>707</v>
      </c>
    </row>
    <row r="500" spans="1:16" ht="12" customHeight="1" x14ac:dyDescent="0.15">
      <c r="C500" s="224"/>
      <c r="D500" s="215"/>
      <c r="E500" s="215"/>
      <c r="F500" s="215"/>
      <c r="G500" s="215"/>
      <c r="H500" s="215"/>
      <c r="I500" s="215"/>
      <c r="J500" s="215"/>
      <c r="K500" s="215"/>
      <c r="L500" s="217"/>
      <c r="M500" s="217"/>
      <c r="N500" s="218">
        <f>$L$98</f>
        <v>1520</v>
      </c>
      <c r="O500" s="218">
        <f>M$16</f>
        <v>1331</v>
      </c>
      <c r="P500" s="288"/>
    </row>
    <row r="501" spans="1:16" ht="15" customHeight="1" x14ac:dyDescent="0.15">
      <c r="C501" s="219" t="s">
        <v>372</v>
      </c>
      <c r="D501" s="204"/>
      <c r="E501" s="204"/>
      <c r="F501" s="204"/>
      <c r="L501" s="220">
        <v>1356</v>
      </c>
      <c r="M501" s="220">
        <v>1112</v>
      </c>
      <c r="N501" s="221">
        <f t="shared" ref="N501:N513" si="164">L501/N$500*100</f>
        <v>89.21052631578948</v>
      </c>
      <c r="O501" s="221">
        <f t="shared" ref="O501:O513" si="165">M501/O$500*100</f>
        <v>83.546205860255455</v>
      </c>
      <c r="P501" s="288"/>
    </row>
    <row r="502" spans="1:16" ht="15" customHeight="1" x14ac:dyDescent="0.15">
      <c r="C502" s="219" t="s">
        <v>373</v>
      </c>
      <c r="D502" s="204"/>
      <c r="E502" s="204"/>
      <c r="F502" s="204"/>
      <c r="L502" s="222">
        <v>882</v>
      </c>
      <c r="M502" s="222">
        <v>850</v>
      </c>
      <c r="N502" s="223">
        <f t="shared" si="164"/>
        <v>58.026315789473685</v>
      </c>
      <c r="O502" s="223">
        <f t="shared" si="165"/>
        <v>63.861758076634111</v>
      </c>
      <c r="P502" s="288"/>
    </row>
    <row r="503" spans="1:16" ht="15" customHeight="1" x14ac:dyDescent="0.15">
      <c r="C503" s="219" t="s">
        <v>374</v>
      </c>
      <c r="D503" s="204"/>
      <c r="E503" s="204"/>
      <c r="F503" s="204"/>
      <c r="L503" s="222">
        <v>113</v>
      </c>
      <c r="M503" s="222">
        <v>108</v>
      </c>
      <c r="N503" s="223">
        <f t="shared" si="164"/>
        <v>7.4342105263157894</v>
      </c>
      <c r="O503" s="223">
        <f t="shared" si="165"/>
        <v>8.1141998497370409</v>
      </c>
      <c r="P503" s="288"/>
    </row>
    <row r="504" spans="1:16" ht="15" customHeight="1" x14ac:dyDescent="0.15">
      <c r="C504" s="219" t="s">
        <v>375</v>
      </c>
      <c r="D504" s="204"/>
      <c r="E504" s="204"/>
      <c r="F504" s="204"/>
      <c r="L504" s="222">
        <v>404</v>
      </c>
      <c r="M504" s="222">
        <v>439</v>
      </c>
      <c r="N504" s="223">
        <f t="shared" si="164"/>
        <v>26.578947368421051</v>
      </c>
      <c r="O504" s="223">
        <f t="shared" si="165"/>
        <v>32.982719759579268</v>
      </c>
      <c r="P504" s="288"/>
    </row>
    <row r="505" spans="1:16" ht="15" customHeight="1" x14ac:dyDescent="0.15">
      <c r="C505" s="219" t="s">
        <v>376</v>
      </c>
      <c r="D505" s="204"/>
      <c r="E505" s="204"/>
      <c r="F505" s="204"/>
      <c r="L505" s="222">
        <v>40</v>
      </c>
      <c r="M505" s="222">
        <v>79</v>
      </c>
      <c r="N505" s="223">
        <f t="shared" si="164"/>
        <v>2.6315789473684208</v>
      </c>
      <c r="O505" s="223">
        <f t="shared" si="165"/>
        <v>5.9353869271224644</v>
      </c>
      <c r="P505" s="288"/>
    </row>
    <row r="506" spans="1:16" ht="15" customHeight="1" x14ac:dyDescent="0.15">
      <c r="C506" s="219" t="s">
        <v>377</v>
      </c>
      <c r="D506" s="204"/>
      <c r="E506" s="204"/>
      <c r="F506" s="204"/>
      <c r="L506" s="222">
        <v>245</v>
      </c>
      <c r="M506" s="222">
        <v>227</v>
      </c>
      <c r="N506" s="223">
        <f t="shared" si="164"/>
        <v>16.118421052631579</v>
      </c>
      <c r="O506" s="223">
        <f t="shared" si="165"/>
        <v>17.054845980465817</v>
      </c>
      <c r="P506" s="288"/>
    </row>
    <row r="507" spans="1:16" ht="15" customHeight="1" x14ac:dyDescent="0.15">
      <c r="C507" s="219" t="s">
        <v>378</v>
      </c>
      <c r="D507" s="204"/>
      <c r="E507" s="204"/>
      <c r="F507" s="204"/>
      <c r="L507" s="222">
        <v>56</v>
      </c>
      <c r="M507" s="222">
        <v>32</v>
      </c>
      <c r="N507" s="223">
        <f t="shared" si="164"/>
        <v>3.6842105263157889</v>
      </c>
      <c r="O507" s="223">
        <f t="shared" si="165"/>
        <v>2.4042073628850491</v>
      </c>
      <c r="P507" s="288"/>
    </row>
    <row r="508" spans="1:16" ht="15" customHeight="1" x14ac:dyDescent="0.15">
      <c r="C508" s="219" t="s">
        <v>379</v>
      </c>
      <c r="D508" s="204"/>
      <c r="E508" s="204"/>
      <c r="F508" s="204"/>
      <c r="L508" s="222">
        <v>1206</v>
      </c>
      <c r="M508" s="222">
        <v>1060</v>
      </c>
      <c r="N508" s="223">
        <f t="shared" si="164"/>
        <v>79.34210526315789</v>
      </c>
      <c r="O508" s="223">
        <f t="shared" si="165"/>
        <v>79.639368895567245</v>
      </c>
      <c r="P508" s="288"/>
    </row>
    <row r="509" spans="1:16" ht="15" customHeight="1" x14ac:dyDescent="0.15">
      <c r="C509" s="219" t="s">
        <v>380</v>
      </c>
      <c r="D509" s="204"/>
      <c r="E509" s="204"/>
      <c r="F509" s="204"/>
      <c r="L509" s="222">
        <v>9</v>
      </c>
      <c r="M509" s="222">
        <v>7</v>
      </c>
      <c r="N509" s="223">
        <f t="shared" si="164"/>
        <v>0.5921052631578948</v>
      </c>
      <c r="O509" s="223">
        <f t="shared" si="165"/>
        <v>0.52592036063110448</v>
      </c>
      <c r="P509" s="288"/>
    </row>
    <row r="510" spans="1:16" ht="15" customHeight="1" x14ac:dyDescent="0.15">
      <c r="C510" s="219" t="s">
        <v>381</v>
      </c>
      <c r="D510" s="204"/>
      <c r="E510" s="204"/>
      <c r="F510" s="204"/>
      <c r="L510" s="222">
        <v>844</v>
      </c>
      <c r="M510" s="222">
        <v>778</v>
      </c>
      <c r="N510" s="223">
        <f t="shared" si="164"/>
        <v>55.526315789473678</v>
      </c>
      <c r="O510" s="223">
        <f t="shared" si="165"/>
        <v>58.45229151014275</v>
      </c>
      <c r="P510" s="288"/>
    </row>
    <row r="511" spans="1:16" ht="15" customHeight="1" x14ac:dyDescent="0.15">
      <c r="C511" s="219" t="s">
        <v>382</v>
      </c>
      <c r="D511" s="204"/>
      <c r="E511" s="204"/>
      <c r="F511" s="204"/>
      <c r="L511" s="222">
        <v>102</v>
      </c>
      <c r="M511" s="222">
        <v>808</v>
      </c>
      <c r="N511" s="223">
        <f t="shared" si="164"/>
        <v>6.7105263157894735</v>
      </c>
      <c r="O511" s="223">
        <f t="shared" si="165"/>
        <v>60.706235912847482</v>
      </c>
      <c r="P511" s="288"/>
    </row>
    <row r="512" spans="1:16" ht="15" customHeight="1" x14ac:dyDescent="0.15">
      <c r="C512" s="219" t="s">
        <v>27</v>
      </c>
      <c r="D512" s="204"/>
      <c r="E512" s="204"/>
      <c r="F512" s="204"/>
      <c r="L512" s="222">
        <v>291</v>
      </c>
      <c r="M512" s="222">
        <v>208</v>
      </c>
      <c r="N512" s="223">
        <f t="shared" si="164"/>
        <v>19.144736842105264</v>
      </c>
      <c r="O512" s="223">
        <f t="shared" si="165"/>
        <v>15.627347858752819</v>
      </c>
      <c r="P512" s="288"/>
    </row>
    <row r="513" spans="1:16" ht="15" customHeight="1" x14ac:dyDescent="0.15">
      <c r="C513" s="224" t="s">
        <v>0</v>
      </c>
      <c r="D513" s="215"/>
      <c r="E513" s="215"/>
      <c r="F513" s="215"/>
      <c r="G513" s="215"/>
      <c r="H513" s="215"/>
      <c r="I513" s="215"/>
      <c r="J513" s="215"/>
      <c r="K513" s="215"/>
      <c r="L513" s="225">
        <v>21</v>
      </c>
      <c r="M513" s="225">
        <v>34</v>
      </c>
      <c r="N513" s="226">
        <f t="shared" si="164"/>
        <v>1.381578947368421</v>
      </c>
      <c r="O513" s="226">
        <f t="shared" si="165"/>
        <v>2.5544703230653645</v>
      </c>
      <c r="P513" s="288"/>
    </row>
    <row r="514" spans="1:16" ht="15" customHeight="1" x14ac:dyDescent="0.15">
      <c r="C514" s="227" t="s">
        <v>1</v>
      </c>
      <c r="D514" s="228"/>
      <c r="E514" s="228"/>
      <c r="F514" s="228"/>
      <c r="G514" s="228"/>
      <c r="H514" s="228"/>
      <c r="I514" s="228"/>
      <c r="J514" s="228"/>
      <c r="K514" s="228"/>
      <c r="L514" s="230">
        <f>SUM(L501:L513)</f>
        <v>5569</v>
      </c>
      <c r="M514" s="230">
        <f>SUM(M501:M513)</f>
        <v>5742</v>
      </c>
      <c r="N514" s="231" t="str">
        <f>IF(SUM(N501:N513)&gt;100,"－",SUM(N501:N513))</f>
        <v>－</v>
      </c>
      <c r="O514" s="231" t="str">
        <f>IF(SUM(O501:O513)&gt;100,"－",SUM(O501:O513))</f>
        <v>－</v>
      </c>
      <c r="P514" s="288"/>
    </row>
    <row r="515" spans="1:16" ht="15" customHeight="1" x14ac:dyDescent="0.15">
      <c r="C515" s="227" t="s">
        <v>653</v>
      </c>
      <c r="D515" s="228"/>
      <c r="E515" s="228"/>
      <c r="F515" s="228"/>
      <c r="G515" s="228"/>
      <c r="H515" s="228"/>
      <c r="I515" s="228"/>
      <c r="J515" s="228"/>
      <c r="K515" s="228"/>
      <c r="L515" s="242">
        <f>L514/N500</f>
        <v>3.6638157894736842</v>
      </c>
      <c r="M515" s="242">
        <f>M514/O500</f>
        <v>4.3140495867768598</v>
      </c>
      <c r="N515" s="235"/>
      <c r="O515" s="235"/>
      <c r="P515" s="288"/>
    </row>
    <row r="516" spans="1:16" ht="15" customHeight="1" x14ac:dyDescent="0.15">
      <c r="C516" s="236"/>
      <c r="M516" s="204"/>
      <c r="N516" s="204"/>
      <c r="P516" s="288"/>
    </row>
    <row r="517" spans="1:16" ht="15" customHeight="1" x14ac:dyDescent="0.15">
      <c r="A517" s="201" t="s">
        <v>575</v>
      </c>
      <c r="B517" s="201" t="s">
        <v>574</v>
      </c>
      <c r="C517" s="236" t="s">
        <v>573</v>
      </c>
      <c r="M517" s="204"/>
      <c r="N517" s="204"/>
      <c r="P517" s="288"/>
    </row>
    <row r="518" spans="1:16" ht="12" customHeight="1" x14ac:dyDescent="0.15">
      <c r="C518" s="237"/>
      <c r="D518" s="208"/>
      <c r="E518" s="208"/>
      <c r="F518" s="208"/>
      <c r="G518" s="208"/>
      <c r="H518" s="208"/>
      <c r="I518" s="208"/>
      <c r="J518" s="208"/>
      <c r="K518" s="208"/>
      <c r="L518" s="238" t="s">
        <v>2</v>
      </c>
      <c r="M518" s="229"/>
      <c r="N518" s="238" t="s">
        <v>3</v>
      </c>
      <c r="O518" s="229"/>
    </row>
    <row r="519" spans="1:16" ht="12" customHeight="1" x14ac:dyDescent="0.15">
      <c r="C519" s="219"/>
      <c r="D519" s="204"/>
      <c r="E519" s="204"/>
      <c r="F519" s="204"/>
      <c r="L519" s="213" t="s">
        <v>429</v>
      </c>
      <c r="M519" s="213" t="s">
        <v>707</v>
      </c>
      <c r="N519" s="213" t="s">
        <v>429</v>
      </c>
      <c r="O519" s="213" t="s">
        <v>707</v>
      </c>
    </row>
    <row r="520" spans="1:16" ht="12" customHeight="1" x14ac:dyDescent="0.15">
      <c r="C520" s="224"/>
      <c r="D520" s="215"/>
      <c r="E520" s="215"/>
      <c r="F520" s="215"/>
      <c r="G520" s="215"/>
      <c r="H520" s="215"/>
      <c r="I520" s="215"/>
      <c r="J520" s="215"/>
      <c r="K520" s="215"/>
      <c r="L520" s="217"/>
      <c r="M520" s="217"/>
      <c r="N520" s="218">
        <f>$L$98</f>
        <v>1520</v>
      </c>
      <c r="O520" s="218">
        <f>M$16</f>
        <v>1331</v>
      </c>
      <c r="P520" s="288"/>
    </row>
    <row r="521" spans="1:16" ht="15" customHeight="1" x14ac:dyDescent="0.15">
      <c r="C521" s="219" t="s">
        <v>383</v>
      </c>
      <c r="D521" s="204"/>
      <c r="E521" s="204"/>
      <c r="F521" s="204"/>
      <c r="L521" s="220">
        <v>1113</v>
      </c>
      <c r="M521" s="220">
        <v>1103</v>
      </c>
      <c r="N521" s="221">
        <f t="shared" ref="N521:O523" si="166">L521/N$520*100</f>
        <v>73.223684210526315</v>
      </c>
      <c r="O521" s="221">
        <f t="shared" si="166"/>
        <v>82.870022539444022</v>
      </c>
      <c r="P521" s="288"/>
    </row>
    <row r="522" spans="1:16" ht="15" customHeight="1" x14ac:dyDescent="0.15">
      <c r="C522" s="219" t="s">
        <v>384</v>
      </c>
      <c r="D522" s="204"/>
      <c r="E522" s="204"/>
      <c r="F522" s="204"/>
      <c r="L522" s="222">
        <v>388</v>
      </c>
      <c r="M522" s="222">
        <v>189</v>
      </c>
      <c r="N522" s="223">
        <f t="shared" si="166"/>
        <v>25.526315789473685</v>
      </c>
      <c r="O522" s="223">
        <f t="shared" si="166"/>
        <v>14.199849737039818</v>
      </c>
      <c r="P522" s="288"/>
    </row>
    <row r="523" spans="1:16" ht="15" customHeight="1" x14ac:dyDescent="0.15">
      <c r="C523" s="224" t="s">
        <v>0</v>
      </c>
      <c r="D523" s="215"/>
      <c r="E523" s="215"/>
      <c r="F523" s="215"/>
      <c r="G523" s="215"/>
      <c r="H523" s="215"/>
      <c r="I523" s="215"/>
      <c r="J523" s="215"/>
      <c r="K523" s="215"/>
      <c r="L523" s="225">
        <v>19</v>
      </c>
      <c r="M523" s="225">
        <v>39</v>
      </c>
      <c r="N523" s="226">
        <f t="shared" si="166"/>
        <v>1.25</v>
      </c>
      <c r="O523" s="226">
        <f t="shared" si="166"/>
        <v>2.9301277235161534</v>
      </c>
      <c r="P523" s="288"/>
    </row>
    <row r="524" spans="1:16" ht="15" customHeight="1" x14ac:dyDescent="0.15">
      <c r="C524" s="227" t="s">
        <v>1</v>
      </c>
      <c r="D524" s="228"/>
      <c r="E524" s="228"/>
      <c r="F524" s="228"/>
      <c r="G524" s="228"/>
      <c r="H524" s="228"/>
      <c r="I524" s="228"/>
      <c r="J524" s="228"/>
      <c r="K524" s="228"/>
      <c r="L524" s="230">
        <f>SUM(L521:L523)</f>
        <v>1520</v>
      </c>
      <c r="M524" s="230">
        <f>SUM(M521:M523)</f>
        <v>1331</v>
      </c>
      <c r="N524" s="231">
        <f>IF(SUM(N521:N523)&gt;100,"－",SUM(N521:N523))</f>
        <v>100</v>
      </c>
      <c r="O524" s="231">
        <f>IF(SUM(O521:O523)&gt;100,"－",SUM(O521:O523))</f>
        <v>99.999999999999986</v>
      </c>
      <c r="P524" s="288"/>
    </row>
    <row r="525" spans="1:16" ht="15" customHeight="1" x14ac:dyDescent="0.15">
      <c r="C525" s="236"/>
      <c r="P525" s="288"/>
    </row>
    <row r="526" spans="1:16" ht="15" customHeight="1" x14ac:dyDescent="0.15">
      <c r="A526" s="201" t="s">
        <v>626</v>
      </c>
      <c r="C526" s="236"/>
      <c r="P526" s="288"/>
    </row>
    <row r="527" spans="1:16" ht="13.5" customHeight="1" x14ac:dyDescent="0.15">
      <c r="A527" s="201" t="s">
        <v>576</v>
      </c>
      <c r="B527" s="201" t="s">
        <v>578</v>
      </c>
      <c r="C527" s="236" t="s">
        <v>577</v>
      </c>
      <c r="L527" s="205"/>
      <c r="P527" s="288"/>
    </row>
    <row r="528" spans="1:16" ht="12" customHeight="1" x14ac:dyDescent="0.15">
      <c r="C528" s="237"/>
      <c r="D528" s="208"/>
      <c r="E528" s="208"/>
      <c r="F528" s="208"/>
      <c r="G528" s="208"/>
      <c r="H528" s="208"/>
      <c r="I528" s="208"/>
      <c r="J528" s="208"/>
      <c r="K528" s="208"/>
      <c r="L528" s="238" t="s">
        <v>2</v>
      </c>
      <c r="M528" s="229"/>
      <c r="N528" s="238" t="s">
        <v>3</v>
      </c>
      <c r="O528" s="229"/>
    </row>
    <row r="529" spans="3:16" ht="12" customHeight="1" x14ac:dyDescent="0.15">
      <c r="C529" s="219"/>
      <c r="D529" s="204"/>
      <c r="E529" s="204"/>
      <c r="F529" s="204"/>
      <c r="L529" s="213" t="s">
        <v>429</v>
      </c>
      <c r="M529" s="213" t="s">
        <v>707</v>
      </c>
      <c r="N529" s="213" t="s">
        <v>429</v>
      </c>
      <c r="O529" s="213" t="s">
        <v>707</v>
      </c>
    </row>
    <row r="530" spans="3:16" ht="12" customHeight="1" x14ac:dyDescent="0.15">
      <c r="C530" s="224"/>
      <c r="D530" s="215"/>
      <c r="E530" s="215"/>
      <c r="F530" s="215"/>
      <c r="G530" s="215"/>
      <c r="H530" s="215"/>
      <c r="I530" s="215"/>
      <c r="J530" s="215"/>
      <c r="K530" s="215"/>
      <c r="L530" s="217"/>
      <c r="M530" s="217"/>
      <c r="N530" s="218">
        <f>L522</f>
        <v>388</v>
      </c>
      <c r="O530" s="218">
        <f>M522</f>
        <v>189</v>
      </c>
      <c r="P530" s="288"/>
    </row>
    <row r="531" spans="3:16" ht="14.35" customHeight="1" x14ac:dyDescent="0.15">
      <c r="C531" s="219" t="s">
        <v>385</v>
      </c>
      <c r="D531" s="204"/>
      <c r="E531" s="204"/>
      <c r="F531" s="204"/>
      <c r="L531" s="220">
        <v>228</v>
      </c>
      <c r="M531" s="220">
        <v>87</v>
      </c>
      <c r="N531" s="221">
        <f t="shared" ref="N531:N539" si="167">L531/N$530*100</f>
        <v>58.762886597938149</v>
      </c>
      <c r="O531" s="221">
        <f t="shared" ref="O531:O539" si="168">M531/O$530*100</f>
        <v>46.031746031746032</v>
      </c>
      <c r="P531" s="288"/>
    </row>
    <row r="532" spans="3:16" ht="14.35" customHeight="1" x14ac:dyDescent="0.15">
      <c r="C532" s="219" t="s">
        <v>386</v>
      </c>
      <c r="D532" s="204"/>
      <c r="E532" s="204"/>
      <c r="F532" s="204"/>
      <c r="L532" s="222">
        <v>72</v>
      </c>
      <c r="M532" s="222">
        <v>23</v>
      </c>
      <c r="N532" s="223">
        <f t="shared" si="167"/>
        <v>18.556701030927837</v>
      </c>
      <c r="O532" s="223">
        <f t="shared" si="168"/>
        <v>12.169312169312169</v>
      </c>
      <c r="P532" s="288"/>
    </row>
    <row r="533" spans="3:16" ht="14.35" customHeight="1" x14ac:dyDescent="0.15">
      <c r="C533" s="219" t="s">
        <v>387</v>
      </c>
      <c r="D533" s="204"/>
      <c r="E533" s="204"/>
      <c r="F533" s="204"/>
      <c r="L533" s="222">
        <v>9</v>
      </c>
      <c r="M533" s="222">
        <v>7</v>
      </c>
      <c r="N533" s="223">
        <f t="shared" si="167"/>
        <v>2.3195876288659796</v>
      </c>
      <c r="O533" s="223">
        <f t="shared" si="168"/>
        <v>3.7037037037037033</v>
      </c>
      <c r="P533" s="288"/>
    </row>
    <row r="534" spans="3:16" ht="14.35" customHeight="1" x14ac:dyDescent="0.15">
      <c r="C534" s="219" t="s">
        <v>388</v>
      </c>
      <c r="D534" s="204"/>
      <c r="E534" s="204"/>
      <c r="F534" s="204"/>
      <c r="L534" s="222">
        <v>21</v>
      </c>
      <c r="M534" s="222">
        <v>17</v>
      </c>
      <c r="N534" s="223">
        <f t="shared" si="167"/>
        <v>5.4123711340206189</v>
      </c>
      <c r="O534" s="223">
        <f t="shared" si="168"/>
        <v>8.9947089947089935</v>
      </c>
      <c r="P534" s="288"/>
    </row>
    <row r="535" spans="3:16" ht="14.35" customHeight="1" x14ac:dyDescent="0.15">
      <c r="C535" s="219" t="s">
        <v>389</v>
      </c>
      <c r="D535" s="204"/>
      <c r="E535" s="204"/>
      <c r="F535" s="204"/>
      <c r="L535" s="222">
        <v>18</v>
      </c>
      <c r="M535" s="222">
        <v>16</v>
      </c>
      <c r="N535" s="223">
        <f t="shared" si="167"/>
        <v>4.6391752577319592</v>
      </c>
      <c r="O535" s="223">
        <f t="shared" si="168"/>
        <v>8.4656084656084651</v>
      </c>
      <c r="P535" s="288"/>
    </row>
    <row r="536" spans="3:16" ht="14.35" customHeight="1" x14ac:dyDescent="0.15">
      <c r="C536" s="219" t="s">
        <v>390</v>
      </c>
      <c r="D536" s="204"/>
      <c r="E536" s="204"/>
      <c r="F536" s="204"/>
      <c r="L536" s="222">
        <v>20</v>
      </c>
      <c r="M536" s="222">
        <v>33</v>
      </c>
      <c r="N536" s="223">
        <f t="shared" si="167"/>
        <v>5.1546391752577314</v>
      </c>
      <c r="O536" s="223">
        <f t="shared" si="168"/>
        <v>17.460317460317459</v>
      </c>
      <c r="P536" s="288"/>
    </row>
    <row r="537" spans="3:16" ht="14.35" customHeight="1" x14ac:dyDescent="0.15">
      <c r="C537" s="219" t="s">
        <v>391</v>
      </c>
      <c r="D537" s="204"/>
      <c r="E537" s="204"/>
      <c r="F537" s="204"/>
      <c r="L537" s="222">
        <v>109</v>
      </c>
      <c r="M537" s="222">
        <v>46</v>
      </c>
      <c r="N537" s="223">
        <f t="shared" si="167"/>
        <v>28.092783505154639</v>
      </c>
      <c r="O537" s="223">
        <f t="shared" si="168"/>
        <v>24.338624338624339</v>
      </c>
      <c r="P537" s="288"/>
    </row>
    <row r="538" spans="3:16" ht="14.35" customHeight="1" x14ac:dyDescent="0.15">
      <c r="C538" s="219" t="s">
        <v>27</v>
      </c>
      <c r="D538" s="204"/>
      <c r="E538" s="204"/>
      <c r="F538" s="204"/>
      <c r="L538" s="222">
        <v>36</v>
      </c>
      <c r="M538" s="222">
        <v>31</v>
      </c>
      <c r="N538" s="223">
        <f t="shared" si="167"/>
        <v>9.2783505154639183</v>
      </c>
      <c r="O538" s="223">
        <f t="shared" si="168"/>
        <v>16.402116402116402</v>
      </c>
      <c r="P538" s="288"/>
    </row>
    <row r="539" spans="3:16" ht="14.35" customHeight="1" x14ac:dyDescent="0.15">
      <c r="C539" s="224" t="s">
        <v>0</v>
      </c>
      <c r="D539" s="215"/>
      <c r="E539" s="215"/>
      <c r="F539" s="215"/>
      <c r="G539" s="215"/>
      <c r="H539" s="215"/>
      <c r="I539" s="215"/>
      <c r="J539" s="215"/>
      <c r="K539" s="215"/>
      <c r="L539" s="225">
        <v>3</v>
      </c>
      <c r="M539" s="225">
        <v>4</v>
      </c>
      <c r="N539" s="226">
        <f t="shared" si="167"/>
        <v>0.77319587628865982</v>
      </c>
      <c r="O539" s="226">
        <f t="shared" si="168"/>
        <v>2.1164021164021163</v>
      </c>
      <c r="P539" s="288"/>
    </row>
    <row r="540" spans="3:16" ht="15" customHeight="1" x14ac:dyDescent="0.15">
      <c r="C540" s="227" t="s">
        <v>1</v>
      </c>
      <c r="D540" s="228"/>
      <c r="E540" s="228"/>
      <c r="F540" s="228"/>
      <c r="G540" s="228"/>
      <c r="H540" s="228"/>
      <c r="I540" s="228"/>
      <c r="J540" s="228"/>
      <c r="K540" s="228"/>
      <c r="L540" s="230">
        <f>SUM(L531:L539)</f>
        <v>516</v>
      </c>
      <c r="M540" s="230">
        <f>SUM(M531:M539)</f>
        <v>264</v>
      </c>
      <c r="N540" s="231" t="str">
        <f>IF(SUM(N531:N539)&gt;100,"－",SUM(N531:N539))</f>
        <v>－</v>
      </c>
      <c r="O540" s="231" t="str">
        <f>IF(SUM(O531:O539)&gt;100,"－",SUM(O531:O539))</f>
        <v>－</v>
      </c>
      <c r="P540" s="288"/>
    </row>
    <row r="541" spans="3:16" ht="13.5" customHeight="1" x14ac:dyDescent="0.15">
      <c r="C541" s="236"/>
      <c r="L541" s="205"/>
      <c r="P541" s="288"/>
    </row>
    <row r="542" spans="3:16" ht="15" customHeight="1" x14ac:dyDescent="0.15">
      <c r="P542" s="288"/>
    </row>
    <row r="543" spans="3:16" ht="15" customHeight="1" x14ac:dyDescent="0.15">
      <c r="P543" s="288"/>
    </row>
  </sheetData>
  <phoneticPr fontId="1"/>
  <pageMargins left="0.39370078740157483" right="0.39370078740157483" top="0.59055118110236227" bottom="0.35433070866141736" header="0.23622047244094491" footer="0.31496062992125984"/>
  <pageSetup paperSize="9" scale="78" orientation="portrait" r:id="rId1"/>
  <headerFooter alignWithMargins="0">
    <oddHeader>&amp;C&amp;"MS UI Gothic,標準"在宅・高齢者住まいにおける介護サービス利用に関するアンケート－単純集計&amp;R&amp;"MS UI Gothic,標準"&amp;A（&amp;P/&amp;N）</oddHeader>
  </headerFooter>
  <rowBreaks count="9" manualBreakCount="9">
    <brk id="56" max="16383" man="1"/>
    <brk id="114" max="16383" man="1"/>
    <brk id="164" max="16383" man="1"/>
    <brk id="229" max="16383" man="1"/>
    <brk id="279" max="16383" man="1"/>
    <brk id="342" max="16383" man="1"/>
    <brk id="393" max="16383" man="1"/>
    <brk id="464" max="16383" man="1"/>
    <brk id="5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1"/>
  <sheetViews>
    <sheetView showGridLines="0" view="pageBreakPreview" zoomScaleNormal="100" zoomScaleSheetLayoutView="100" workbookViewId="0">
      <selection activeCell="C26" sqref="C26"/>
    </sheetView>
  </sheetViews>
  <sheetFormatPr defaultRowHeight="15" customHeight="1" x14ac:dyDescent="0.15"/>
  <cols>
    <col min="1" max="1" width="3.75" style="1" customWidth="1"/>
    <col min="2" max="2" width="32.875" customWidth="1"/>
    <col min="3" max="21" width="7.75" customWidth="1"/>
    <col min="22" max="26" width="6.375" customWidth="1"/>
  </cols>
  <sheetData>
    <row r="1" spans="1:22" s="1" customFormat="1" ht="15" customHeight="1" x14ac:dyDescent="0.15">
      <c r="A1" s="37" t="s">
        <v>592</v>
      </c>
      <c r="B1" s="37"/>
      <c r="C1" s="37"/>
      <c r="D1" s="12"/>
      <c r="E1" s="12"/>
      <c r="F1" s="12"/>
      <c r="G1" s="12"/>
      <c r="H1" s="46"/>
      <c r="I1" s="46"/>
      <c r="J1" s="12"/>
      <c r="K1" s="12"/>
      <c r="L1" s="12"/>
      <c r="M1" s="12"/>
      <c r="N1" s="46"/>
      <c r="O1" s="12"/>
      <c r="P1" s="12"/>
      <c r="Q1" s="12"/>
      <c r="R1" s="12"/>
      <c r="S1" s="46"/>
    </row>
    <row r="2" spans="1:22" s="1" customFormat="1" ht="15" customHeight="1" x14ac:dyDescent="0.15">
      <c r="A2" s="37" t="s">
        <v>588</v>
      </c>
      <c r="B2" s="37"/>
      <c r="C2" s="37"/>
      <c r="D2" s="12"/>
      <c r="E2" s="12"/>
      <c r="F2" s="12"/>
      <c r="G2" s="12"/>
      <c r="H2" s="46"/>
      <c r="I2" s="46"/>
      <c r="J2" s="12"/>
      <c r="K2" s="12"/>
      <c r="L2" s="12"/>
      <c r="M2" s="12"/>
      <c r="N2" s="46"/>
      <c r="O2" s="12"/>
      <c r="P2" s="12"/>
      <c r="Q2" s="12"/>
      <c r="R2" s="12"/>
      <c r="S2" s="46"/>
    </row>
    <row r="3" spans="1:22" s="1" customFormat="1" ht="15" customHeight="1" x14ac:dyDescent="0.15">
      <c r="A3" s="140"/>
      <c r="B3" s="88"/>
      <c r="C3" s="62" t="s">
        <v>579</v>
      </c>
      <c r="D3" s="10"/>
      <c r="E3" s="10"/>
      <c r="F3" s="10"/>
      <c r="G3" s="10"/>
      <c r="H3" s="11"/>
      <c r="I3" s="142" t="s">
        <v>585</v>
      </c>
      <c r="J3" s="143"/>
      <c r="K3" s="143"/>
      <c r="L3" s="143"/>
      <c r="M3" s="143"/>
      <c r="N3" s="144"/>
      <c r="O3" s="142" t="s">
        <v>650</v>
      </c>
      <c r="P3" s="143"/>
      <c r="Q3" s="143"/>
      <c r="R3" s="143"/>
      <c r="S3" s="143"/>
      <c r="T3" s="144"/>
    </row>
    <row r="4" spans="1:22" s="1" customFormat="1" ht="15" customHeight="1" x14ac:dyDescent="0.15">
      <c r="A4" s="141"/>
      <c r="B4" s="89"/>
      <c r="C4" s="77" t="s">
        <v>587</v>
      </c>
      <c r="D4" s="78" t="s">
        <v>582</v>
      </c>
      <c r="E4" s="79" t="s">
        <v>581</v>
      </c>
      <c r="F4" s="80" t="s">
        <v>580</v>
      </c>
      <c r="G4" s="78" t="s">
        <v>583</v>
      </c>
      <c r="H4" s="81" t="s">
        <v>584</v>
      </c>
      <c r="I4" s="82" t="s">
        <v>587</v>
      </c>
      <c r="J4" s="78" t="s">
        <v>582</v>
      </c>
      <c r="K4" s="79" t="s">
        <v>581</v>
      </c>
      <c r="L4" s="80" t="s">
        <v>580</v>
      </c>
      <c r="M4" s="78" t="s">
        <v>583</v>
      </c>
      <c r="N4" s="81" t="s">
        <v>584</v>
      </c>
      <c r="O4" s="82" t="s">
        <v>587</v>
      </c>
      <c r="P4" s="78" t="s">
        <v>582</v>
      </c>
      <c r="Q4" s="79" t="s">
        <v>581</v>
      </c>
      <c r="R4" s="80" t="s">
        <v>580</v>
      </c>
      <c r="S4" s="78" t="s">
        <v>583</v>
      </c>
      <c r="T4" s="81" t="s">
        <v>584</v>
      </c>
    </row>
    <row r="5" spans="1:22" s="1" customFormat="1" ht="15" customHeight="1" x14ac:dyDescent="0.15">
      <c r="A5" s="36" t="s">
        <v>429</v>
      </c>
      <c r="B5" s="90"/>
      <c r="C5" s="105">
        <v>1385</v>
      </c>
      <c r="D5" s="106">
        <v>428</v>
      </c>
      <c r="E5" s="106">
        <v>377</v>
      </c>
      <c r="F5" s="106">
        <v>240</v>
      </c>
      <c r="G5" s="47">
        <v>184</v>
      </c>
      <c r="H5" s="48">
        <v>156</v>
      </c>
      <c r="I5" s="59">
        <v>17005.392057761732</v>
      </c>
      <c r="J5" s="53">
        <v>9919.9953271028044</v>
      </c>
      <c r="K5" s="53">
        <v>14101.312997347481</v>
      </c>
      <c r="L5" s="53">
        <v>19731.804166666665</v>
      </c>
      <c r="M5" s="53">
        <v>24004.570652173912</v>
      </c>
      <c r="N5" s="54">
        <v>31013.083333333332</v>
      </c>
      <c r="O5" s="59">
        <v>16692</v>
      </c>
      <c r="P5" s="53">
        <v>9341</v>
      </c>
      <c r="Q5" s="53">
        <v>16008</v>
      </c>
      <c r="R5" s="53">
        <v>22644.5</v>
      </c>
      <c r="S5" s="53">
        <v>27640</v>
      </c>
      <c r="T5" s="54">
        <v>34455.5</v>
      </c>
      <c r="V5" s="45"/>
    </row>
    <row r="6" spans="1:22" s="1" customFormat="1" ht="15" customHeight="1" x14ac:dyDescent="0.15">
      <c r="A6" s="35" t="s">
        <v>430</v>
      </c>
      <c r="B6" s="43"/>
      <c r="C6" s="107">
        <f t="shared" ref="C6" si="0">SUM(D6:H6)</f>
        <v>1248</v>
      </c>
      <c r="D6" s="108">
        <v>308</v>
      </c>
      <c r="E6" s="108">
        <v>287</v>
      </c>
      <c r="F6" s="108">
        <v>245</v>
      </c>
      <c r="G6" s="51">
        <v>236</v>
      </c>
      <c r="H6" s="52">
        <v>172</v>
      </c>
      <c r="I6" s="61">
        <v>21172.776442307691</v>
      </c>
      <c r="J6" s="57">
        <v>12103.029220779221</v>
      </c>
      <c r="K6" s="57">
        <v>16325.916376306621</v>
      </c>
      <c r="L6" s="57">
        <v>23812.893877551021</v>
      </c>
      <c r="M6" s="57">
        <v>27849.550847457627</v>
      </c>
      <c r="N6" s="58">
        <v>32579.656976744187</v>
      </c>
      <c r="O6" s="61">
        <v>19616</v>
      </c>
      <c r="P6" s="57">
        <v>13544.5</v>
      </c>
      <c r="Q6" s="57">
        <v>18676</v>
      </c>
      <c r="R6" s="57">
        <v>25935</v>
      </c>
      <c r="S6" s="57">
        <v>30487.5</v>
      </c>
      <c r="T6" s="58">
        <v>35656</v>
      </c>
      <c r="V6" s="45"/>
    </row>
    <row r="7" spans="1:22" s="1" customFormat="1" ht="15" customHeight="1" x14ac:dyDescent="0.15">
      <c r="A7" s="34"/>
      <c r="B7" s="34"/>
      <c r="C7" s="91"/>
      <c r="D7" s="109"/>
      <c r="E7" s="32"/>
      <c r="F7" s="3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46"/>
    </row>
    <row r="8" spans="1:22" s="1" customFormat="1" ht="15" customHeight="1" x14ac:dyDescent="0.15">
      <c r="A8" s="37" t="s">
        <v>592</v>
      </c>
      <c r="B8" s="91"/>
      <c r="C8" s="91"/>
      <c r="D8" s="32"/>
      <c r="E8" s="32"/>
      <c r="F8" s="3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46"/>
    </row>
    <row r="9" spans="1:22" s="1" customFormat="1" ht="15" customHeight="1" x14ac:dyDescent="0.15">
      <c r="A9" s="37" t="s">
        <v>589</v>
      </c>
      <c r="B9" s="91"/>
      <c r="C9" s="37"/>
      <c r="D9" s="32"/>
      <c r="E9" s="32"/>
      <c r="F9" s="32"/>
      <c r="G9" s="12"/>
      <c r="H9" s="46"/>
      <c r="I9" s="46"/>
      <c r="J9" s="12"/>
      <c r="K9" s="12"/>
      <c r="L9" s="12"/>
      <c r="M9" s="12"/>
      <c r="N9" s="46"/>
      <c r="O9" s="12"/>
      <c r="P9" s="12"/>
      <c r="Q9" s="12"/>
      <c r="R9" s="12"/>
      <c r="S9" s="46"/>
    </row>
    <row r="10" spans="1:22" s="1" customFormat="1" ht="15" customHeight="1" x14ac:dyDescent="0.15">
      <c r="A10" s="140"/>
      <c r="B10" s="88"/>
      <c r="C10" s="62" t="s">
        <v>579</v>
      </c>
      <c r="D10" s="30"/>
      <c r="E10" s="30"/>
      <c r="F10" s="30"/>
      <c r="G10" s="10"/>
      <c r="H10" s="11"/>
      <c r="I10" s="142" t="s">
        <v>585</v>
      </c>
      <c r="J10" s="143"/>
      <c r="K10" s="143"/>
      <c r="L10" s="143"/>
      <c r="M10" s="143"/>
      <c r="N10" s="144"/>
      <c r="O10" s="142" t="s">
        <v>650</v>
      </c>
      <c r="P10" s="143"/>
      <c r="Q10" s="143"/>
      <c r="R10" s="143"/>
      <c r="S10" s="143"/>
      <c r="T10" s="144"/>
    </row>
    <row r="11" spans="1:22" s="1" customFormat="1" ht="15" customHeight="1" x14ac:dyDescent="0.15">
      <c r="A11" s="141"/>
      <c r="B11" s="89"/>
      <c r="C11" s="77" t="s">
        <v>587</v>
      </c>
      <c r="D11" s="110" t="s">
        <v>582</v>
      </c>
      <c r="E11" s="111" t="s">
        <v>581</v>
      </c>
      <c r="F11" s="112" t="s">
        <v>580</v>
      </c>
      <c r="G11" s="78" t="s">
        <v>583</v>
      </c>
      <c r="H11" s="81" t="s">
        <v>584</v>
      </c>
      <c r="I11" s="82" t="s">
        <v>587</v>
      </c>
      <c r="J11" s="78" t="s">
        <v>582</v>
      </c>
      <c r="K11" s="79" t="s">
        <v>581</v>
      </c>
      <c r="L11" s="80" t="s">
        <v>580</v>
      </c>
      <c r="M11" s="78" t="s">
        <v>583</v>
      </c>
      <c r="N11" s="81" t="s">
        <v>584</v>
      </c>
      <c r="O11" s="82" t="s">
        <v>587</v>
      </c>
      <c r="P11" s="78" t="s">
        <v>582</v>
      </c>
      <c r="Q11" s="79" t="s">
        <v>581</v>
      </c>
      <c r="R11" s="80" t="s">
        <v>580</v>
      </c>
      <c r="S11" s="78" t="s">
        <v>583</v>
      </c>
      <c r="T11" s="81" t="s">
        <v>584</v>
      </c>
    </row>
    <row r="12" spans="1:22" s="1" customFormat="1" ht="15" customHeight="1" x14ac:dyDescent="0.15">
      <c r="A12" s="36" t="s">
        <v>429</v>
      </c>
      <c r="B12" s="36"/>
      <c r="C12" s="105">
        <v>938</v>
      </c>
      <c r="D12" s="106">
        <v>297</v>
      </c>
      <c r="E12" s="106">
        <v>269</v>
      </c>
      <c r="F12" s="106">
        <v>153</v>
      </c>
      <c r="G12" s="47">
        <v>118</v>
      </c>
      <c r="H12" s="48">
        <v>101</v>
      </c>
      <c r="I12" s="59">
        <v>14798.286780383796</v>
      </c>
      <c r="J12" s="53">
        <v>8512.4579124579122</v>
      </c>
      <c r="K12" s="53">
        <v>11933.970260223048</v>
      </c>
      <c r="L12" s="53">
        <v>17726.895424836603</v>
      </c>
      <c r="M12" s="53">
        <v>21850.161016949154</v>
      </c>
      <c r="N12" s="54">
        <v>28235.851485148516</v>
      </c>
      <c r="O12" s="59">
        <v>13381.5</v>
      </c>
      <c r="P12" s="53">
        <v>7957</v>
      </c>
      <c r="Q12" s="53">
        <v>12204</v>
      </c>
      <c r="R12" s="53">
        <v>18698</v>
      </c>
      <c r="S12" s="53">
        <v>25119.5</v>
      </c>
      <c r="T12" s="54">
        <v>31990</v>
      </c>
      <c r="V12" s="45"/>
    </row>
    <row r="13" spans="1:22" s="1" customFormat="1" ht="15" customHeight="1" x14ac:dyDescent="0.15">
      <c r="A13" s="35" t="s">
        <v>430</v>
      </c>
      <c r="B13" s="35"/>
      <c r="C13" s="65">
        <f t="shared" ref="C13" si="1">SUM(D13:H13)</f>
        <v>823</v>
      </c>
      <c r="D13" s="51">
        <v>199</v>
      </c>
      <c r="E13" s="51">
        <v>200</v>
      </c>
      <c r="F13" s="51">
        <v>158</v>
      </c>
      <c r="G13" s="51">
        <v>156</v>
      </c>
      <c r="H13" s="52">
        <v>110</v>
      </c>
      <c r="I13" s="61">
        <v>19197.309842041312</v>
      </c>
      <c r="J13" s="57">
        <v>9957.7989949748735</v>
      </c>
      <c r="K13" s="57">
        <v>14195.16</v>
      </c>
      <c r="L13" s="57">
        <v>21667.791139240508</v>
      </c>
      <c r="M13" s="57">
        <v>26117.910256410258</v>
      </c>
      <c r="N13" s="58">
        <v>31644.063636363637</v>
      </c>
      <c r="O13" s="61">
        <v>18797</v>
      </c>
      <c r="P13" s="57">
        <v>9138</v>
      </c>
      <c r="Q13" s="57">
        <v>15417</v>
      </c>
      <c r="R13" s="57">
        <v>23981.5</v>
      </c>
      <c r="S13" s="57">
        <v>28499.5</v>
      </c>
      <c r="T13" s="58">
        <v>33829</v>
      </c>
      <c r="V13" s="45"/>
    </row>
    <row r="14" spans="1:22" s="1" customFormat="1" ht="15" customHeight="1" x14ac:dyDescent="0.15">
      <c r="A14" s="34"/>
      <c r="B14" s="34"/>
      <c r="C14" s="3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6"/>
    </row>
    <row r="15" spans="1:22" s="1" customFormat="1" ht="15" customHeight="1" x14ac:dyDescent="0.15">
      <c r="A15" s="34" t="s">
        <v>593</v>
      </c>
      <c r="B15" s="34"/>
      <c r="C15" s="3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46"/>
    </row>
    <row r="16" spans="1:22" s="1" customFormat="1" ht="15" customHeight="1" x14ac:dyDescent="0.15">
      <c r="A16" s="37" t="s">
        <v>590</v>
      </c>
      <c r="B16" s="37"/>
      <c r="C16" s="104" t="s">
        <v>640</v>
      </c>
      <c r="D16" s="12"/>
      <c r="E16" s="12"/>
      <c r="F16" s="12"/>
      <c r="G16" s="12"/>
      <c r="H16" s="46"/>
      <c r="I16" s="46"/>
      <c r="J16" s="12"/>
      <c r="K16" s="12"/>
      <c r="L16" s="12"/>
      <c r="M16" s="12"/>
      <c r="N16" s="46"/>
      <c r="O16" s="12"/>
      <c r="P16" s="12"/>
      <c r="Q16" s="12"/>
      <c r="R16" s="12"/>
      <c r="S16" s="46"/>
    </row>
    <row r="17" spans="1:22" s="1" customFormat="1" ht="15" customHeight="1" x14ac:dyDescent="0.15">
      <c r="A17" s="140"/>
      <c r="B17" s="86"/>
      <c r="C17" s="62" t="s">
        <v>579</v>
      </c>
      <c r="D17" s="10"/>
      <c r="E17" s="10"/>
      <c r="F17" s="10"/>
      <c r="G17" s="10"/>
      <c r="H17" s="11"/>
      <c r="I17" s="142" t="s">
        <v>585</v>
      </c>
      <c r="J17" s="143"/>
      <c r="K17" s="143"/>
      <c r="L17" s="143"/>
      <c r="M17" s="143"/>
      <c r="N17" s="144"/>
      <c r="O17" s="142" t="s">
        <v>650</v>
      </c>
      <c r="P17" s="143"/>
      <c r="Q17" s="143"/>
      <c r="R17" s="143"/>
      <c r="S17" s="143"/>
      <c r="T17" s="144"/>
    </row>
    <row r="18" spans="1:22" s="1" customFormat="1" ht="15" customHeight="1" x14ac:dyDescent="0.15">
      <c r="A18" s="141"/>
      <c r="B18" s="87"/>
      <c r="C18" s="77" t="s">
        <v>587</v>
      </c>
      <c r="D18" s="78" t="s">
        <v>582</v>
      </c>
      <c r="E18" s="79" t="s">
        <v>581</v>
      </c>
      <c r="F18" s="80" t="s">
        <v>580</v>
      </c>
      <c r="G18" s="78" t="s">
        <v>583</v>
      </c>
      <c r="H18" s="81" t="s">
        <v>584</v>
      </c>
      <c r="I18" s="82" t="s">
        <v>587</v>
      </c>
      <c r="J18" s="78" t="s">
        <v>582</v>
      </c>
      <c r="K18" s="79" t="s">
        <v>581</v>
      </c>
      <c r="L18" s="80" t="s">
        <v>580</v>
      </c>
      <c r="M18" s="78" t="s">
        <v>583</v>
      </c>
      <c r="N18" s="81" t="s">
        <v>584</v>
      </c>
      <c r="O18" s="82" t="s">
        <v>587</v>
      </c>
      <c r="P18" s="78" t="s">
        <v>582</v>
      </c>
      <c r="Q18" s="79" t="s">
        <v>581</v>
      </c>
      <c r="R18" s="80" t="s">
        <v>580</v>
      </c>
      <c r="S18" s="78" t="s">
        <v>583</v>
      </c>
      <c r="T18" s="81" t="s">
        <v>584</v>
      </c>
    </row>
    <row r="19" spans="1:22" s="1" customFormat="1" ht="15" customHeight="1" x14ac:dyDescent="0.15">
      <c r="A19" s="145" t="s">
        <v>429</v>
      </c>
      <c r="B19" s="36" t="s">
        <v>260</v>
      </c>
      <c r="C19" s="63">
        <v>1008</v>
      </c>
      <c r="D19" s="47">
        <v>295</v>
      </c>
      <c r="E19" s="47">
        <v>292</v>
      </c>
      <c r="F19" s="47">
        <v>174</v>
      </c>
      <c r="G19" s="47">
        <v>132</v>
      </c>
      <c r="H19" s="48">
        <v>115</v>
      </c>
      <c r="I19" s="59">
        <v>7688.1349206349205</v>
      </c>
      <c r="J19" s="53">
        <v>3762.2101694915254</v>
      </c>
      <c r="K19" s="53">
        <v>5377.5376712328771</v>
      </c>
      <c r="L19" s="53">
        <v>8939.810344827587</v>
      </c>
      <c r="M19" s="53">
        <v>11615.712121212122</v>
      </c>
      <c r="N19" s="54">
        <v>17223.878260869566</v>
      </c>
      <c r="O19" s="59">
        <v>4911</v>
      </c>
      <c r="P19" s="53">
        <v>2744</v>
      </c>
      <c r="Q19" s="53">
        <v>4041.5</v>
      </c>
      <c r="R19" s="53">
        <v>7397</v>
      </c>
      <c r="S19" s="53">
        <v>9820</v>
      </c>
      <c r="T19" s="54">
        <v>16981</v>
      </c>
      <c r="V19" s="45"/>
    </row>
    <row r="20" spans="1:22" s="1" customFormat="1" ht="15" customHeight="1" x14ac:dyDescent="0.15">
      <c r="A20" s="146"/>
      <c r="B20" s="23" t="s">
        <v>261</v>
      </c>
      <c r="C20" s="64">
        <v>63</v>
      </c>
      <c r="D20" s="49">
        <v>1</v>
      </c>
      <c r="E20" s="49">
        <v>1</v>
      </c>
      <c r="F20" s="49">
        <v>9</v>
      </c>
      <c r="G20" s="49">
        <v>18</v>
      </c>
      <c r="H20" s="50">
        <v>34</v>
      </c>
      <c r="I20" s="60">
        <v>5951.936507936508</v>
      </c>
      <c r="J20" s="55">
        <v>1144</v>
      </c>
      <c r="K20" s="55">
        <v>1389</v>
      </c>
      <c r="L20" s="55">
        <v>6289.4444444444443</v>
      </c>
      <c r="M20" s="55">
        <v>6138.666666666667</v>
      </c>
      <c r="N20" s="56">
        <v>6039.3529411764703</v>
      </c>
      <c r="O20" s="60">
        <v>4936</v>
      </c>
      <c r="P20" s="55">
        <v>1144</v>
      </c>
      <c r="Q20" s="55">
        <v>1389</v>
      </c>
      <c r="R20" s="55">
        <v>4936</v>
      </c>
      <c r="S20" s="55">
        <v>4936</v>
      </c>
      <c r="T20" s="56">
        <v>4936</v>
      </c>
      <c r="V20" s="45"/>
    </row>
    <row r="21" spans="1:22" s="1" customFormat="1" ht="15" customHeight="1" x14ac:dyDescent="0.15">
      <c r="A21" s="146"/>
      <c r="B21" s="23" t="s">
        <v>262</v>
      </c>
      <c r="C21" s="64">
        <v>348</v>
      </c>
      <c r="D21" s="49">
        <v>75</v>
      </c>
      <c r="E21" s="49">
        <v>87</v>
      </c>
      <c r="F21" s="49">
        <v>51</v>
      </c>
      <c r="G21" s="49">
        <v>70</v>
      </c>
      <c r="H21" s="50">
        <v>65</v>
      </c>
      <c r="I21" s="60">
        <v>3851.6580459770116</v>
      </c>
      <c r="J21" s="55">
        <v>3037.7866666666669</v>
      </c>
      <c r="K21" s="55">
        <v>3680.6206896551726</v>
      </c>
      <c r="L21" s="55">
        <v>3706.0588235294117</v>
      </c>
      <c r="M21" s="55">
        <v>3993.5714285714284</v>
      </c>
      <c r="N21" s="56">
        <v>4981.0769230769229</v>
      </c>
      <c r="O21" s="60">
        <v>3256</v>
      </c>
      <c r="P21" s="55">
        <v>2448</v>
      </c>
      <c r="Q21" s="55">
        <v>3256</v>
      </c>
      <c r="R21" s="55">
        <v>3256</v>
      </c>
      <c r="S21" s="55">
        <v>3158</v>
      </c>
      <c r="T21" s="56">
        <v>3704</v>
      </c>
      <c r="V21" s="45"/>
    </row>
    <row r="22" spans="1:22" s="1" customFormat="1" ht="15" customHeight="1" x14ac:dyDescent="0.15">
      <c r="A22" s="146"/>
      <c r="B22" s="23" t="s">
        <v>263</v>
      </c>
      <c r="C22" s="64">
        <v>92</v>
      </c>
      <c r="D22" s="49">
        <v>13</v>
      </c>
      <c r="E22" s="49">
        <v>15</v>
      </c>
      <c r="F22" s="49">
        <v>19</v>
      </c>
      <c r="G22" s="49">
        <v>23</v>
      </c>
      <c r="H22" s="50">
        <v>22</v>
      </c>
      <c r="I22" s="60">
        <v>3977.75</v>
      </c>
      <c r="J22" s="55">
        <v>4611.0769230769229</v>
      </c>
      <c r="K22" s="55">
        <v>3600.7333333333331</v>
      </c>
      <c r="L22" s="55">
        <v>3891.2105263157896</v>
      </c>
      <c r="M22" s="55">
        <v>4907.086956521739</v>
      </c>
      <c r="N22" s="56">
        <v>2963.7272727272725</v>
      </c>
      <c r="O22" s="60">
        <v>3080</v>
      </c>
      <c r="P22" s="55">
        <v>3260</v>
      </c>
      <c r="Q22" s="55">
        <v>2672</v>
      </c>
      <c r="R22" s="55">
        <v>3684</v>
      </c>
      <c r="S22" s="55">
        <v>3344</v>
      </c>
      <c r="T22" s="56">
        <v>2510</v>
      </c>
      <c r="V22" s="45"/>
    </row>
    <row r="23" spans="1:22" s="1" customFormat="1" ht="15" customHeight="1" x14ac:dyDescent="0.15">
      <c r="A23" s="146"/>
      <c r="B23" s="23" t="s">
        <v>268</v>
      </c>
      <c r="C23" s="64">
        <v>694</v>
      </c>
      <c r="D23" s="49">
        <v>240</v>
      </c>
      <c r="E23" s="49">
        <v>200</v>
      </c>
      <c r="F23" s="49">
        <v>116</v>
      </c>
      <c r="G23" s="49">
        <v>72</v>
      </c>
      <c r="H23" s="50">
        <v>66</v>
      </c>
      <c r="I23" s="60">
        <v>8185.7002881844383</v>
      </c>
      <c r="J23" s="55">
        <v>5985.9416666666666</v>
      </c>
      <c r="K23" s="55">
        <v>7374.05</v>
      </c>
      <c r="L23" s="55">
        <v>9608.7586206896558</v>
      </c>
      <c r="M23" s="55">
        <v>13057.291666666666</v>
      </c>
      <c r="N23" s="56">
        <v>10828.772727272728</v>
      </c>
      <c r="O23" s="60">
        <v>6911.5</v>
      </c>
      <c r="P23" s="55">
        <v>5491</v>
      </c>
      <c r="Q23" s="55">
        <v>6493.5</v>
      </c>
      <c r="R23" s="55">
        <v>8316</v>
      </c>
      <c r="S23" s="55">
        <v>11355</v>
      </c>
      <c r="T23" s="56">
        <v>8668</v>
      </c>
      <c r="V23" s="45"/>
    </row>
    <row r="24" spans="1:22" s="1" customFormat="1" ht="15" customHeight="1" x14ac:dyDescent="0.15">
      <c r="A24" s="146"/>
      <c r="B24" s="23" t="s">
        <v>269</v>
      </c>
      <c r="C24" s="64">
        <v>197</v>
      </c>
      <c r="D24" s="49">
        <v>56</v>
      </c>
      <c r="E24" s="49">
        <v>58</v>
      </c>
      <c r="F24" s="49">
        <v>35</v>
      </c>
      <c r="G24" s="49">
        <v>29</v>
      </c>
      <c r="H24" s="50">
        <v>19</v>
      </c>
      <c r="I24" s="60">
        <v>7768.8324873096444</v>
      </c>
      <c r="J24" s="55">
        <v>6542.8928571428569</v>
      </c>
      <c r="K24" s="55">
        <v>6033.2413793103451</v>
      </c>
      <c r="L24" s="55">
        <v>9034.028571428571</v>
      </c>
      <c r="M24" s="55">
        <v>9711.5517241379312</v>
      </c>
      <c r="N24" s="56">
        <v>11384.421052631578</v>
      </c>
      <c r="O24" s="60">
        <v>6873</v>
      </c>
      <c r="P24" s="55">
        <v>6542.5</v>
      </c>
      <c r="Q24" s="55">
        <v>6244.5</v>
      </c>
      <c r="R24" s="55">
        <v>8956</v>
      </c>
      <c r="S24" s="55">
        <v>9806</v>
      </c>
      <c r="T24" s="56">
        <v>11032</v>
      </c>
      <c r="V24" s="45"/>
    </row>
    <row r="25" spans="1:22" s="1" customFormat="1" ht="15" customHeight="1" x14ac:dyDescent="0.15">
      <c r="A25" s="146"/>
      <c r="B25" s="23" t="s">
        <v>270</v>
      </c>
      <c r="C25" s="64">
        <v>152</v>
      </c>
      <c r="D25" s="49">
        <v>12</v>
      </c>
      <c r="E25" s="49">
        <v>29</v>
      </c>
      <c r="F25" s="49">
        <v>39</v>
      </c>
      <c r="G25" s="49">
        <v>34</v>
      </c>
      <c r="H25" s="50">
        <v>38</v>
      </c>
      <c r="I25" s="60">
        <v>10202.927631578947</v>
      </c>
      <c r="J25" s="55">
        <v>8403.75</v>
      </c>
      <c r="K25" s="55">
        <v>8277.1034482758623</v>
      </c>
      <c r="L25" s="55">
        <v>10193</v>
      </c>
      <c r="M25" s="55">
        <v>9632.5588235294126</v>
      </c>
      <c r="N25" s="56">
        <v>12761.315789473685</v>
      </c>
      <c r="O25" s="60">
        <v>7436</v>
      </c>
      <c r="P25" s="55">
        <v>7767</v>
      </c>
      <c r="Q25" s="55">
        <v>7624</v>
      </c>
      <c r="R25" s="55">
        <v>6357</v>
      </c>
      <c r="S25" s="55">
        <v>7080</v>
      </c>
      <c r="T25" s="56">
        <v>10756.5</v>
      </c>
      <c r="V25" s="45"/>
    </row>
    <row r="26" spans="1:22" s="1" customFormat="1" ht="15" customHeight="1" x14ac:dyDescent="0.15">
      <c r="A26" s="146"/>
      <c r="B26" s="23" t="s">
        <v>271</v>
      </c>
      <c r="C26" s="64">
        <v>28</v>
      </c>
      <c r="D26" s="49">
        <v>3</v>
      </c>
      <c r="E26" s="49">
        <v>6</v>
      </c>
      <c r="F26" s="49">
        <v>6</v>
      </c>
      <c r="G26" s="49">
        <v>6</v>
      </c>
      <c r="H26" s="50">
        <v>7</v>
      </c>
      <c r="I26" s="60">
        <v>7733.9285714285716</v>
      </c>
      <c r="J26" s="55">
        <v>3537.6666666666665</v>
      </c>
      <c r="K26" s="55">
        <v>9130.8333333333339</v>
      </c>
      <c r="L26" s="55">
        <v>8913.3333333333339</v>
      </c>
      <c r="M26" s="55">
        <v>4505.333333333333</v>
      </c>
      <c r="N26" s="56">
        <v>10091.428571428571</v>
      </c>
      <c r="O26" s="60">
        <v>5737.5</v>
      </c>
      <c r="P26" s="55">
        <v>3044</v>
      </c>
      <c r="Q26" s="55">
        <v>8728.5</v>
      </c>
      <c r="R26" s="55">
        <v>8056</v>
      </c>
      <c r="S26" s="55">
        <v>4948</v>
      </c>
      <c r="T26" s="56">
        <v>11264</v>
      </c>
      <c r="V26" s="45"/>
    </row>
    <row r="27" spans="1:22" s="1" customFormat="1" ht="15" customHeight="1" x14ac:dyDescent="0.15">
      <c r="A27" s="146"/>
      <c r="B27" s="23" t="s">
        <v>272</v>
      </c>
      <c r="C27" s="64">
        <v>9</v>
      </c>
      <c r="D27" s="49">
        <v>1</v>
      </c>
      <c r="E27" s="49">
        <v>2</v>
      </c>
      <c r="F27" s="49">
        <v>3</v>
      </c>
      <c r="G27" s="49">
        <v>3</v>
      </c>
      <c r="H27" s="50">
        <v>0</v>
      </c>
      <c r="I27" s="60">
        <v>12287.111111111111</v>
      </c>
      <c r="J27" s="55">
        <v>4912</v>
      </c>
      <c r="K27" s="55">
        <v>6916</v>
      </c>
      <c r="L27" s="55">
        <v>15498</v>
      </c>
      <c r="M27" s="55">
        <v>15115.333333333334</v>
      </c>
      <c r="N27" s="56" t="s">
        <v>586</v>
      </c>
      <c r="O27" s="60">
        <v>13457</v>
      </c>
      <c r="P27" s="55">
        <v>4912</v>
      </c>
      <c r="Q27" s="55">
        <v>6916</v>
      </c>
      <c r="R27" s="55">
        <v>16268</v>
      </c>
      <c r="S27" s="55">
        <v>16284</v>
      </c>
      <c r="T27" s="56" t="s">
        <v>586</v>
      </c>
      <c r="V27" s="45"/>
    </row>
    <row r="28" spans="1:22" s="1" customFormat="1" ht="15" customHeight="1" x14ac:dyDescent="0.15">
      <c r="A28" s="146"/>
      <c r="B28" s="23" t="s">
        <v>273</v>
      </c>
      <c r="C28" s="64">
        <v>15</v>
      </c>
      <c r="D28" s="49">
        <v>4</v>
      </c>
      <c r="E28" s="49">
        <v>2</v>
      </c>
      <c r="F28" s="49">
        <v>1</v>
      </c>
      <c r="G28" s="49">
        <v>2</v>
      </c>
      <c r="H28" s="50">
        <v>6</v>
      </c>
      <c r="I28" s="60">
        <v>4701.7333333333336</v>
      </c>
      <c r="J28" s="55">
        <v>2906.5</v>
      </c>
      <c r="K28" s="55">
        <v>1386</v>
      </c>
      <c r="L28" s="55">
        <v>981</v>
      </c>
      <c r="M28" s="55">
        <v>11827</v>
      </c>
      <c r="N28" s="56">
        <v>5248.833333333333</v>
      </c>
      <c r="O28" s="60">
        <v>1791</v>
      </c>
      <c r="P28" s="55">
        <v>2077.5</v>
      </c>
      <c r="Q28" s="55">
        <v>1386</v>
      </c>
      <c r="R28" s="55">
        <v>981</v>
      </c>
      <c r="S28" s="55">
        <v>11827</v>
      </c>
      <c r="T28" s="56">
        <v>2132</v>
      </c>
      <c r="V28" s="45"/>
    </row>
    <row r="29" spans="1:22" s="1" customFormat="1" ht="15" customHeight="1" x14ac:dyDescent="0.15">
      <c r="A29" s="23"/>
      <c r="B29" s="23" t="s">
        <v>274</v>
      </c>
      <c r="C29" s="64">
        <v>108</v>
      </c>
      <c r="D29" s="49">
        <v>32</v>
      </c>
      <c r="E29" s="49">
        <v>30</v>
      </c>
      <c r="F29" s="49">
        <v>21</v>
      </c>
      <c r="G29" s="49">
        <v>13</v>
      </c>
      <c r="H29" s="50">
        <v>12</v>
      </c>
      <c r="I29" s="60">
        <v>8605.3425925925931</v>
      </c>
      <c r="J29" s="55">
        <v>5086.40625</v>
      </c>
      <c r="K29" s="55">
        <v>7958.1</v>
      </c>
      <c r="L29" s="55">
        <v>11140.952380952382</v>
      </c>
      <c r="M29" s="55">
        <v>11916.846153846154</v>
      </c>
      <c r="N29" s="56">
        <v>11582.5</v>
      </c>
      <c r="O29" s="60">
        <v>7598.5</v>
      </c>
      <c r="P29" s="55">
        <v>4176</v>
      </c>
      <c r="Q29" s="55">
        <v>7080</v>
      </c>
      <c r="R29" s="55">
        <v>9504</v>
      </c>
      <c r="S29" s="55">
        <v>8508</v>
      </c>
      <c r="T29" s="56">
        <v>8761</v>
      </c>
      <c r="V29" s="45"/>
    </row>
    <row r="30" spans="1:22" s="1" customFormat="1" ht="15" customHeight="1" x14ac:dyDescent="0.15">
      <c r="A30" s="23"/>
      <c r="B30" s="23" t="s">
        <v>275</v>
      </c>
      <c r="C30" s="64">
        <v>21</v>
      </c>
      <c r="D30" s="49">
        <v>5</v>
      </c>
      <c r="E30" s="49">
        <v>4</v>
      </c>
      <c r="F30" s="49">
        <v>1</v>
      </c>
      <c r="G30" s="49">
        <v>5</v>
      </c>
      <c r="H30" s="50">
        <v>6</v>
      </c>
      <c r="I30" s="60">
        <v>13310.333333333334</v>
      </c>
      <c r="J30" s="55">
        <v>5093</v>
      </c>
      <c r="K30" s="55">
        <v>14486.25</v>
      </c>
      <c r="L30" s="55">
        <v>8750</v>
      </c>
      <c r="M30" s="55">
        <v>19173</v>
      </c>
      <c r="N30" s="56">
        <v>15248.666666666666</v>
      </c>
      <c r="O30" s="60">
        <v>13104</v>
      </c>
      <c r="P30" s="55">
        <v>4325</v>
      </c>
      <c r="Q30" s="55">
        <v>14696.5</v>
      </c>
      <c r="R30" s="55">
        <v>8750</v>
      </c>
      <c r="S30" s="55">
        <v>23526</v>
      </c>
      <c r="T30" s="56">
        <v>17225</v>
      </c>
      <c r="V30" s="45"/>
    </row>
    <row r="31" spans="1:22" s="1" customFormat="1" ht="15" customHeight="1" x14ac:dyDescent="0.15">
      <c r="A31" s="23"/>
      <c r="B31" s="23" t="s">
        <v>276</v>
      </c>
      <c r="C31" s="64">
        <v>1</v>
      </c>
      <c r="D31" s="49">
        <v>0</v>
      </c>
      <c r="E31" s="49">
        <v>1</v>
      </c>
      <c r="F31" s="49">
        <v>0</v>
      </c>
      <c r="G31" s="49">
        <v>0</v>
      </c>
      <c r="H31" s="50">
        <v>0</v>
      </c>
      <c r="I31" s="66">
        <v>5902</v>
      </c>
      <c r="J31" s="55" t="s">
        <v>586</v>
      </c>
      <c r="K31" s="55">
        <v>5902</v>
      </c>
      <c r="L31" s="55" t="s">
        <v>586</v>
      </c>
      <c r="M31" s="55" t="s">
        <v>586</v>
      </c>
      <c r="N31" s="56" t="s">
        <v>586</v>
      </c>
      <c r="O31" s="66">
        <v>5902</v>
      </c>
      <c r="P31" s="55" t="s">
        <v>586</v>
      </c>
      <c r="Q31" s="55">
        <v>5902</v>
      </c>
      <c r="R31" s="55" t="s">
        <v>586</v>
      </c>
      <c r="S31" s="55" t="s">
        <v>586</v>
      </c>
      <c r="T31" s="56" t="s">
        <v>586</v>
      </c>
      <c r="V31" s="45"/>
    </row>
    <row r="32" spans="1:22" s="1" customFormat="1" ht="15" customHeight="1" x14ac:dyDescent="0.15">
      <c r="A32" s="23"/>
      <c r="B32" s="23" t="s">
        <v>277</v>
      </c>
      <c r="C32" s="64">
        <v>1</v>
      </c>
      <c r="D32" s="49">
        <v>0</v>
      </c>
      <c r="E32" s="49">
        <v>0</v>
      </c>
      <c r="F32" s="49">
        <v>1</v>
      </c>
      <c r="G32" s="49">
        <v>0</v>
      </c>
      <c r="H32" s="50">
        <v>0</v>
      </c>
      <c r="I32" s="60">
        <v>4300</v>
      </c>
      <c r="J32" s="55" t="s">
        <v>586</v>
      </c>
      <c r="K32" s="55" t="s">
        <v>586</v>
      </c>
      <c r="L32" s="55">
        <v>4300</v>
      </c>
      <c r="M32" s="55" t="s">
        <v>586</v>
      </c>
      <c r="N32" s="56" t="s">
        <v>586</v>
      </c>
      <c r="O32" s="60">
        <v>4300</v>
      </c>
      <c r="P32" s="55" t="s">
        <v>586</v>
      </c>
      <c r="Q32" s="55" t="s">
        <v>586</v>
      </c>
      <c r="R32" s="55">
        <v>4300</v>
      </c>
      <c r="S32" s="55" t="s">
        <v>586</v>
      </c>
      <c r="T32" s="56" t="s">
        <v>586</v>
      </c>
      <c r="V32" s="45"/>
    </row>
    <row r="33" spans="1:22" s="1" customFormat="1" ht="15" customHeight="1" x14ac:dyDescent="0.15">
      <c r="A33" s="35"/>
      <c r="B33" s="35" t="s">
        <v>278</v>
      </c>
      <c r="C33" s="65">
        <v>955</v>
      </c>
      <c r="D33" s="51">
        <v>168</v>
      </c>
      <c r="E33" s="51">
        <v>275</v>
      </c>
      <c r="F33" s="51">
        <v>192</v>
      </c>
      <c r="G33" s="51">
        <v>171</v>
      </c>
      <c r="H33" s="52">
        <v>149</v>
      </c>
      <c r="I33" s="61">
        <v>1715.1696335078534</v>
      </c>
      <c r="J33" s="57">
        <v>806.07142857142856</v>
      </c>
      <c r="K33" s="57">
        <v>1443.0981818181817</v>
      </c>
      <c r="L33" s="57">
        <v>1759.9427083333333</v>
      </c>
      <c r="M33" s="57">
        <v>2374.8888888888887</v>
      </c>
      <c r="N33" s="58">
        <v>2427.5167785234898</v>
      </c>
      <c r="O33" s="61">
        <v>1480</v>
      </c>
      <c r="P33" s="57">
        <v>564</v>
      </c>
      <c r="Q33" s="57">
        <v>1225</v>
      </c>
      <c r="R33" s="57">
        <v>1743</v>
      </c>
      <c r="S33" s="57">
        <v>2020</v>
      </c>
      <c r="T33" s="58">
        <v>2220</v>
      </c>
      <c r="V33" s="45"/>
    </row>
    <row r="34" spans="1:22" s="1" customFormat="1" ht="15" customHeight="1" x14ac:dyDescent="0.15">
      <c r="A34" s="145" t="s">
        <v>432</v>
      </c>
      <c r="B34" s="36" t="s">
        <v>260</v>
      </c>
      <c r="C34" s="63">
        <f>SUM(D34:H34)</f>
        <v>970</v>
      </c>
      <c r="D34" s="47">
        <v>231</v>
      </c>
      <c r="E34" s="47">
        <v>222</v>
      </c>
      <c r="F34" s="47">
        <v>194</v>
      </c>
      <c r="G34" s="47">
        <v>182</v>
      </c>
      <c r="H34" s="48">
        <v>141</v>
      </c>
      <c r="I34" s="59">
        <v>11214.903092783505</v>
      </c>
      <c r="J34" s="53">
        <v>4540.2683982683984</v>
      </c>
      <c r="K34" s="53">
        <v>6596.9549549549547</v>
      </c>
      <c r="L34" s="53">
        <v>12507.768041237114</v>
      </c>
      <c r="M34" s="53">
        <v>16379.851648351649</v>
      </c>
      <c r="N34" s="54">
        <v>20975.106382978724</v>
      </c>
      <c r="O34" s="59">
        <v>8556</v>
      </c>
      <c r="P34" s="53">
        <v>3104</v>
      </c>
      <c r="Q34" s="53">
        <v>4666.5</v>
      </c>
      <c r="R34" s="53">
        <v>12205</v>
      </c>
      <c r="S34" s="53">
        <v>17752.5</v>
      </c>
      <c r="T34" s="54">
        <v>22078</v>
      </c>
      <c r="V34" s="45"/>
    </row>
    <row r="35" spans="1:22" s="1" customFormat="1" ht="15" customHeight="1" x14ac:dyDescent="0.15">
      <c r="A35" s="146"/>
      <c r="B35" s="23" t="s">
        <v>261</v>
      </c>
      <c r="C35" s="64">
        <f t="shared" ref="C35:C48" si="2">SUM(D35:H35)</f>
        <v>13</v>
      </c>
      <c r="D35" s="49">
        <v>0</v>
      </c>
      <c r="E35" s="49">
        <v>2</v>
      </c>
      <c r="F35" s="49">
        <v>1</v>
      </c>
      <c r="G35" s="49">
        <v>6</v>
      </c>
      <c r="H35" s="50">
        <v>4</v>
      </c>
      <c r="I35" s="60">
        <v>6236.4615384615381</v>
      </c>
      <c r="J35" s="55" t="s">
        <v>586</v>
      </c>
      <c r="K35" s="55">
        <v>3517</v>
      </c>
      <c r="L35" s="55">
        <v>4936</v>
      </c>
      <c r="M35" s="55">
        <v>6787</v>
      </c>
      <c r="N35" s="56">
        <v>7095.5</v>
      </c>
      <c r="O35" s="60">
        <v>4936</v>
      </c>
      <c r="P35" s="55" t="s">
        <v>586</v>
      </c>
      <c r="Q35" s="55">
        <v>3517</v>
      </c>
      <c r="R35" s="55">
        <v>4936</v>
      </c>
      <c r="S35" s="55">
        <v>4936</v>
      </c>
      <c r="T35" s="56">
        <v>8021</v>
      </c>
      <c r="V35" s="45"/>
    </row>
    <row r="36" spans="1:22" s="1" customFormat="1" ht="15" customHeight="1" x14ac:dyDescent="0.15">
      <c r="A36" s="146"/>
      <c r="B36" s="23" t="s">
        <v>262</v>
      </c>
      <c r="C36" s="64">
        <f t="shared" si="2"/>
        <v>259</v>
      </c>
      <c r="D36" s="49">
        <v>41</v>
      </c>
      <c r="E36" s="49">
        <v>41</v>
      </c>
      <c r="F36" s="49">
        <v>47</v>
      </c>
      <c r="G36" s="49">
        <v>65</v>
      </c>
      <c r="H36" s="50">
        <v>65</v>
      </c>
      <c r="I36" s="60">
        <v>3880.2934362934361</v>
      </c>
      <c r="J36" s="55">
        <v>2841.2195121951218</v>
      </c>
      <c r="K36" s="55">
        <v>2348.7073170731705</v>
      </c>
      <c r="L36" s="55">
        <v>3518.2340425531916</v>
      </c>
      <c r="M36" s="55">
        <v>4240.4307692307693</v>
      </c>
      <c r="N36" s="56">
        <v>5403.4461538461537</v>
      </c>
      <c r="O36" s="60">
        <v>2934</v>
      </c>
      <c r="P36" s="55">
        <v>2876</v>
      </c>
      <c r="Q36" s="55">
        <v>2085</v>
      </c>
      <c r="R36" s="55">
        <v>2932</v>
      </c>
      <c r="S36" s="55">
        <v>2934</v>
      </c>
      <c r="T36" s="56">
        <v>4070</v>
      </c>
      <c r="V36" s="45"/>
    </row>
    <row r="37" spans="1:22" s="1" customFormat="1" ht="15" customHeight="1" x14ac:dyDescent="0.15">
      <c r="A37" s="146"/>
      <c r="B37" s="23" t="s">
        <v>263</v>
      </c>
      <c r="C37" s="64">
        <f t="shared" si="2"/>
        <v>63</v>
      </c>
      <c r="D37" s="49">
        <v>13</v>
      </c>
      <c r="E37" s="49">
        <v>9</v>
      </c>
      <c r="F37" s="49">
        <v>16</v>
      </c>
      <c r="G37" s="49">
        <v>13</v>
      </c>
      <c r="H37" s="50">
        <v>12</v>
      </c>
      <c r="I37" s="60">
        <v>3945.7619047619046</v>
      </c>
      <c r="J37" s="55">
        <v>2846.0769230769229</v>
      </c>
      <c r="K37" s="55">
        <v>4136.7777777777774</v>
      </c>
      <c r="L37" s="55">
        <v>5021.375</v>
      </c>
      <c r="M37" s="55">
        <v>3803.6153846153848</v>
      </c>
      <c r="N37" s="56">
        <v>3713.6666666666665</v>
      </c>
      <c r="O37" s="60">
        <v>3322</v>
      </c>
      <c r="P37" s="55">
        <v>1812</v>
      </c>
      <c r="Q37" s="55">
        <v>3624</v>
      </c>
      <c r="R37" s="55">
        <v>4258</v>
      </c>
      <c r="S37" s="55">
        <v>3322</v>
      </c>
      <c r="T37" s="56">
        <v>2812</v>
      </c>
      <c r="V37" s="45"/>
    </row>
    <row r="38" spans="1:22" s="1" customFormat="1" ht="15" customHeight="1" x14ac:dyDescent="0.15">
      <c r="A38" s="146"/>
      <c r="B38" s="23" t="s">
        <v>268</v>
      </c>
      <c r="C38" s="64">
        <f t="shared" si="2"/>
        <v>624</v>
      </c>
      <c r="D38" s="49">
        <v>169</v>
      </c>
      <c r="E38" s="49">
        <v>145</v>
      </c>
      <c r="F38" s="49">
        <v>130</v>
      </c>
      <c r="G38" s="49">
        <v>105</v>
      </c>
      <c r="H38" s="50">
        <v>75</v>
      </c>
      <c r="I38" s="60">
        <v>9918.1657051282054</v>
      </c>
      <c r="J38" s="55">
        <v>7040.5680473372777</v>
      </c>
      <c r="K38" s="55">
        <v>8824.8344827586207</v>
      </c>
      <c r="L38" s="55">
        <v>11411.292307692307</v>
      </c>
      <c r="M38" s="55">
        <v>11990.384761904761</v>
      </c>
      <c r="N38" s="56">
        <v>13026.933333333332</v>
      </c>
      <c r="O38" s="60">
        <v>8528</v>
      </c>
      <c r="P38" s="55">
        <v>5820</v>
      </c>
      <c r="Q38" s="55">
        <v>7272</v>
      </c>
      <c r="R38" s="55">
        <v>10179</v>
      </c>
      <c r="S38" s="55">
        <v>11247</v>
      </c>
      <c r="T38" s="56">
        <v>10496</v>
      </c>
      <c r="V38" s="45"/>
    </row>
    <row r="39" spans="1:22" s="1" customFormat="1" ht="15" customHeight="1" x14ac:dyDescent="0.15">
      <c r="A39" s="146"/>
      <c r="B39" s="23" t="s">
        <v>269</v>
      </c>
      <c r="C39" s="64">
        <f t="shared" si="2"/>
        <v>129</v>
      </c>
      <c r="D39" s="49">
        <v>33</v>
      </c>
      <c r="E39" s="49">
        <v>34</v>
      </c>
      <c r="F39" s="49">
        <v>29</v>
      </c>
      <c r="G39" s="49">
        <v>24</v>
      </c>
      <c r="H39" s="50">
        <v>9</v>
      </c>
      <c r="I39" s="60">
        <v>7356.7596899224809</v>
      </c>
      <c r="J39" s="55">
        <v>5589.242424242424</v>
      </c>
      <c r="K39" s="55">
        <v>6261.088235294118</v>
      </c>
      <c r="L39" s="55">
        <v>7018.1034482758623</v>
      </c>
      <c r="M39" s="55">
        <v>11655.833333333334</v>
      </c>
      <c r="N39" s="56">
        <v>7603.8888888888887</v>
      </c>
      <c r="O39" s="60">
        <v>6534</v>
      </c>
      <c r="P39" s="55">
        <v>5808</v>
      </c>
      <c r="Q39" s="55">
        <v>7018</v>
      </c>
      <c r="R39" s="55">
        <v>7010</v>
      </c>
      <c r="S39" s="55">
        <v>11295.5</v>
      </c>
      <c r="T39" s="56">
        <v>5794</v>
      </c>
      <c r="V39" s="45"/>
    </row>
    <row r="40" spans="1:22" s="1" customFormat="1" ht="15" customHeight="1" x14ac:dyDescent="0.15">
      <c r="A40" s="146"/>
      <c r="B40" s="23" t="s">
        <v>270</v>
      </c>
      <c r="C40" s="64">
        <f t="shared" si="2"/>
        <v>5</v>
      </c>
      <c r="D40" s="49">
        <v>4</v>
      </c>
      <c r="E40" s="49">
        <v>1</v>
      </c>
      <c r="F40" s="49">
        <v>0</v>
      </c>
      <c r="G40" s="49">
        <v>0</v>
      </c>
      <c r="H40" s="50">
        <v>0</v>
      </c>
      <c r="I40" s="60">
        <v>5755.2</v>
      </c>
      <c r="J40" s="55">
        <v>4782</v>
      </c>
      <c r="K40" s="55">
        <v>9648</v>
      </c>
      <c r="L40" s="55" t="s">
        <v>586</v>
      </c>
      <c r="M40" s="55" t="s">
        <v>586</v>
      </c>
      <c r="N40" s="56" t="s">
        <v>586</v>
      </c>
      <c r="O40" s="60">
        <v>3720</v>
      </c>
      <c r="P40" s="55">
        <v>2925</v>
      </c>
      <c r="Q40" s="55">
        <v>9648</v>
      </c>
      <c r="R40" s="55" t="s">
        <v>586</v>
      </c>
      <c r="S40" s="55" t="s">
        <v>586</v>
      </c>
      <c r="T40" s="56" t="s">
        <v>586</v>
      </c>
      <c r="V40" s="45"/>
    </row>
    <row r="41" spans="1:22" s="1" customFormat="1" ht="15" customHeight="1" x14ac:dyDescent="0.15">
      <c r="A41" s="146"/>
      <c r="B41" s="23" t="s">
        <v>271</v>
      </c>
      <c r="C41" s="64">
        <f t="shared" si="2"/>
        <v>1</v>
      </c>
      <c r="D41" s="49">
        <v>0</v>
      </c>
      <c r="E41" s="49">
        <v>0</v>
      </c>
      <c r="F41" s="49">
        <v>0</v>
      </c>
      <c r="G41" s="49">
        <v>0</v>
      </c>
      <c r="H41" s="50">
        <v>1</v>
      </c>
      <c r="I41" s="60">
        <v>5328</v>
      </c>
      <c r="J41" s="55" t="s">
        <v>586</v>
      </c>
      <c r="K41" s="55" t="s">
        <v>586</v>
      </c>
      <c r="L41" s="55" t="s">
        <v>586</v>
      </c>
      <c r="M41" s="55" t="s">
        <v>586</v>
      </c>
      <c r="N41" s="56">
        <v>5328</v>
      </c>
      <c r="O41" s="60">
        <v>5328</v>
      </c>
      <c r="P41" s="55" t="s">
        <v>586</v>
      </c>
      <c r="Q41" s="55" t="s">
        <v>586</v>
      </c>
      <c r="R41" s="55" t="s">
        <v>586</v>
      </c>
      <c r="S41" s="55" t="s">
        <v>586</v>
      </c>
      <c r="T41" s="56">
        <v>5328</v>
      </c>
      <c r="V41" s="45"/>
    </row>
    <row r="42" spans="1:22" s="1" customFormat="1" ht="15" customHeight="1" x14ac:dyDescent="0.15">
      <c r="A42" s="146"/>
      <c r="B42" s="23" t="s">
        <v>272</v>
      </c>
      <c r="C42" s="64">
        <f t="shared" si="2"/>
        <v>119</v>
      </c>
      <c r="D42" s="49">
        <v>23</v>
      </c>
      <c r="E42" s="49">
        <v>32</v>
      </c>
      <c r="F42" s="49">
        <v>23</v>
      </c>
      <c r="G42" s="49">
        <v>23</v>
      </c>
      <c r="H42" s="50">
        <v>18</v>
      </c>
      <c r="I42" s="60">
        <v>14741.151260504203</v>
      </c>
      <c r="J42" s="55">
        <v>6010.521739130435</v>
      </c>
      <c r="K42" s="55">
        <v>9585.8125</v>
      </c>
      <c r="L42" s="55">
        <v>16284</v>
      </c>
      <c r="M42" s="55">
        <v>20805.956521739132</v>
      </c>
      <c r="N42" s="56">
        <v>25341.111111111109</v>
      </c>
      <c r="O42" s="60">
        <v>14513</v>
      </c>
      <c r="P42" s="55">
        <v>5658</v>
      </c>
      <c r="Q42" s="55">
        <v>10100</v>
      </c>
      <c r="R42" s="55">
        <v>16033</v>
      </c>
      <c r="S42" s="55">
        <v>21212</v>
      </c>
      <c r="T42" s="56">
        <v>25654</v>
      </c>
      <c r="V42" s="45"/>
    </row>
    <row r="43" spans="1:22" s="1" customFormat="1" ht="15" customHeight="1" x14ac:dyDescent="0.15">
      <c r="A43" s="146"/>
      <c r="B43" s="23" t="s">
        <v>273</v>
      </c>
      <c r="C43" s="64">
        <f t="shared" si="2"/>
        <v>6</v>
      </c>
      <c r="D43" s="49">
        <v>0</v>
      </c>
      <c r="E43" s="49">
        <v>1</v>
      </c>
      <c r="F43" s="49">
        <v>1</v>
      </c>
      <c r="G43" s="49">
        <v>2</v>
      </c>
      <c r="H43" s="50">
        <v>2</v>
      </c>
      <c r="I43" s="60">
        <v>18958.666666666668</v>
      </c>
      <c r="J43" s="55" t="s">
        <v>586</v>
      </c>
      <c r="K43" s="55">
        <v>9587</v>
      </c>
      <c r="L43" s="55">
        <v>20522</v>
      </c>
      <c r="M43" s="55">
        <v>18193</v>
      </c>
      <c r="N43" s="56">
        <v>23628.5</v>
      </c>
      <c r="O43" s="60">
        <v>19662.5</v>
      </c>
      <c r="P43" s="55" t="e">
        <v>#NUM!</v>
      </c>
      <c r="Q43" s="55">
        <v>9587</v>
      </c>
      <c r="R43" s="55">
        <v>20522</v>
      </c>
      <c r="S43" s="55">
        <v>18193</v>
      </c>
      <c r="T43" s="56">
        <v>23628.5</v>
      </c>
      <c r="V43" s="45"/>
    </row>
    <row r="44" spans="1:22" s="1" customFormat="1" ht="15" customHeight="1" x14ac:dyDescent="0.15">
      <c r="A44" s="23"/>
      <c r="B44" s="23" t="s">
        <v>274</v>
      </c>
      <c r="C44" s="64">
        <f t="shared" si="2"/>
        <v>97</v>
      </c>
      <c r="D44" s="49">
        <v>36</v>
      </c>
      <c r="E44" s="49">
        <v>25</v>
      </c>
      <c r="F44" s="49">
        <v>18</v>
      </c>
      <c r="G44" s="49">
        <v>15</v>
      </c>
      <c r="H44" s="50">
        <v>3</v>
      </c>
      <c r="I44" s="60">
        <v>7579.9381443298971</v>
      </c>
      <c r="J44" s="55">
        <v>4892.3055555555557</v>
      </c>
      <c r="K44" s="55">
        <v>7258</v>
      </c>
      <c r="L44" s="55">
        <v>11196.944444444445</v>
      </c>
      <c r="M44" s="55">
        <v>10028.133333333333</v>
      </c>
      <c r="N44" s="56">
        <v>8571.3333333333339</v>
      </c>
      <c r="O44" s="60">
        <v>5979</v>
      </c>
      <c r="P44" s="55">
        <v>4211</v>
      </c>
      <c r="Q44" s="55">
        <v>7214</v>
      </c>
      <c r="R44" s="55">
        <v>10536</v>
      </c>
      <c r="S44" s="55">
        <v>9856</v>
      </c>
      <c r="T44" s="56">
        <v>8042</v>
      </c>
      <c r="V44" s="45"/>
    </row>
    <row r="45" spans="1:22" s="1" customFormat="1" ht="15" customHeight="1" x14ac:dyDescent="0.15">
      <c r="A45" s="23"/>
      <c r="B45" s="23" t="s">
        <v>275</v>
      </c>
      <c r="C45" s="64">
        <f t="shared" si="2"/>
        <v>26</v>
      </c>
      <c r="D45" s="49">
        <v>2</v>
      </c>
      <c r="E45" s="49">
        <v>5</v>
      </c>
      <c r="F45" s="49">
        <v>7</v>
      </c>
      <c r="G45" s="49">
        <v>9</v>
      </c>
      <c r="H45" s="50">
        <v>3</v>
      </c>
      <c r="I45" s="60">
        <v>16096.307692307691</v>
      </c>
      <c r="J45" s="55">
        <v>14638</v>
      </c>
      <c r="K45" s="55">
        <v>8535.6</v>
      </c>
      <c r="L45" s="55">
        <v>20409</v>
      </c>
      <c r="M45" s="55">
        <v>16318.111111111111</v>
      </c>
      <c r="N45" s="56">
        <v>18941.333333333332</v>
      </c>
      <c r="O45" s="60">
        <v>15424.5</v>
      </c>
      <c r="P45" s="55">
        <v>14638</v>
      </c>
      <c r="Q45" s="55">
        <v>6650</v>
      </c>
      <c r="R45" s="55">
        <v>25030</v>
      </c>
      <c r="S45" s="55">
        <v>14859</v>
      </c>
      <c r="T45" s="56">
        <v>15990</v>
      </c>
      <c r="V45" s="45"/>
    </row>
    <row r="46" spans="1:22" s="1" customFormat="1" ht="15" customHeight="1" x14ac:dyDescent="0.15">
      <c r="A46" s="23"/>
      <c r="B46" s="23" t="s">
        <v>276</v>
      </c>
      <c r="C46" s="64">
        <f t="shared" si="2"/>
        <v>0</v>
      </c>
      <c r="D46" s="49">
        <v>0</v>
      </c>
      <c r="E46" s="49">
        <v>0</v>
      </c>
      <c r="F46" s="49">
        <v>0</v>
      </c>
      <c r="G46" s="49">
        <v>0</v>
      </c>
      <c r="H46" s="50">
        <v>0</v>
      </c>
      <c r="I46" s="66" t="s">
        <v>4</v>
      </c>
      <c r="J46" s="55" t="s">
        <v>586</v>
      </c>
      <c r="K46" s="55" t="s">
        <v>586</v>
      </c>
      <c r="L46" s="55" t="s">
        <v>586</v>
      </c>
      <c r="M46" s="55" t="s">
        <v>586</v>
      </c>
      <c r="N46" s="56" t="s">
        <v>586</v>
      </c>
      <c r="O46" s="66" t="s">
        <v>4</v>
      </c>
      <c r="P46" s="55" t="s">
        <v>586</v>
      </c>
      <c r="Q46" s="55" t="s">
        <v>586</v>
      </c>
      <c r="R46" s="55" t="s">
        <v>586</v>
      </c>
      <c r="S46" s="55" t="s">
        <v>586</v>
      </c>
      <c r="T46" s="56" t="s">
        <v>586</v>
      </c>
      <c r="V46" s="45"/>
    </row>
    <row r="47" spans="1:22" s="1" customFormat="1" ht="15" customHeight="1" x14ac:dyDescent="0.15">
      <c r="A47" s="23"/>
      <c r="B47" s="23" t="s">
        <v>277</v>
      </c>
      <c r="C47" s="64">
        <f t="shared" si="2"/>
        <v>1</v>
      </c>
      <c r="D47" s="49">
        <v>0</v>
      </c>
      <c r="E47" s="49">
        <v>0</v>
      </c>
      <c r="F47" s="49">
        <v>0</v>
      </c>
      <c r="G47" s="49">
        <v>1</v>
      </c>
      <c r="H47" s="50">
        <v>0</v>
      </c>
      <c r="I47" s="60">
        <v>2000</v>
      </c>
      <c r="J47" s="55" t="s">
        <v>586</v>
      </c>
      <c r="K47" s="55" t="s">
        <v>586</v>
      </c>
      <c r="L47" s="55" t="s">
        <v>586</v>
      </c>
      <c r="M47" s="55">
        <v>2000</v>
      </c>
      <c r="N47" s="56" t="s">
        <v>586</v>
      </c>
      <c r="O47" s="60">
        <v>2000</v>
      </c>
      <c r="P47" s="55" t="s">
        <v>586</v>
      </c>
      <c r="Q47" s="55" t="s">
        <v>586</v>
      </c>
      <c r="R47" s="55" t="s">
        <v>586</v>
      </c>
      <c r="S47" s="55">
        <v>2000</v>
      </c>
      <c r="T47" s="56" t="s">
        <v>586</v>
      </c>
      <c r="V47" s="45"/>
    </row>
    <row r="48" spans="1:22" s="1" customFormat="1" ht="15" customHeight="1" x14ac:dyDescent="0.15">
      <c r="A48" s="35"/>
      <c r="B48" s="35" t="s">
        <v>278</v>
      </c>
      <c r="C48" s="65">
        <f t="shared" si="2"/>
        <v>849</v>
      </c>
      <c r="D48" s="51">
        <v>122</v>
      </c>
      <c r="E48" s="51">
        <v>196</v>
      </c>
      <c r="F48" s="51">
        <v>184</v>
      </c>
      <c r="G48" s="51">
        <v>196</v>
      </c>
      <c r="H48" s="52">
        <v>151</v>
      </c>
      <c r="I48" s="61">
        <v>1529.7691401648999</v>
      </c>
      <c r="J48" s="57">
        <v>785.1639344262295</v>
      </c>
      <c r="K48" s="57">
        <v>1387.4438775510205</v>
      </c>
      <c r="L48" s="57">
        <v>1552.3423913043478</v>
      </c>
      <c r="M48" s="57">
        <v>1694.158163265306</v>
      </c>
      <c r="N48" s="58">
        <v>2075.2251655629138</v>
      </c>
      <c r="O48" s="61">
        <v>1454</v>
      </c>
      <c r="P48" s="57">
        <v>475</v>
      </c>
      <c r="Q48" s="57">
        <v>1300</v>
      </c>
      <c r="R48" s="57">
        <v>1550</v>
      </c>
      <c r="S48" s="57">
        <v>1705</v>
      </c>
      <c r="T48" s="58">
        <v>2050</v>
      </c>
      <c r="V48" s="45"/>
    </row>
    <row r="49" spans="1:22" s="1" customFormat="1" ht="15" customHeight="1" x14ac:dyDescent="0.15">
      <c r="A49" s="34"/>
      <c r="B49" s="34"/>
      <c r="C49" s="3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46"/>
    </row>
    <row r="50" spans="1:22" s="1" customFormat="1" ht="15" customHeight="1" x14ac:dyDescent="0.15">
      <c r="A50" s="34" t="s">
        <v>593</v>
      </c>
      <c r="B50" s="34"/>
      <c r="C50" s="34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46"/>
    </row>
    <row r="51" spans="1:22" s="1" customFormat="1" ht="15" customHeight="1" x14ac:dyDescent="0.15">
      <c r="A51" s="37" t="s">
        <v>624</v>
      </c>
      <c r="B51" s="37"/>
      <c r="C51" s="104" t="s">
        <v>640</v>
      </c>
      <c r="D51" s="12"/>
      <c r="E51" s="12"/>
      <c r="F51" s="12"/>
      <c r="G51" s="12"/>
      <c r="H51" s="46"/>
      <c r="I51" s="46"/>
      <c r="J51" s="12"/>
      <c r="K51" s="12"/>
      <c r="L51" s="12"/>
      <c r="M51" s="12"/>
      <c r="N51" s="46"/>
      <c r="O51" s="12"/>
      <c r="P51" s="12"/>
      <c r="Q51" s="12"/>
      <c r="R51" s="12"/>
      <c r="S51" s="46"/>
    </row>
    <row r="52" spans="1:22" s="1" customFormat="1" ht="15" customHeight="1" x14ac:dyDescent="0.15">
      <c r="A52" s="140"/>
      <c r="B52" s="86"/>
      <c r="C52" s="62" t="s">
        <v>579</v>
      </c>
      <c r="D52" s="10"/>
      <c r="E52" s="10"/>
      <c r="F52" s="10"/>
      <c r="G52" s="10"/>
      <c r="H52" s="11"/>
      <c r="I52" s="142" t="s">
        <v>591</v>
      </c>
      <c r="J52" s="143"/>
      <c r="K52" s="143"/>
      <c r="L52" s="143"/>
      <c r="M52" s="143"/>
      <c r="N52" s="144"/>
      <c r="O52" s="142" t="s">
        <v>605</v>
      </c>
      <c r="P52" s="143"/>
      <c r="Q52" s="143"/>
      <c r="R52" s="143"/>
      <c r="S52" s="143"/>
      <c r="T52" s="144"/>
    </row>
    <row r="53" spans="1:22" s="1" customFormat="1" ht="15" customHeight="1" x14ac:dyDescent="0.15">
      <c r="A53" s="141"/>
      <c r="B53" s="87"/>
      <c r="C53" s="77" t="s">
        <v>587</v>
      </c>
      <c r="D53" s="78" t="s">
        <v>582</v>
      </c>
      <c r="E53" s="79" t="s">
        <v>581</v>
      </c>
      <c r="F53" s="80" t="s">
        <v>580</v>
      </c>
      <c r="G53" s="78" t="s">
        <v>583</v>
      </c>
      <c r="H53" s="81" t="s">
        <v>584</v>
      </c>
      <c r="I53" s="82" t="s">
        <v>587</v>
      </c>
      <c r="J53" s="78" t="s">
        <v>582</v>
      </c>
      <c r="K53" s="79" t="s">
        <v>581</v>
      </c>
      <c r="L53" s="80" t="s">
        <v>580</v>
      </c>
      <c r="M53" s="78" t="s">
        <v>583</v>
      </c>
      <c r="N53" s="81" t="s">
        <v>584</v>
      </c>
      <c r="O53" s="82" t="s">
        <v>587</v>
      </c>
      <c r="P53" s="78" t="s">
        <v>582</v>
      </c>
      <c r="Q53" s="79" t="s">
        <v>581</v>
      </c>
      <c r="R53" s="80" t="s">
        <v>580</v>
      </c>
      <c r="S53" s="78" t="s">
        <v>583</v>
      </c>
      <c r="T53" s="81" t="s">
        <v>584</v>
      </c>
    </row>
    <row r="54" spans="1:22" s="1" customFormat="1" ht="14.35" customHeight="1" x14ac:dyDescent="0.15">
      <c r="A54" s="145" t="s">
        <v>429</v>
      </c>
      <c r="B54" s="83" t="s">
        <v>261</v>
      </c>
      <c r="C54" s="63">
        <v>54</v>
      </c>
      <c r="D54" s="47">
        <v>0</v>
      </c>
      <c r="E54" s="47">
        <v>2</v>
      </c>
      <c r="F54" s="47">
        <v>7</v>
      </c>
      <c r="G54" s="47">
        <v>17</v>
      </c>
      <c r="H54" s="48">
        <v>28</v>
      </c>
      <c r="I54" s="67">
        <v>5.5370370370370372</v>
      </c>
      <c r="J54" s="68" t="s">
        <v>586</v>
      </c>
      <c r="K54" s="68">
        <v>12.5</v>
      </c>
      <c r="L54" s="68">
        <v>5.2857142857142856</v>
      </c>
      <c r="M54" s="68">
        <v>5.7058823529411766</v>
      </c>
      <c r="N54" s="69">
        <v>5</v>
      </c>
      <c r="O54" s="67">
        <v>4</v>
      </c>
      <c r="P54" s="68" t="s">
        <v>586</v>
      </c>
      <c r="Q54" s="68">
        <v>12.5</v>
      </c>
      <c r="R54" s="68">
        <v>4</v>
      </c>
      <c r="S54" s="68">
        <v>5</v>
      </c>
      <c r="T54" s="69">
        <v>4</v>
      </c>
      <c r="V54" s="45"/>
    </row>
    <row r="55" spans="1:22" s="1" customFormat="1" ht="14.35" customHeight="1" x14ac:dyDescent="0.15">
      <c r="A55" s="146"/>
      <c r="B55" s="84" t="s">
        <v>262</v>
      </c>
      <c r="C55" s="64">
        <v>296</v>
      </c>
      <c r="D55" s="49">
        <v>69</v>
      </c>
      <c r="E55" s="49">
        <v>74</v>
      </c>
      <c r="F55" s="49">
        <v>45</v>
      </c>
      <c r="G55" s="49">
        <v>58</v>
      </c>
      <c r="H55" s="50">
        <v>50</v>
      </c>
      <c r="I55" s="70">
        <v>7.0641891891891895</v>
      </c>
      <c r="J55" s="71">
        <v>5.9855072463768115</v>
      </c>
      <c r="K55" s="71">
        <v>7.5</v>
      </c>
      <c r="L55" s="71">
        <v>6.2666666666666666</v>
      </c>
      <c r="M55" s="71">
        <v>6.6896551724137927</v>
      </c>
      <c r="N55" s="72">
        <v>9.06</v>
      </c>
      <c r="O55" s="70">
        <v>4</v>
      </c>
      <c r="P55" s="71">
        <v>4</v>
      </c>
      <c r="Q55" s="71">
        <v>4</v>
      </c>
      <c r="R55" s="71">
        <v>4</v>
      </c>
      <c r="S55" s="71">
        <v>4.5</v>
      </c>
      <c r="T55" s="72">
        <v>7</v>
      </c>
      <c r="V55" s="45"/>
    </row>
    <row r="56" spans="1:22" s="1" customFormat="1" ht="14.35" customHeight="1" x14ac:dyDescent="0.15">
      <c r="A56" s="146"/>
      <c r="B56" s="84" t="s">
        <v>263</v>
      </c>
      <c r="C56" s="64">
        <v>79</v>
      </c>
      <c r="D56" s="49">
        <v>11</v>
      </c>
      <c r="E56" s="49">
        <v>13</v>
      </c>
      <c r="F56" s="49">
        <v>18</v>
      </c>
      <c r="G56" s="49">
        <v>19</v>
      </c>
      <c r="H56" s="50">
        <v>18</v>
      </c>
      <c r="I56" s="70">
        <v>9.8607594936708853</v>
      </c>
      <c r="J56" s="71">
        <v>11</v>
      </c>
      <c r="K56" s="71">
        <v>9</v>
      </c>
      <c r="L56" s="71">
        <v>10.388888888888889</v>
      </c>
      <c r="M56" s="71">
        <v>12.210526315789474</v>
      </c>
      <c r="N56" s="72">
        <v>6.7777777777777777</v>
      </c>
      <c r="O56" s="70">
        <v>8</v>
      </c>
      <c r="P56" s="71">
        <v>8</v>
      </c>
      <c r="Q56" s="71">
        <v>8</v>
      </c>
      <c r="R56" s="71">
        <v>8</v>
      </c>
      <c r="S56" s="71">
        <v>10</v>
      </c>
      <c r="T56" s="72">
        <v>8</v>
      </c>
      <c r="V56" s="45"/>
    </row>
    <row r="57" spans="1:22" s="1" customFormat="1" ht="14.35" customHeight="1" x14ac:dyDescent="0.15">
      <c r="A57" s="146"/>
      <c r="B57" s="84" t="s">
        <v>264</v>
      </c>
      <c r="C57" s="64">
        <v>155</v>
      </c>
      <c r="D57" s="49">
        <v>16</v>
      </c>
      <c r="E57" s="49">
        <v>37</v>
      </c>
      <c r="F57" s="49">
        <v>19</v>
      </c>
      <c r="G57" s="49">
        <v>40</v>
      </c>
      <c r="H57" s="50">
        <v>43</v>
      </c>
      <c r="I57" s="70">
        <v>1.967741935483871</v>
      </c>
      <c r="J57" s="71">
        <v>1.9375</v>
      </c>
      <c r="K57" s="71">
        <v>1.9459459459459461</v>
      </c>
      <c r="L57" s="71">
        <v>1.7894736842105263</v>
      </c>
      <c r="M57" s="71">
        <v>1.95</v>
      </c>
      <c r="N57" s="72">
        <v>2.0930232558139537</v>
      </c>
      <c r="O57" s="70">
        <v>2</v>
      </c>
      <c r="P57" s="71">
        <v>2</v>
      </c>
      <c r="Q57" s="71">
        <v>2</v>
      </c>
      <c r="R57" s="71">
        <v>2</v>
      </c>
      <c r="S57" s="71">
        <v>2</v>
      </c>
      <c r="T57" s="72">
        <v>2</v>
      </c>
      <c r="V57" s="45"/>
    </row>
    <row r="58" spans="1:22" s="1" customFormat="1" ht="14.35" customHeight="1" x14ac:dyDescent="0.15">
      <c r="A58" s="146"/>
      <c r="B58" s="84" t="s">
        <v>265</v>
      </c>
      <c r="C58" s="64">
        <v>51</v>
      </c>
      <c r="D58" s="49">
        <v>4</v>
      </c>
      <c r="E58" s="49">
        <v>10</v>
      </c>
      <c r="F58" s="49">
        <v>12</v>
      </c>
      <c r="G58" s="49">
        <v>7</v>
      </c>
      <c r="H58" s="50">
        <v>18</v>
      </c>
      <c r="I58" s="70">
        <v>1.9411764705882353</v>
      </c>
      <c r="J58" s="71">
        <v>2.5</v>
      </c>
      <c r="K58" s="71">
        <v>2</v>
      </c>
      <c r="L58" s="71">
        <v>1.75</v>
      </c>
      <c r="M58" s="71">
        <v>2.2857142857142856</v>
      </c>
      <c r="N58" s="72">
        <v>1.7777777777777777</v>
      </c>
      <c r="O58" s="70">
        <v>2</v>
      </c>
      <c r="P58" s="71">
        <v>2</v>
      </c>
      <c r="Q58" s="71">
        <v>2</v>
      </c>
      <c r="R58" s="71">
        <v>2</v>
      </c>
      <c r="S58" s="71">
        <v>2</v>
      </c>
      <c r="T58" s="72">
        <v>2</v>
      </c>
      <c r="V58" s="45"/>
    </row>
    <row r="59" spans="1:22" s="1" customFormat="1" ht="14.35" customHeight="1" x14ac:dyDescent="0.15">
      <c r="A59" s="146"/>
      <c r="B59" s="84" t="s">
        <v>266</v>
      </c>
      <c r="C59" s="64">
        <v>117</v>
      </c>
      <c r="D59" s="49">
        <v>20</v>
      </c>
      <c r="E59" s="49">
        <v>27</v>
      </c>
      <c r="F59" s="49">
        <v>20</v>
      </c>
      <c r="G59" s="49">
        <v>23</v>
      </c>
      <c r="H59" s="50">
        <v>27</v>
      </c>
      <c r="I59" s="70">
        <v>2.1282051282051282</v>
      </c>
      <c r="J59" s="71">
        <v>2.4</v>
      </c>
      <c r="K59" s="71">
        <v>2.0370370370370372</v>
      </c>
      <c r="L59" s="71">
        <v>2.1</v>
      </c>
      <c r="M59" s="71">
        <v>2.0434782608695654</v>
      </c>
      <c r="N59" s="72">
        <v>2.1111111111111112</v>
      </c>
      <c r="O59" s="70">
        <v>2</v>
      </c>
      <c r="P59" s="71">
        <v>2</v>
      </c>
      <c r="Q59" s="71">
        <v>2</v>
      </c>
      <c r="R59" s="71">
        <v>2</v>
      </c>
      <c r="S59" s="71">
        <v>2</v>
      </c>
      <c r="T59" s="72">
        <v>2</v>
      </c>
      <c r="V59" s="45"/>
    </row>
    <row r="60" spans="1:22" s="1" customFormat="1" ht="14.35" customHeight="1" x14ac:dyDescent="0.15">
      <c r="A60" s="146"/>
      <c r="B60" s="84" t="s">
        <v>267</v>
      </c>
      <c r="C60" s="64">
        <v>11</v>
      </c>
      <c r="D60" s="49">
        <v>1</v>
      </c>
      <c r="E60" s="49">
        <v>4</v>
      </c>
      <c r="F60" s="49">
        <v>2</v>
      </c>
      <c r="G60" s="49">
        <v>1</v>
      </c>
      <c r="H60" s="50">
        <v>3</v>
      </c>
      <c r="I60" s="70">
        <v>2.3636363636363638</v>
      </c>
      <c r="J60" s="71">
        <v>4</v>
      </c>
      <c r="K60" s="71">
        <v>1.5</v>
      </c>
      <c r="L60" s="71">
        <v>3</v>
      </c>
      <c r="M60" s="71">
        <v>2</v>
      </c>
      <c r="N60" s="72">
        <v>2.6666666666666665</v>
      </c>
      <c r="O60" s="70">
        <v>2</v>
      </c>
      <c r="P60" s="71">
        <v>4</v>
      </c>
      <c r="Q60" s="71">
        <v>1.5</v>
      </c>
      <c r="R60" s="71">
        <v>3</v>
      </c>
      <c r="S60" s="71">
        <v>2</v>
      </c>
      <c r="T60" s="72">
        <v>2</v>
      </c>
      <c r="V60" s="45"/>
    </row>
    <row r="61" spans="1:22" s="1" customFormat="1" ht="14.35" customHeight="1" x14ac:dyDescent="0.15">
      <c r="A61" s="146"/>
      <c r="B61" s="84" t="s">
        <v>269</v>
      </c>
      <c r="C61" s="64">
        <v>165</v>
      </c>
      <c r="D61" s="49">
        <v>46</v>
      </c>
      <c r="E61" s="49">
        <v>49</v>
      </c>
      <c r="F61" s="49">
        <v>30</v>
      </c>
      <c r="G61" s="49">
        <v>22</v>
      </c>
      <c r="H61" s="50">
        <v>18</v>
      </c>
      <c r="I61" s="70">
        <v>8.9393939393939394</v>
      </c>
      <c r="J61" s="71">
        <v>9.0652173913043477</v>
      </c>
      <c r="K61" s="71">
        <v>8</v>
      </c>
      <c r="L61" s="71">
        <v>9.3666666666666671</v>
      </c>
      <c r="M61" s="71">
        <v>9.7272727272727266</v>
      </c>
      <c r="N61" s="72">
        <v>9.5</v>
      </c>
      <c r="O61" s="70">
        <v>8</v>
      </c>
      <c r="P61" s="71">
        <v>8</v>
      </c>
      <c r="Q61" s="71">
        <v>8</v>
      </c>
      <c r="R61" s="71">
        <v>10</v>
      </c>
      <c r="S61" s="71">
        <v>8.5</v>
      </c>
      <c r="T61" s="72">
        <v>8</v>
      </c>
      <c r="V61" s="45"/>
    </row>
    <row r="62" spans="1:22" s="1" customFormat="1" ht="14.35" customHeight="1" x14ac:dyDescent="0.15">
      <c r="A62" s="146"/>
      <c r="B62" s="84" t="s">
        <v>270</v>
      </c>
      <c r="C62" s="64">
        <v>122</v>
      </c>
      <c r="D62" s="49">
        <v>10</v>
      </c>
      <c r="E62" s="49">
        <v>25</v>
      </c>
      <c r="F62" s="49">
        <v>31</v>
      </c>
      <c r="G62" s="49">
        <v>25</v>
      </c>
      <c r="H62" s="50">
        <v>31</v>
      </c>
      <c r="I62" s="70">
        <v>12.540983606557377</v>
      </c>
      <c r="J62" s="71">
        <v>12.3</v>
      </c>
      <c r="K62" s="71">
        <v>10.84</v>
      </c>
      <c r="L62" s="71">
        <v>11.258064516129032</v>
      </c>
      <c r="M62" s="71">
        <v>12.28</v>
      </c>
      <c r="N62" s="72">
        <v>15.483870967741936</v>
      </c>
      <c r="O62" s="70">
        <v>8</v>
      </c>
      <c r="P62" s="71">
        <v>10.5</v>
      </c>
      <c r="Q62" s="71">
        <v>9</v>
      </c>
      <c r="R62" s="71">
        <v>6</v>
      </c>
      <c r="S62" s="71">
        <v>8</v>
      </c>
      <c r="T62" s="72">
        <v>14</v>
      </c>
      <c r="V62" s="45"/>
    </row>
    <row r="63" spans="1:22" s="1" customFormat="1" ht="14.35" customHeight="1" x14ac:dyDescent="0.15">
      <c r="A63" s="146"/>
      <c r="B63" s="84" t="s">
        <v>271</v>
      </c>
      <c r="C63" s="64">
        <v>20</v>
      </c>
      <c r="D63" s="49">
        <v>2</v>
      </c>
      <c r="E63" s="49">
        <v>4</v>
      </c>
      <c r="F63" s="49">
        <v>5</v>
      </c>
      <c r="G63" s="49">
        <v>3</v>
      </c>
      <c r="H63" s="50">
        <v>6</v>
      </c>
      <c r="I63" s="70">
        <v>8</v>
      </c>
      <c r="J63" s="71">
        <v>3.5</v>
      </c>
      <c r="K63" s="71">
        <v>10.25</v>
      </c>
      <c r="L63" s="71">
        <v>9.1999999999999993</v>
      </c>
      <c r="M63" s="71">
        <v>3.6666666666666665</v>
      </c>
      <c r="N63" s="72">
        <v>9.1666666666666661</v>
      </c>
      <c r="O63" s="70">
        <v>6.5</v>
      </c>
      <c r="P63" s="71">
        <v>3.5</v>
      </c>
      <c r="Q63" s="71">
        <v>8.5</v>
      </c>
      <c r="R63" s="71">
        <v>7</v>
      </c>
      <c r="S63" s="71">
        <v>4</v>
      </c>
      <c r="T63" s="72">
        <v>10.5</v>
      </c>
      <c r="V63" s="45"/>
    </row>
    <row r="64" spans="1:22" s="1" customFormat="1" ht="14.35" customHeight="1" x14ac:dyDescent="0.15">
      <c r="A64" s="23"/>
      <c r="B64" s="84" t="s">
        <v>272</v>
      </c>
      <c r="C64" s="64">
        <v>7</v>
      </c>
      <c r="D64" s="49">
        <v>1</v>
      </c>
      <c r="E64" s="49">
        <v>2</v>
      </c>
      <c r="F64" s="49">
        <v>2</v>
      </c>
      <c r="G64" s="49">
        <v>2</v>
      </c>
      <c r="H64" s="50">
        <v>0</v>
      </c>
      <c r="I64" s="70">
        <v>46.428571428571431</v>
      </c>
      <c r="J64" s="71">
        <v>31</v>
      </c>
      <c r="K64" s="71">
        <v>40</v>
      </c>
      <c r="L64" s="71">
        <v>74.5</v>
      </c>
      <c r="M64" s="71">
        <v>32.5</v>
      </c>
      <c r="N64" s="72" t="s">
        <v>586</v>
      </c>
      <c r="O64" s="70">
        <v>31</v>
      </c>
      <c r="P64" s="71">
        <v>31</v>
      </c>
      <c r="Q64" s="71">
        <v>40</v>
      </c>
      <c r="R64" s="71">
        <v>74.5</v>
      </c>
      <c r="S64" s="71">
        <v>32.5</v>
      </c>
      <c r="T64" s="72" t="s">
        <v>586</v>
      </c>
      <c r="V64" s="45"/>
    </row>
    <row r="65" spans="1:22" s="1" customFormat="1" ht="14.35" customHeight="1" x14ac:dyDescent="0.15">
      <c r="A65" s="23"/>
      <c r="B65" s="84" t="s">
        <v>273</v>
      </c>
      <c r="C65" s="64">
        <v>10</v>
      </c>
      <c r="D65" s="49">
        <v>2</v>
      </c>
      <c r="E65" s="49">
        <v>1</v>
      </c>
      <c r="F65" s="49">
        <v>1</v>
      </c>
      <c r="G65" s="49">
        <v>1</v>
      </c>
      <c r="H65" s="50">
        <v>5</v>
      </c>
      <c r="I65" s="70">
        <v>10.4</v>
      </c>
      <c r="J65" s="71">
        <v>6</v>
      </c>
      <c r="K65" s="71">
        <v>1</v>
      </c>
      <c r="L65" s="71">
        <v>1</v>
      </c>
      <c r="M65" s="71">
        <v>1</v>
      </c>
      <c r="N65" s="72">
        <v>17.8</v>
      </c>
      <c r="O65" s="70">
        <v>3</v>
      </c>
      <c r="P65" s="71">
        <v>6</v>
      </c>
      <c r="Q65" s="71">
        <v>1</v>
      </c>
      <c r="R65" s="71">
        <v>1</v>
      </c>
      <c r="S65" s="71">
        <v>1</v>
      </c>
      <c r="T65" s="72">
        <v>10</v>
      </c>
      <c r="V65" s="45"/>
    </row>
    <row r="66" spans="1:22" s="1" customFormat="1" ht="14.35" customHeight="1" x14ac:dyDescent="0.15">
      <c r="A66" s="23"/>
      <c r="B66" s="84" t="s">
        <v>274</v>
      </c>
      <c r="C66" s="64">
        <v>81</v>
      </c>
      <c r="D66" s="49">
        <v>23</v>
      </c>
      <c r="E66" s="49">
        <v>26</v>
      </c>
      <c r="F66" s="49">
        <v>12</v>
      </c>
      <c r="G66" s="49">
        <v>10</v>
      </c>
      <c r="H66" s="50">
        <v>10</v>
      </c>
      <c r="I66" s="70">
        <v>10.654320987654321</v>
      </c>
      <c r="J66" s="71">
        <v>9</v>
      </c>
      <c r="K66" s="71">
        <v>11</v>
      </c>
      <c r="L66" s="71">
        <v>12.166666666666666</v>
      </c>
      <c r="M66" s="71">
        <v>11.7</v>
      </c>
      <c r="N66" s="72">
        <v>10.7</v>
      </c>
      <c r="O66" s="70">
        <v>8</v>
      </c>
      <c r="P66" s="71">
        <v>8</v>
      </c>
      <c r="Q66" s="71">
        <v>10.5</v>
      </c>
      <c r="R66" s="71">
        <v>9</v>
      </c>
      <c r="S66" s="71">
        <v>8</v>
      </c>
      <c r="T66" s="72">
        <v>7.5</v>
      </c>
      <c r="V66" s="45"/>
    </row>
    <row r="67" spans="1:22" s="1" customFormat="1" ht="14.35" customHeight="1" x14ac:dyDescent="0.15">
      <c r="A67" s="23"/>
      <c r="B67" s="84" t="s">
        <v>275</v>
      </c>
      <c r="C67" s="64">
        <v>19</v>
      </c>
      <c r="D67" s="49">
        <v>4</v>
      </c>
      <c r="E67" s="49">
        <v>5</v>
      </c>
      <c r="F67" s="49">
        <v>1</v>
      </c>
      <c r="G67" s="49">
        <v>5</v>
      </c>
      <c r="H67" s="50">
        <v>4</v>
      </c>
      <c r="I67" s="70">
        <v>12.789473684210526</v>
      </c>
      <c r="J67" s="71">
        <v>7.5</v>
      </c>
      <c r="K67" s="71">
        <v>11</v>
      </c>
      <c r="L67" s="71">
        <v>8</v>
      </c>
      <c r="M67" s="71">
        <v>20</v>
      </c>
      <c r="N67" s="72">
        <v>12.5</v>
      </c>
      <c r="O67" s="70">
        <v>13</v>
      </c>
      <c r="P67" s="71">
        <v>6.5</v>
      </c>
      <c r="Q67" s="71">
        <v>13</v>
      </c>
      <c r="R67" s="71">
        <v>8</v>
      </c>
      <c r="S67" s="71">
        <v>22</v>
      </c>
      <c r="T67" s="72">
        <v>14.5</v>
      </c>
      <c r="V67" s="45"/>
    </row>
    <row r="68" spans="1:22" s="1" customFormat="1" ht="14.35" customHeight="1" x14ac:dyDescent="0.15">
      <c r="A68" s="23"/>
      <c r="B68" s="84" t="s">
        <v>276</v>
      </c>
      <c r="C68" s="64">
        <v>2</v>
      </c>
      <c r="D68" s="49">
        <v>0</v>
      </c>
      <c r="E68" s="49">
        <v>1</v>
      </c>
      <c r="F68" s="49">
        <v>1</v>
      </c>
      <c r="G68" s="49">
        <v>0</v>
      </c>
      <c r="H68" s="50">
        <v>0</v>
      </c>
      <c r="I68" s="70">
        <v>22</v>
      </c>
      <c r="J68" s="71" t="s">
        <v>586</v>
      </c>
      <c r="K68" s="71">
        <v>13</v>
      </c>
      <c r="L68" s="71">
        <v>31</v>
      </c>
      <c r="M68" s="71" t="s">
        <v>586</v>
      </c>
      <c r="N68" s="72" t="s">
        <v>586</v>
      </c>
      <c r="O68" s="70">
        <v>22</v>
      </c>
      <c r="P68" s="71" t="s">
        <v>586</v>
      </c>
      <c r="Q68" s="71">
        <v>13</v>
      </c>
      <c r="R68" s="71">
        <v>31</v>
      </c>
      <c r="S68" s="71" t="s">
        <v>586</v>
      </c>
      <c r="T68" s="72" t="s">
        <v>586</v>
      </c>
      <c r="V68" s="45"/>
    </row>
    <row r="69" spans="1:22" s="1" customFormat="1" ht="14.35" customHeight="1" x14ac:dyDescent="0.15">
      <c r="A69" s="23"/>
      <c r="B69" s="84" t="s">
        <v>277</v>
      </c>
      <c r="C69" s="64">
        <v>0</v>
      </c>
      <c r="D69" s="49">
        <v>0</v>
      </c>
      <c r="E69" s="49">
        <v>0</v>
      </c>
      <c r="F69" s="49">
        <v>0</v>
      </c>
      <c r="G69" s="49">
        <v>0</v>
      </c>
      <c r="H69" s="50">
        <v>0</v>
      </c>
      <c r="I69" s="73" t="s">
        <v>586</v>
      </c>
      <c r="J69" s="71" t="s">
        <v>586</v>
      </c>
      <c r="K69" s="71" t="s">
        <v>586</v>
      </c>
      <c r="L69" s="71" t="s">
        <v>586</v>
      </c>
      <c r="M69" s="71" t="s">
        <v>586</v>
      </c>
      <c r="N69" s="72" t="s">
        <v>586</v>
      </c>
      <c r="O69" s="73" t="s">
        <v>586</v>
      </c>
      <c r="P69" s="71" t="s">
        <v>586</v>
      </c>
      <c r="Q69" s="71" t="s">
        <v>586</v>
      </c>
      <c r="R69" s="71" t="s">
        <v>586</v>
      </c>
      <c r="S69" s="71" t="s">
        <v>586</v>
      </c>
      <c r="T69" s="72" t="s">
        <v>586</v>
      </c>
      <c r="V69" s="45"/>
    </row>
    <row r="70" spans="1:22" s="1" customFormat="1" ht="14.35" customHeight="1" x14ac:dyDescent="0.15">
      <c r="A70" s="23"/>
      <c r="B70" s="84" t="s">
        <v>279</v>
      </c>
      <c r="C70" s="64">
        <v>123</v>
      </c>
      <c r="D70" s="49">
        <v>14</v>
      </c>
      <c r="E70" s="49">
        <v>23</v>
      </c>
      <c r="F70" s="49">
        <v>22</v>
      </c>
      <c r="G70" s="49">
        <v>29</v>
      </c>
      <c r="H70" s="50">
        <v>35</v>
      </c>
      <c r="I70" s="70">
        <v>2.3658536585365852</v>
      </c>
      <c r="J70" s="71">
        <v>2</v>
      </c>
      <c r="K70" s="71">
        <v>1.9130434782608696</v>
      </c>
      <c r="L70" s="71">
        <v>3.3636363636363638</v>
      </c>
      <c r="M70" s="71">
        <v>2.2413793103448274</v>
      </c>
      <c r="N70" s="72">
        <v>2.2857142857142856</v>
      </c>
      <c r="O70" s="70">
        <v>2</v>
      </c>
      <c r="P70" s="71">
        <v>2</v>
      </c>
      <c r="Q70" s="71">
        <v>2</v>
      </c>
      <c r="R70" s="71">
        <v>2</v>
      </c>
      <c r="S70" s="71">
        <v>2</v>
      </c>
      <c r="T70" s="72">
        <v>2</v>
      </c>
      <c r="V70" s="45"/>
    </row>
    <row r="71" spans="1:22" s="1" customFormat="1" ht="14.35" customHeight="1" x14ac:dyDescent="0.15">
      <c r="A71" s="23"/>
      <c r="B71" s="84" t="s">
        <v>280</v>
      </c>
      <c r="C71" s="64">
        <v>31</v>
      </c>
      <c r="D71" s="49">
        <v>3</v>
      </c>
      <c r="E71" s="49">
        <v>6</v>
      </c>
      <c r="F71" s="49">
        <v>7</v>
      </c>
      <c r="G71" s="49">
        <v>6</v>
      </c>
      <c r="H71" s="50">
        <v>9</v>
      </c>
      <c r="I71" s="73">
        <v>1.967741935483871</v>
      </c>
      <c r="J71" s="71">
        <v>1.3333333333333333</v>
      </c>
      <c r="K71" s="71">
        <v>2.5</v>
      </c>
      <c r="L71" s="71">
        <v>2.2857142857142856</v>
      </c>
      <c r="M71" s="71">
        <v>2.1666666666666665</v>
      </c>
      <c r="N71" s="72">
        <v>1.4444444444444444</v>
      </c>
      <c r="O71" s="73">
        <v>2</v>
      </c>
      <c r="P71" s="71">
        <v>1</v>
      </c>
      <c r="Q71" s="71">
        <v>2.5</v>
      </c>
      <c r="R71" s="71">
        <v>2</v>
      </c>
      <c r="S71" s="71">
        <v>2</v>
      </c>
      <c r="T71" s="72">
        <v>1</v>
      </c>
      <c r="V71" s="45"/>
    </row>
    <row r="72" spans="1:22" s="1" customFormat="1" ht="14.35" customHeight="1" x14ac:dyDescent="0.15">
      <c r="A72" s="23"/>
      <c r="B72" s="84" t="s">
        <v>281</v>
      </c>
      <c r="C72" s="64">
        <v>36</v>
      </c>
      <c r="D72" s="49">
        <v>0</v>
      </c>
      <c r="E72" s="49">
        <v>8</v>
      </c>
      <c r="F72" s="49">
        <v>7</v>
      </c>
      <c r="G72" s="49">
        <v>8</v>
      </c>
      <c r="H72" s="50">
        <v>13</v>
      </c>
      <c r="I72" s="70">
        <v>12.611111111111111</v>
      </c>
      <c r="J72" s="71" t="s">
        <v>586</v>
      </c>
      <c r="K72" s="71">
        <v>7.75</v>
      </c>
      <c r="L72" s="71">
        <v>7.1428571428571432</v>
      </c>
      <c r="M72" s="71">
        <v>10</v>
      </c>
      <c r="N72" s="72">
        <v>20.153846153846153</v>
      </c>
      <c r="O72" s="70">
        <v>8</v>
      </c>
      <c r="P72" s="71" t="s">
        <v>586</v>
      </c>
      <c r="Q72" s="71">
        <v>5</v>
      </c>
      <c r="R72" s="71">
        <v>8</v>
      </c>
      <c r="S72" s="71">
        <v>6</v>
      </c>
      <c r="T72" s="72">
        <v>12</v>
      </c>
      <c r="V72" s="45"/>
    </row>
    <row r="73" spans="1:22" s="1" customFormat="1" ht="14.35" customHeight="1" x14ac:dyDescent="0.15">
      <c r="A73" s="35"/>
      <c r="B73" s="85" t="s">
        <v>282</v>
      </c>
      <c r="C73" s="65">
        <v>122</v>
      </c>
      <c r="D73" s="51">
        <v>35</v>
      </c>
      <c r="E73" s="51">
        <v>41</v>
      </c>
      <c r="F73" s="51">
        <v>21</v>
      </c>
      <c r="G73" s="51">
        <v>12</v>
      </c>
      <c r="H73" s="52">
        <v>13</v>
      </c>
      <c r="I73" s="74">
        <v>23.811475409836067</v>
      </c>
      <c r="J73" s="75">
        <v>20.742857142857144</v>
      </c>
      <c r="K73" s="75">
        <v>26.658536585365855</v>
      </c>
      <c r="L73" s="75">
        <v>26.38095238095238</v>
      </c>
      <c r="M73" s="75">
        <v>24.666666666666668</v>
      </c>
      <c r="N73" s="76">
        <v>18.153846153846153</v>
      </c>
      <c r="O73" s="74">
        <v>21</v>
      </c>
      <c r="P73" s="75">
        <v>20</v>
      </c>
      <c r="Q73" s="75">
        <v>26</v>
      </c>
      <c r="R73" s="75">
        <v>26</v>
      </c>
      <c r="S73" s="75">
        <v>15</v>
      </c>
      <c r="T73" s="76">
        <v>18</v>
      </c>
      <c r="V73" s="45"/>
    </row>
    <row r="74" spans="1:22" s="1" customFormat="1" ht="14.35" customHeight="1" x14ac:dyDescent="0.15">
      <c r="A74" s="145" t="s">
        <v>432</v>
      </c>
      <c r="B74" s="83" t="s">
        <v>261</v>
      </c>
      <c r="C74" s="63">
        <v>11</v>
      </c>
      <c r="D74" s="47">
        <v>0</v>
      </c>
      <c r="E74" s="47">
        <v>2</v>
      </c>
      <c r="F74" s="47">
        <v>1</v>
      </c>
      <c r="G74" s="47">
        <v>5</v>
      </c>
      <c r="H74" s="48">
        <v>3</v>
      </c>
      <c r="I74" s="67">
        <v>5.1818181818181817</v>
      </c>
      <c r="J74" s="68" t="s">
        <v>586</v>
      </c>
      <c r="K74" s="68">
        <v>3</v>
      </c>
      <c r="L74" s="68">
        <v>4</v>
      </c>
      <c r="M74" s="68">
        <v>5.8</v>
      </c>
      <c r="N74" s="69">
        <v>6</v>
      </c>
      <c r="O74" s="67">
        <v>4</v>
      </c>
      <c r="P74" s="68" t="s">
        <v>586</v>
      </c>
      <c r="Q74" s="68">
        <v>3</v>
      </c>
      <c r="R74" s="68">
        <v>4</v>
      </c>
      <c r="S74" s="68">
        <v>4</v>
      </c>
      <c r="T74" s="69">
        <v>8</v>
      </c>
      <c r="V74" s="45"/>
    </row>
    <row r="75" spans="1:22" s="1" customFormat="1" ht="14.35" customHeight="1" x14ac:dyDescent="0.15">
      <c r="A75" s="146"/>
      <c r="B75" s="84" t="s">
        <v>262</v>
      </c>
      <c r="C75" s="64">
        <v>208</v>
      </c>
      <c r="D75" s="49">
        <v>31</v>
      </c>
      <c r="E75" s="49">
        <v>33</v>
      </c>
      <c r="F75" s="49">
        <v>38</v>
      </c>
      <c r="G75" s="49">
        <v>53</v>
      </c>
      <c r="H75" s="50">
        <v>53</v>
      </c>
      <c r="I75" s="70">
        <v>10.23076923076923</v>
      </c>
      <c r="J75" s="71">
        <v>8.064516129032258</v>
      </c>
      <c r="K75" s="71">
        <v>4</v>
      </c>
      <c r="L75" s="71">
        <v>9.7368421052631575</v>
      </c>
      <c r="M75" s="71">
        <v>11.339622641509434</v>
      </c>
      <c r="N75" s="72">
        <v>14.622641509433961</v>
      </c>
      <c r="O75" s="70">
        <v>5</v>
      </c>
      <c r="P75" s="71">
        <v>4</v>
      </c>
      <c r="Q75" s="71">
        <v>4</v>
      </c>
      <c r="R75" s="71">
        <v>8</v>
      </c>
      <c r="S75" s="71">
        <v>5</v>
      </c>
      <c r="T75" s="72">
        <v>8</v>
      </c>
      <c r="V75" s="45"/>
    </row>
    <row r="76" spans="1:22" s="1" customFormat="1" ht="14.35" customHeight="1" x14ac:dyDescent="0.15">
      <c r="A76" s="146"/>
      <c r="B76" s="84" t="s">
        <v>263</v>
      </c>
      <c r="C76" s="64">
        <v>52</v>
      </c>
      <c r="D76" s="49">
        <v>10</v>
      </c>
      <c r="E76" s="49">
        <v>10</v>
      </c>
      <c r="F76" s="49">
        <v>10</v>
      </c>
      <c r="G76" s="49">
        <v>11</v>
      </c>
      <c r="H76" s="50">
        <v>11</v>
      </c>
      <c r="I76" s="70">
        <v>10.788461538461538</v>
      </c>
      <c r="J76" s="71">
        <v>10</v>
      </c>
      <c r="K76" s="71">
        <v>7.3</v>
      </c>
      <c r="L76" s="71">
        <v>14.9</v>
      </c>
      <c r="M76" s="71">
        <v>9.6363636363636367</v>
      </c>
      <c r="N76" s="72">
        <v>12.090909090909092</v>
      </c>
      <c r="O76" s="70">
        <v>8</v>
      </c>
      <c r="P76" s="71">
        <v>8</v>
      </c>
      <c r="Q76" s="71">
        <v>4.5</v>
      </c>
      <c r="R76" s="71">
        <v>16</v>
      </c>
      <c r="S76" s="71">
        <v>8</v>
      </c>
      <c r="T76" s="72">
        <v>8</v>
      </c>
      <c r="V76" s="45"/>
    </row>
    <row r="77" spans="1:22" s="1" customFormat="1" ht="14.35" customHeight="1" x14ac:dyDescent="0.15">
      <c r="A77" s="146"/>
      <c r="B77" s="84" t="s">
        <v>264</v>
      </c>
      <c r="C77" s="64">
        <v>304</v>
      </c>
      <c r="D77" s="49">
        <v>53</v>
      </c>
      <c r="E77" s="49">
        <v>70</v>
      </c>
      <c r="F77" s="49">
        <v>45</v>
      </c>
      <c r="G77" s="49">
        <v>68</v>
      </c>
      <c r="H77" s="50">
        <v>68</v>
      </c>
      <c r="I77" s="70">
        <v>1.944078947368421</v>
      </c>
      <c r="J77" s="71">
        <v>2.0188679245283021</v>
      </c>
      <c r="K77" s="71">
        <v>1.9285714285714286</v>
      </c>
      <c r="L77" s="71">
        <v>1.9111111111111112</v>
      </c>
      <c r="M77" s="71">
        <v>1.911764705882353</v>
      </c>
      <c r="N77" s="72">
        <v>1.9558823529411764</v>
      </c>
      <c r="O77" s="70">
        <v>2</v>
      </c>
      <c r="P77" s="71">
        <v>2</v>
      </c>
      <c r="Q77" s="71">
        <v>2</v>
      </c>
      <c r="R77" s="71">
        <v>2</v>
      </c>
      <c r="S77" s="71">
        <v>2</v>
      </c>
      <c r="T77" s="72">
        <v>2</v>
      </c>
      <c r="V77" s="45"/>
    </row>
    <row r="78" spans="1:22" s="1" customFormat="1" ht="14.35" customHeight="1" x14ac:dyDescent="0.15">
      <c r="A78" s="146"/>
      <c r="B78" s="84" t="s">
        <v>265</v>
      </c>
      <c r="C78" s="64">
        <v>101</v>
      </c>
      <c r="D78" s="49">
        <v>16</v>
      </c>
      <c r="E78" s="49">
        <v>21</v>
      </c>
      <c r="F78" s="49">
        <v>19</v>
      </c>
      <c r="G78" s="49">
        <v>19</v>
      </c>
      <c r="H78" s="50">
        <v>26</v>
      </c>
      <c r="I78" s="70">
        <v>2.0891089108910892</v>
      </c>
      <c r="J78" s="71">
        <v>2.1875</v>
      </c>
      <c r="K78" s="71">
        <v>2</v>
      </c>
      <c r="L78" s="71">
        <v>2.3157894736842106</v>
      </c>
      <c r="M78" s="71">
        <v>2.0526315789473686</v>
      </c>
      <c r="N78" s="72">
        <v>1.9615384615384615</v>
      </c>
      <c r="O78" s="70">
        <v>2</v>
      </c>
      <c r="P78" s="71">
        <v>2</v>
      </c>
      <c r="Q78" s="71">
        <v>2</v>
      </c>
      <c r="R78" s="71">
        <v>2</v>
      </c>
      <c r="S78" s="71">
        <v>2</v>
      </c>
      <c r="T78" s="72">
        <v>2</v>
      </c>
      <c r="V78" s="45"/>
    </row>
    <row r="79" spans="1:22" s="1" customFormat="1" ht="14.35" customHeight="1" x14ac:dyDescent="0.15">
      <c r="A79" s="146"/>
      <c r="B79" s="84" t="s">
        <v>266</v>
      </c>
      <c r="C79" s="64">
        <v>270</v>
      </c>
      <c r="D79" s="49">
        <v>48</v>
      </c>
      <c r="E79" s="49">
        <v>64</v>
      </c>
      <c r="F79" s="49">
        <v>39</v>
      </c>
      <c r="G79" s="49">
        <v>63</v>
      </c>
      <c r="H79" s="50">
        <v>56</v>
      </c>
      <c r="I79" s="70">
        <v>2.0296296296296297</v>
      </c>
      <c r="J79" s="71">
        <v>1.9583333333333333</v>
      </c>
      <c r="K79" s="71">
        <v>2.03125</v>
      </c>
      <c r="L79" s="71">
        <v>2</v>
      </c>
      <c r="M79" s="71">
        <v>2.0476190476190474</v>
      </c>
      <c r="N79" s="72">
        <v>2.0892857142857144</v>
      </c>
      <c r="O79" s="70">
        <v>2</v>
      </c>
      <c r="P79" s="71">
        <v>2</v>
      </c>
      <c r="Q79" s="71">
        <v>2</v>
      </c>
      <c r="R79" s="71">
        <v>2</v>
      </c>
      <c r="S79" s="71">
        <v>2</v>
      </c>
      <c r="T79" s="72">
        <v>2</v>
      </c>
      <c r="V79" s="45"/>
    </row>
    <row r="80" spans="1:22" s="1" customFormat="1" ht="14.35" customHeight="1" x14ac:dyDescent="0.15">
      <c r="A80" s="146"/>
      <c r="B80" s="84" t="s">
        <v>267</v>
      </c>
      <c r="C80" s="64">
        <v>17</v>
      </c>
      <c r="D80" s="49">
        <v>1</v>
      </c>
      <c r="E80" s="49">
        <v>5</v>
      </c>
      <c r="F80" s="49">
        <v>3</v>
      </c>
      <c r="G80" s="49">
        <v>4</v>
      </c>
      <c r="H80" s="50">
        <v>4</v>
      </c>
      <c r="I80" s="70">
        <v>3.3529411764705883</v>
      </c>
      <c r="J80" s="71">
        <v>4</v>
      </c>
      <c r="K80" s="71">
        <v>3.6</v>
      </c>
      <c r="L80" s="71">
        <v>3</v>
      </c>
      <c r="M80" s="71">
        <v>3.5</v>
      </c>
      <c r="N80" s="72">
        <v>3</v>
      </c>
      <c r="O80" s="70">
        <v>4</v>
      </c>
      <c r="P80" s="71">
        <v>4</v>
      </c>
      <c r="Q80" s="71">
        <v>4</v>
      </c>
      <c r="R80" s="71">
        <v>3</v>
      </c>
      <c r="S80" s="71">
        <v>4</v>
      </c>
      <c r="T80" s="72">
        <v>3</v>
      </c>
      <c r="V80" s="45"/>
    </row>
    <row r="81" spans="1:22" s="1" customFormat="1" ht="14.35" customHeight="1" x14ac:dyDescent="0.15">
      <c r="A81" s="146"/>
      <c r="B81" s="84" t="s">
        <v>269</v>
      </c>
      <c r="C81" s="64">
        <v>101</v>
      </c>
      <c r="D81" s="49">
        <v>23</v>
      </c>
      <c r="E81" s="49">
        <v>28</v>
      </c>
      <c r="F81" s="49">
        <v>25</v>
      </c>
      <c r="G81" s="49">
        <v>17</v>
      </c>
      <c r="H81" s="50">
        <v>8</v>
      </c>
      <c r="I81" s="70">
        <v>9.3267326732673261</v>
      </c>
      <c r="J81" s="71">
        <v>9.4782608695652169</v>
      </c>
      <c r="K81" s="71">
        <v>9.2857142857142865</v>
      </c>
      <c r="L81" s="71">
        <v>8.2799999999999994</v>
      </c>
      <c r="M81" s="71">
        <v>10.529411764705882</v>
      </c>
      <c r="N81" s="72">
        <v>9.75</v>
      </c>
      <c r="O81" s="70">
        <v>8</v>
      </c>
      <c r="P81" s="71">
        <v>9</v>
      </c>
      <c r="Q81" s="71">
        <v>8</v>
      </c>
      <c r="R81" s="71">
        <v>8</v>
      </c>
      <c r="S81" s="71">
        <v>9</v>
      </c>
      <c r="T81" s="72">
        <v>8.5</v>
      </c>
      <c r="V81" s="45"/>
    </row>
    <row r="82" spans="1:22" s="1" customFormat="1" ht="14.35" customHeight="1" x14ac:dyDescent="0.15">
      <c r="A82" s="146"/>
      <c r="B82" s="84" t="s">
        <v>270</v>
      </c>
      <c r="C82" s="64">
        <v>3</v>
      </c>
      <c r="D82" s="49">
        <v>2</v>
      </c>
      <c r="E82" s="49">
        <v>1</v>
      </c>
      <c r="F82" s="49">
        <v>0</v>
      </c>
      <c r="G82" s="49">
        <v>0</v>
      </c>
      <c r="H82" s="50">
        <v>0</v>
      </c>
      <c r="I82" s="70">
        <v>13</v>
      </c>
      <c r="J82" s="71">
        <v>11.5</v>
      </c>
      <c r="K82" s="71">
        <v>16</v>
      </c>
      <c r="L82" s="71" t="s">
        <v>586</v>
      </c>
      <c r="M82" s="71" t="s">
        <v>586</v>
      </c>
      <c r="N82" s="72" t="s">
        <v>586</v>
      </c>
      <c r="O82" s="70">
        <v>16</v>
      </c>
      <c r="P82" s="71">
        <v>11.5</v>
      </c>
      <c r="Q82" s="71">
        <v>16</v>
      </c>
      <c r="R82" s="71" t="s">
        <v>586</v>
      </c>
      <c r="S82" s="71" t="s">
        <v>586</v>
      </c>
      <c r="T82" s="72" t="s">
        <v>586</v>
      </c>
      <c r="V82" s="45"/>
    </row>
    <row r="83" spans="1:22" s="1" customFormat="1" ht="14.35" customHeight="1" x14ac:dyDescent="0.15">
      <c r="A83" s="146"/>
      <c r="B83" s="84" t="s">
        <v>271</v>
      </c>
      <c r="C83" s="64">
        <v>1</v>
      </c>
      <c r="D83" s="49">
        <v>0</v>
      </c>
      <c r="E83" s="49">
        <v>0</v>
      </c>
      <c r="F83" s="49">
        <v>0</v>
      </c>
      <c r="G83" s="49">
        <v>0</v>
      </c>
      <c r="H83" s="50">
        <v>1</v>
      </c>
      <c r="I83" s="70">
        <v>4</v>
      </c>
      <c r="J83" s="71" t="s">
        <v>586</v>
      </c>
      <c r="K83" s="71" t="s">
        <v>586</v>
      </c>
      <c r="L83" s="71" t="s">
        <v>586</v>
      </c>
      <c r="M83" s="71" t="s">
        <v>586</v>
      </c>
      <c r="N83" s="72">
        <v>4</v>
      </c>
      <c r="O83" s="70">
        <v>4</v>
      </c>
      <c r="P83" s="71" t="s">
        <v>586</v>
      </c>
      <c r="Q83" s="71" t="s">
        <v>586</v>
      </c>
      <c r="R83" s="71" t="s">
        <v>586</v>
      </c>
      <c r="S83" s="71" t="s">
        <v>586</v>
      </c>
      <c r="T83" s="72">
        <v>4</v>
      </c>
      <c r="V83" s="45"/>
    </row>
    <row r="84" spans="1:22" s="1" customFormat="1" ht="14.35" customHeight="1" x14ac:dyDescent="0.15">
      <c r="A84" s="23"/>
      <c r="B84" s="84" t="s">
        <v>272</v>
      </c>
      <c r="C84" s="64">
        <v>95</v>
      </c>
      <c r="D84" s="49">
        <v>20</v>
      </c>
      <c r="E84" s="49">
        <v>25</v>
      </c>
      <c r="F84" s="49">
        <v>18</v>
      </c>
      <c r="G84" s="49">
        <v>20</v>
      </c>
      <c r="H84" s="50">
        <v>12</v>
      </c>
      <c r="I84" s="70">
        <v>113.7578947368421</v>
      </c>
      <c r="J84" s="71">
        <v>89.75</v>
      </c>
      <c r="K84" s="71">
        <v>107.92</v>
      </c>
      <c r="L84" s="71">
        <v>103.44444444444444</v>
      </c>
      <c r="M84" s="71">
        <v>152.44999999999999</v>
      </c>
      <c r="N84" s="72">
        <v>116.91666666666667</v>
      </c>
      <c r="O84" s="70">
        <v>70</v>
      </c>
      <c r="P84" s="71">
        <v>42.5</v>
      </c>
      <c r="Q84" s="71">
        <v>78</v>
      </c>
      <c r="R84" s="71">
        <v>50</v>
      </c>
      <c r="S84" s="71">
        <v>177</v>
      </c>
      <c r="T84" s="72">
        <v>60.5</v>
      </c>
      <c r="V84" s="45"/>
    </row>
    <row r="85" spans="1:22" s="1" customFormat="1" ht="14.35" customHeight="1" x14ac:dyDescent="0.15">
      <c r="A85" s="23"/>
      <c r="B85" s="84" t="s">
        <v>273</v>
      </c>
      <c r="C85" s="64">
        <v>6</v>
      </c>
      <c r="D85" s="49">
        <v>0</v>
      </c>
      <c r="E85" s="49">
        <v>1</v>
      </c>
      <c r="F85" s="49">
        <v>1</v>
      </c>
      <c r="G85" s="49">
        <v>2</v>
      </c>
      <c r="H85" s="50">
        <v>2</v>
      </c>
      <c r="I85" s="70">
        <v>54.5</v>
      </c>
      <c r="J85" s="71" t="s">
        <v>586</v>
      </c>
      <c r="K85" s="71">
        <v>26</v>
      </c>
      <c r="L85" s="71">
        <v>62</v>
      </c>
      <c r="M85" s="71">
        <v>52</v>
      </c>
      <c r="N85" s="72">
        <v>67.5</v>
      </c>
      <c r="O85" s="70">
        <v>57</v>
      </c>
      <c r="P85" s="71" t="s">
        <v>586</v>
      </c>
      <c r="Q85" s="71">
        <v>26</v>
      </c>
      <c r="R85" s="71">
        <v>62</v>
      </c>
      <c r="S85" s="71">
        <v>52</v>
      </c>
      <c r="T85" s="72">
        <v>67.5</v>
      </c>
      <c r="V85" s="45"/>
    </row>
    <row r="86" spans="1:22" s="1" customFormat="1" ht="14.35" customHeight="1" x14ac:dyDescent="0.15">
      <c r="A86" s="23"/>
      <c r="B86" s="84" t="s">
        <v>274</v>
      </c>
      <c r="C86" s="64">
        <v>79</v>
      </c>
      <c r="D86" s="49">
        <v>31</v>
      </c>
      <c r="E86" s="49">
        <v>18</v>
      </c>
      <c r="F86" s="49">
        <v>16</v>
      </c>
      <c r="G86" s="49">
        <v>12</v>
      </c>
      <c r="H86" s="50">
        <v>2</v>
      </c>
      <c r="I86" s="70">
        <v>11.835443037974683</v>
      </c>
      <c r="J86" s="71">
        <v>9.387096774193548</v>
      </c>
      <c r="K86" s="71">
        <v>11.666666666666666</v>
      </c>
      <c r="L86" s="71">
        <v>16.625</v>
      </c>
      <c r="M86" s="71">
        <v>12.25</v>
      </c>
      <c r="N86" s="72">
        <v>10.5</v>
      </c>
      <c r="O86" s="70">
        <v>9</v>
      </c>
      <c r="P86" s="71">
        <v>8</v>
      </c>
      <c r="Q86" s="71">
        <v>10</v>
      </c>
      <c r="R86" s="71">
        <v>15.5</v>
      </c>
      <c r="S86" s="71">
        <v>10.5</v>
      </c>
      <c r="T86" s="72">
        <v>10.5</v>
      </c>
      <c r="V86" s="45"/>
    </row>
    <row r="87" spans="1:22" s="1" customFormat="1" ht="14.35" customHeight="1" x14ac:dyDescent="0.15">
      <c r="A87" s="23"/>
      <c r="B87" s="84" t="s">
        <v>275</v>
      </c>
      <c r="C87" s="64">
        <v>22</v>
      </c>
      <c r="D87" s="49">
        <v>1</v>
      </c>
      <c r="E87" s="49">
        <v>4</v>
      </c>
      <c r="F87" s="49">
        <v>7</v>
      </c>
      <c r="G87" s="49">
        <v>7</v>
      </c>
      <c r="H87" s="50">
        <v>3</v>
      </c>
      <c r="I87" s="70">
        <v>14.409090909090908</v>
      </c>
      <c r="J87" s="71">
        <v>26</v>
      </c>
      <c r="K87" s="71">
        <v>10</v>
      </c>
      <c r="L87" s="71">
        <v>17.857142857142858</v>
      </c>
      <c r="M87" s="71">
        <v>11.285714285714286</v>
      </c>
      <c r="N87" s="72">
        <v>15.666666666666666</v>
      </c>
      <c r="O87" s="70">
        <v>12.5</v>
      </c>
      <c r="P87" s="71">
        <v>26</v>
      </c>
      <c r="Q87" s="71">
        <v>9</v>
      </c>
      <c r="R87" s="71">
        <v>21</v>
      </c>
      <c r="S87" s="71">
        <v>9</v>
      </c>
      <c r="T87" s="72">
        <v>12</v>
      </c>
      <c r="V87" s="45"/>
    </row>
    <row r="88" spans="1:22" s="1" customFormat="1" ht="14.35" customHeight="1" x14ac:dyDescent="0.15">
      <c r="A88" s="23"/>
      <c r="B88" s="84" t="s">
        <v>276</v>
      </c>
      <c r="C88" s="64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73" t="s">
        <v>594</v>
      </c>
      <c r="J88" s="71" t="s">
        <v>586</v>
      </c>
      <c r="K88" s="71" t="s">
        <v>586</v>
      </c>
      <c r="L88" s="71" t="s">
        <v>586</v>
      </c>
      <c r="M88" s="71" t="s">
        <v>586</v>
      </c>
      <c r="N88" s="72" t="s">
        <v>586</v>
      </c>
      <c r="O88" s="73" t="s">
        <v>594</v>
      </c>
      <c r="P88" s="71" t="s">
        <v>586</v>
      </c>
      <c r="Q88" s="71" t="s">
        <v>586</v>
      </c>
      <c r="R88" s="71" t="s">
        <v>586</v>
      </c>
      <c r="S88" s="71" t="s">
        <v>586</v>
      </c>
      <c r="T88" s="72" t="s">
        <v>586</v>
      </c>
      <c r="V88" s="45"/>
    </row>
    <row r="89" spans="1:22" s="1" customFormat="1" ht="14.35" customHeight="1" x14ac:dyDescent="0.15">
      <c r="A89" s="23"/>
      <c r="B89" s="84" t="s">
        <v>277</v>
      </c>
      <c r="C89" s="64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73" t="s">
        <v>594</v>
      </c>
      <c r="J89" s="71" t="s">
        <v>586</v>
      </c>
      <c r="K89" s="71" t="s">
        <v>586</v>
      </c>
      <c r="L89" s="71" t="s">
        <v>586</v>
      </c>
      <c r="M89" s="71" t="s">
        <v>586</v>
      </c>
      <c r="N89" s="72" t="s">
        <v>586</v>
      </c>
      <c r="O89" s="73" t="s">
        <v>594</v>
      </c>
      <c r="P89" s="71" t="s">
        <v>586</v>
      </c>
      <c r="Q89" s="71" t="s">
        <v>586</v>
      </c>
      <c r="R89" s="71" t="s">
        <v>586</v>
      </c>
      <c r="S89" s="71" t="s">
        <v>586</v>
      </c>
      <c r="T89" s="72" t="s">
        <v>586</v>
      </c>
      <c r="V89" s="45"/>
    </row>
    <row r="90" spans="1:22" s="1" customFormat="1" ht="14.35" customHeight="1" x14ac:dyDescent="0.15">
      <c r="A90" s="23"/>
      <c r="B90" s="84" t="s">
        <v>279</v>
      </c>
      <c r="C90" s="64">
        <v>268</v>
      </c>
      <c r="D90" s="49">
        <v>38</v>
      </c>
      <c r="E90" s="49">
        <v>57</v>
      </c>
      <c r="F90" s="49">
        <v>53</v>
      </c>
      <c r="G90" s="49">
        <v>71</v>
      </c>
      <c r="H90" s="50">
        <v>49</v>
      </c>
      <c r="I90" s="70">
        <v>2.2350746268656718</v>
      </c>
      <c r="J90" s="71">
        <v>2.1578947368421053</v>
      </c>
      <c r="K90" s="71">
        <v>2.2456140350877192</v>
      </c>
      <c r="L90" s="71">
        <v>2.2641509433962264</v>
      </c>
      <c r="M90" s="71">
        <v>2.140845070422535</v>
      </c>
      <c r="N90" s="72">
        <v>2.3877551020408165</v>
      </c>
      <c r="O90" s="70">
        <v>2</v>
      </c>
      <c r="P90" s="71">
        <v>2</v>
      </c>
      <c r="Q90" s="71">
        <v>2</v>
      </c>
      <c r="R90" s="71">
        <v>2</v>
      </c>
      <c r="S90" s="71">
        <v>2</v>
      </c>
      <c r="T90" s="72">
        <v>2</v>
      </c>
      <c r="V90" s="45"/>
    </row>
    <row r="91" spans="1:22" s="1" customFormat="1" ht="14.35" customHeight="1" x14ac:dyDescent="0.15">
      <c r="A91" s="23"/>
      <c r="B91" s="84" t="s">
        <v>280</v>
      </c>
      <c r="C91" s="64">
        <v>37</v>
      </c>
      <c r="D91" s="49">
        <v>9</v>
      </c>
      <c r="E91" s="49">
        <v>7</v>
      </c>
      <c r="F91" s="49">
        <v>6</v>
      </c>
      <c r="G91" s="49">
        <v>6</v>
      </c>
      <c r="H91" s="50">
        <v>9</v>
      </c>
      <c r="I91" s="73">
        <v>1.8378378378378379</v>
      </c>
      <c r="J91" s="71">
        <v>2.3333333333333335</v>
      </c>
      <c r="K91" s="71">
        <v>1.5714285714285714</v>
      </c>
      <c r="L91" s="71">
        <v>1.5</v>
      </c>
      <c r="M91" s="71">
        <v>1.5</v>
      </c>
      <c r="N91" s="72">
        <v>2</v>
      </c>
      <c r="O91" s="73">
        <v>2</v>
      </c>
      <c r="P91" s="71">
        <v>2</v>
      </c>
      <c r="Q91" s="71">
        <v>2</v>
      </c>
      <c r="R91" s="71">
        <v>1.5</v>
      </c>
      <c r="S91" s="71">
        <v>1.5</v>
      </c>
      <c r="T91" s="72">
        <v>2</v>
      </c>
      <c r="V91" s="45"/>
    </row>
    <row r="92" spans="1:22" s="1" customFormat="1" ht="14.35" customHeight="1" x14ac:dyDescent="0.15">
      <c r="A92" s="23"/>
      <c r="B92" s="84" t="s">
        <v>281</v>
      </c>
      <c r="C92" s="64">
        <v>28</v>
      </c>
      <c r="D92" s="49">
        <v>2</v>
      </c>
      <c r="E92" s="49">
        <v>7</v>
      </c>
      <c r="F92" s="49">
        <v>6</v>
      </c>
      <c r="G92" s="49">
        <v>6</v>
      </c>
      <c r="H92" s="50">
        <v>7</v>
      </c>
      <c r="I92" s="70">
        <v>18.214285714285715</v>
      </c>
      <c r="J92" s="71">
        <v>2</v>
      </c>
      <c r="K92" s="71">
        <v>11.142857142857142</v>
      </c>
      <c r="L92" s="71">
        <v>14.5</v>
      </c>
      <c r="M92" s="71">
        <v>29.166666666666668</v>
      </c>
      <c r="N92" s="72">
        <v>23.714285714285715</v>
      </c>
      <c r="O92" s="70">
        <v>12</v>
      </c>
      <c r="P92" s="71">
        <v>2</v>
      </c>
      <c r="Q92" s="71">
        <v>12</v>
      </c>
      <c r="R92" s="71">
        <v>10.5</v>
      </c>
      <c r="S92" s="71">
        <v>17</v>
      </c>
      <c r="T92" s="72">
        <v>30</v>
      </c>
      <c r="V92" s="45"/>
    </row>
    <row r="93" spans="1:22" s="1" customFormat="1" ht="14.35" customHeight="1" x14ac:dyDescent="0.15">
      <c r="A93" s="35"/>
      <c r="B93" s="85" t="s">
        <v>282</v>
      </c>
      <c r="C93" s="65">
        <v>45</v>
      </c>
      <c r="D93" s="51">
        <v>12</v>
      </c>
      <c r="E93" s="51">
        <v>9</v>
      </c>
      <c r="F93" s="51">
        <v>13</v>
      </c>
      <c r="G93" s="51">
        <v>7</v>
      </c>
      <c r="H93" s="52">
        <v>4</v>
      </c>
      <c r="I93" s="74">
        <v>61.888888888888886</v>
      </c>
      <c r="J93" s="75">
        <v>67.833333333333329</v>
      </c>
      <c r="K93" s="75">
        <v>53.777777777777779</v>
      </c>
      <c r="L93" s="75">
        <v>58.53846153846154</v>
      </c>
      <c r="M93" s="75">
        <v>56.714285714285715</v>
      </c>
      <c r="N93" s="76">
        <v>82.25</v>
      </c>
      <c r="O93" s="74">
        <v>75</v>
      </c>
      <c r="P93" s="75">
        <v>91.5</v>
      </c>
      <c r="Q93" s="75">
        <v>31</v>
      </c>
      <c r="R93" s="75">
        <v>75</v>
      </c>
      <c r="S93" s="75">
        <v>31</v>
      </c>
      <c r="T93" s="76">
        <v>90</v>
      </c>
      <c r="V93" s="45"/>
    </row>
    <row r="95" spans="1:22" ht="15" customHeight="1" x14ac:dyDescent="0.15">
      <c r="A95" s="1" t="s">
        <v>595</v>
      </c>
    </row>
    <row r="96" spans="1:22" ht="15" customHeight="1" x14ac:dyDescent="0.15">
      <c r="A96" s="1" t="s">
        <v>606</v>
      </c>
      <c r="C96" s="104" t="s">
        <v>640</v>
      </c>
    </row>
    <row r="97" spans="1:26" s="1" customFormat="1" ht="15" customHeight="1" x14ac:dyDescent="0.15">
      <c r="A97" s="140"/>
      <c r="B97" s="86"/>
      <c r="C97" s="62" t="s">
        <v>579</v>
      </c>
      <c r="D97" s="10"/>
      <c r="E97" s="10"/>
      <c r="F97" s="10"/>
      <c r="G97" s="10"/>
      <c r="H97" s="11"/>
      <c r="I97" s="142" t="s">
        <v>591</v>
      </c>
      <c r="J97" s="143"/>
      <c r="K97" s="143"/>
      <c r="L97" s="143"/>
      <c r="M97" s="143"/>
      <c r="N97" s="144"/>
      <c r="O97" s="142" t="s">
        <v>605</v>
      </c>
      <c r="P97" s="143"/>
      <c r="Q97" s="143"/>
      <c r="R97" s="143"/>
      <c r="S97" s="143"/>
      <c r="T97" s="144"/>
    </row>
    <row r="98" spans="1:26" s="1" customFormat="1" ht="15" customHeight="1" x14ac:dyDescent="0.15">
      <c r="A98" s="141"/>
      <c r="B98" s="87"/>
      <c r="C98" s="77" t="s">
        <v>587</v>
      </c>
      <c r="D98" s="78" t="s">
        <v>582</v>
      </c>
      <c r="E98" s="79" t="s">
        <v>581</v>
      </c>
      <c r="F98" s="80" t="s">
        <v>580</v>
      </c>
      <c r="G98" s="78" t="s">
        <v>583</v>
      </c>
      <c r="H98" s="81" t="s">
        <v>584</v>
      </c>
      <c r="I98" s="82" t="s">
        <v>587</v>
      </c>
      <c r="J98" s="78" t="s">
        <v>582</v>
      </c>
      <c r="K98" s="79" t="s">
        <v>581</v>
      </c>
      <c r="L98" s="80" t="s">
        <v>580</v>
      </c>
      <c r="M98" s="78" t="s">
        <v>583</v>
      </c>
      <c r="N98" s="81" t="s">
        <v>584</v>
      </c>
      <c r="O98" s="82" t="s">
        <v>587</v>
      </c>
      <c r="P98" s="78" t="s">
        <v>582</v>
      </c>
      <c r="Q98" s="79" t="s">
        <v>581</v>
      </c>
      <c r="R98" s="80" t="s">
        <v>580</v>
      </c>
      <c r="S98" s="78" t="s">
        <v>583</v>
      </c>
      <c r="T98" s="81" t="s">
        <v>584</v>
      </c>
    </row>
    <row r="99" spans="1:26" s="1" customFormat="1" ht="15" customHeight="1" x14ac:dyDescent="0.15">
      <c r="A99" s="145" t="s">
        <v>429</v>
      </c>
      <c r="B99" s="36" t="s">
        <v>596</v>
      </c>
      <c r="C99" s="63">
        <v>366</v>
      </c>
      <c r="D99" s="47">
        <v>66</v>
      </c>
      <c r="E99" s="47">
        <v>92</v>
      </c>
      <c r="F99" s="47">
        <v>66</v>
      </c>
      <c r="G99" s="47">
        <v>69</v>
      </c>
      <c r="H99" s="48">
        <v>73</v>
      </c>
      <c r="I99" s="93">
        <v>24.183060109289617</v>
      </c>
      <c r="J99" s="94">
        <v>11.303030303030303</v>
      </c>
      <c r="K99" s="94">
        <v>15.510869565217391</v>
      </c>
      <c r="L99" s="94">
        <v>18.515151515151516</v>
      </c>
      <c r="M99" s="94">
        <v>30</v>
      </c>
      <c r="N99" s="95">
        <v>46.38356164383562</v>
      </c>
      <c r="O99" s="93">
        <v>12</v>
      </c>
      <c r="P99" s="94">
        <v>5</v>
      </c>
      <c r="Q99" s="94">
        <v>8.5</v>
      </c>
      <c r="R99" s="94">
        <v>9</v>
      </c>
      <c r="S99" s="94">
        <v>22</v>
      </c>
      <c r="T99" s="95">
        <v>38</v>
      </c>
      <c r="V99" s="45"/>
    </row>
    <row r="100" spans="1:26" s="1" customFormat="1" ht="15" customHeight="1" x14ac:dyDescent="0.15">
      <c r="A100" s="146"/>
      <c r="B100" s="23" t="s">
        <v>597</v>
      </c>
      <c r="C100" s="64">
        <v>32</v>
      </c>
      <c r="D100" s="49">
        <v>6</v>
      </c>
      <c r="E100" s="49">
        <v>12</v>
      </c>
      <c r="F100" s="49">
        <v>3</v>
      </c>
      <c r="G100" s="49">
        <v>5</v>
      </c>
      <c r="H100" s="50">
        <v>6</v>
      </c>
      <c r="I100" s="18">
        <v>10.84375</v>
      </c>
      <c r="J100" s="96">
        <v>8.8333333333333339</v>
      </c>
      <c r="K100" s="96">
        <v>8.5</v>
      </c>
      <c r="L100" s="96">
        <v>7.666666666666667</v>
      </c>
      <c r="M100" s="96">
        <v>18.399999999999999</v>
      </c>
      <c r="N100" s="97">
        <v>12.833333333333334</v>
      </c>
      <c r="O100" s="18">
        <v>8</v>
      </c>
      <c r="P100" s="96">
        <v>4</v>
      </c>
      <c r="Q100" s="96">
        <v>4</v>
      </c>
      <c r="R100" s="96">
        <v>8</v>
      </c>
      <c r="S100" s="96">
        <v>18</v>
      </c>
      <c r="T100" s="97">
        <v>10</v>
      </c>
      <c r="V100" s="45"/>
    </row>
    <row r="101" spans="1:26" s="1" customFormat="1" ht="15" customHeight="1" x14ac:dyDescent="0.15">
      <c r="A101" s="146"/>
      <c r="B101" s="23" t="s">
        <v>598</v>
      </c>
      <c r="C101" s="64">
        <v>189</v>
      </c>
      <c r="D101" s="49">
        <v>56</v>
      </c>
      <c r="E101" s="49">
        <v>64</v>
      </c>
      <c r="F101" s="49">
        <v>41</v>
      </c>
      <c r="G101" s="49">
        <v>16</v>
      </c>
      <c r="H101" s="50">
        <v>12</v>
      </c>
      <c r="I101" s="18">
        <v>13.37037037037037</v>
      </c>
      <c r="J101" s="96">
        <v>11.339285714285714</v>
      </c>
      <c r="K101" s="96">
        <v>12.53125</v>
      </c>
      <c r="L101" s="96">
        <v>15.292682926829269</v>
      </c>
      <c r="M101" s="96">
        <v>16.375</v>
      </c>
      <c r="N101" s="97">
        <v>16.75</v>
      </c>
      <c r="O101" s="18">
        <v>9</v>
      </c>
      <c r="P101" s="96">
        <v>8.5</v>
      </c>
      <c r="Q101" s="96">
        <v>8</v>
      </c>
      <c r="R101" s="96">
        <v>9</v>
      </c>
      <c r="S101" s="96">
        <v>11.5</v>
      </c>
      <c r="T101" s="97">
        <v>9</v>
      </c>
      <c r="V101" s="45"/>
    </row>
    <row r="102" spans="1:26" s="1" customFormat="1" ht="15" customHeight="1" x14ac:dyDescent="0.15">
      <c r="A102" s="146"/>
      <c r="B102" s="23" t="s">
        <v>599</v>
      </c>
      <c r="C102" s="64">
        <v>366</v>
      </c>
      <c r="D102" s="49">
        <v>160</v>
      </c>
      <c r="E102" s="49">
        <v>151</v>
      </c>
      <c r="F102" s="49">
        <v>55</v>
      </c>
      <c r="G102" s="49">
        <v>0</v>
      </c>
      <c r="H102" s="50">
        <v>0</v>
      </c>
      <c r="I102" s="18">
        <v>10.073770491803279</v>
      </c>
      <c r="J102" s="96">
        <v>9.7937499999999993</v>
      </c>
      <c r="K102" s="96">
        <v>10.423841059602649</v>
      </c>
      <c r="L102" s="96">
        <v>9.9272727272727277</v>
      </c>
      <c r="M102" s="96" t="s">
        <v>586</v>
      </c>
      <c r="N102" s="97" t="s">
        <v>586</v>
      </c>
      <c r="O102" s="18">
        <v>8</v>
      </c>
      <c r="P102" s="96">
        <v>8</v>
      </c>
      <c r="Q102" s="96">
        <v>9</v>
      </c>
      <c r="R102" s="96">
        <v>8</v>
      </c>
      <c r="S102" s="96" t="s">
        <v>652</v>
      </c>
      <c r="T102" s="97" t="s">
        <v>586</v>
      </c>
      <c r="V102" s="45"/>
    </row>
    <row r="103" spans="1:26" s="1" customFormat="1" ht="15" customHeight="1" x14ac:dyDescent="0.15">
      <c r="A103" s="146"/>
      <c r="B103" s="23" t="s">
        <v>600</v>
      </c>
      <c r="C103" s="64">
        <v>46</v>
      </c>
      <c r="D103" s="49">
        <v>10</v>
      </c>
      <c r="E103" s="49">
        <v>15</v>
      </c>
      <c r="F103" s="49">
        <v>10</v>
      </c>
      <c r="G103" s="49">
        <v>9</v>
      </c>
      <c r="H103" s="50">
        <v>2</v>
      </c>
      <c r="I103" s="18">
        <v>4.3695652173913047</v>
      </c>
      <c r="J103" s="96">
        <v>4.3</v>
      </c>
      <c r="K103" s="96">
        <v>3.3333333333333335</v>
      </c>
      <c r="L103" s="96">
        <v>2.5</v>
      </c>
      <c r="M103" s="96">
        <v>8.8888888888888893</v>
      </c>
      <c r="N103" s="97">
        <v>1.5</v>
      </c>
      <c r="O103" s="18">
        <v>2</v>
      </c>
      <c r="P103" s="96">
        <v>3.5</v>
      </c>
      <c r="Q103" s="96">
        <v>2</v>
      </c>
      <c r="R103" s="96">
        <v>2</v>
      </c>
      <c r="S103" s="96">
        <v>2</v>
      </c>
      <c r="T103" s="97">
        <v>1.5</v>
      </c>
      <c r="V103" s="45"/>
    </row>
    <row r="104" spans="1:26" s="1" customFormat="1" ht="15" customHeight="1" x14ac:dyDescent="0.15">
      <c r="A104" s="146"/>
      <c r="B104" s="23" t="s">
        <v>601</v>
      </c>
      <c r="C104" s="64">
        <v>294</v>
      </c>
      <c r="D104" s="49">
        <v>68</v>
      </c>
      <c r="E104" s="49">
        <v>74</v>
      </c>
      <c r="F104" s="49">
        <v>59</v>
      </c>
      <c r="G104" s="49">
        <v>46</v>
      </c>
      <c r="H104" s="50">
        <v>47</v>
      </c>
      <c r="I104" s="18">
        <v>16.996598639455783</v>
      </c>
      <c r="J104" s="96">
        <v>9.9264705882352935</v>
      </c>
      <c r="K104" s="96">
        <v>10.351351351351351</v>
      </c>
      <c r="L104" s="96">
        <v>17.881355932203391</v>
      </c>
      <c r="M104" s="96">
        <v>25.978260869565219</v>
      </c>
      <c r="N104" s="97">
        <v>27.787234042553191</v>
      </c>
      <c r="O104" s="18">
        <v>9</v>
      </c>
      <c r="P104" s="96">
        <v>8</v>
      </c>
      <c r="Q104" s="96">
        <v>8</v>
      </c>
      <c r="R104" s="96">
        <v>13</v>
      </c>
      <c r="S104" s="96">
        <v>13</v>
      </c>
      <c r="T104" s="97">
        <v>16</v>
      </c>
      <c r="V104" s="45"/>
    </row>
    <row r="105" spans="1:26" s="1" customFormat="1" ht="15" customHeight="1" x14ac:dyDescent="0.15">
      <c r="A105" s="146"/>
      <c r="B105" s="23" t="s">
        <v>602</v>
      </c>
      <c r="C105" s="64">
        <v>135</v>
      </c>
      <c r="D105" s="49">
        <v>24</v>
      </c>
      <c r="E105" s="49">
        <v>37</v>
      </c>
      <c r="F105" s="49">
        <v>37</v>
      </c>
      <c r="G105" s="49">
        <v>16</v>
      </c>
      <c r="H105" s="50">
        <v>21</v>
      </c>
      <c r="I105" s="18">
        <v>10.674074074074074</v>
      </c>
      <c r="J105" s="96">
        <v>6.5</v>
      </c>
      <c r="K105" s="96">
        <v>9.1621621621621614</v>
      </c>
      <c r="L105" s="96">
        <v>11.243243243243244</v>
      </c>
      <c r="M105" s="96">
        <v>11.5625</v>
      </c>
      <c r="N105" s="97">
        <v>16.428571428571427</v>
      </c>
      <c r="O105" s="18">
        <v>8</v>
      </c>
      <c r="P105" s="96">
        <v>5</v>
      </c>
      <c r="Q105" s="96">
        <v>8</v>
      </c>
      <c r="R105" s="96">
        <v>9</v>
      </c>
      <c r="S105" s="96">
        <v>8.5</v>
      </c>
      <c r="T105" s="97">
        <v>9</v>
      </c>
      <c r="V105" s="45"/>
    </row>
    <row r="106" spans="1:26" s="1" customFormat="1" ht="15" customHeight="1" x14ac:dyDescent="0.15">
      <c r="A106" s="146"/>
      <c r="B106" s="23" t="s">
        <v>603</v>
      </c>
      <c r="C106" s="64">
        <v>47</v>
      </c>
      <c r="D106" s="49">
        <v>10</v>
      </c>
      <c r="E106" s="49">
        <v>15</v>
      </c>
      <c r="F106" s="49">
        <v>8</v>
      </c>
      <c r="G106" s="49">
        <v>8</v>
      </c>
      <c r="H106" s="50">
        <v>6</v>
      </c>
      <c r="I106" s="18">
        <v>11.531914893617021</v>
      </c>
      <c r="J106" s="96">
        <v>10.6</v>
      </c>
      <c r="K106" s="96">
        <v>9.5333333333333332</v>
      </c>
      <c r="L106" s="96">
        <v>13.75</v>
      </c>
      <c r="M106" s="96">
        <v>10.625</v>
      </c>
      <c r="N106" s="97">
        <v>16.333333333333332</v>
      </c>
      <c r="O106" s="18">
        <v>8</v>
      </c>
      <c r="P106" s="96">
        <v>8.5</v>
      </c>
      <c r="Q106" s="96">
        <v>8</v>
      </c>
      <c r="R106" s="96">
        <v>10.5</v>
      </c>
      <c r="S106" s="96">
        <v>8</v>
      </c>
      <c r="T106" s="97">
        <v>13</v>
      </c>
      <c r="V106" s="45"/>
    </row>
    <row r="107" spans="1:26" s="1" customFormat="1" ht="15" customHeight="1" x14ac:dyDescent="0.15">
      <c r="A107" s="35"/>
      <c r="B107" s="35" t="s">
        <v>604</v>
      </c>
      <c r="C107" s="65">
        <v>1</v>
      </c>
      <c r="D107" s="51">
        <v>0</v>
      </c>
      <c r="E107" s="51">
        <v>1</v>
      </c>
      <c r="F107" s="51">
        <v>0</v>
      </c>
      <c r="G107" s="51">
        <v>0</v>
      </c>
      <c r="H107" s="52">
        <v>0</v>
      </c>
      <c r="I107" s="98">
        <v>5</v>
      </c>
      <c r="J107" s="99" t="s">
        <v>586</v>
      </c>
      <c r="K107" s="99">
        <v>5</v>
      </c>
      <c r="L107" s="99" t="s">
        <v>586</v>
      </c>
      <c r="M107" s="99" t="s">
        <v>586</v>
      </c>
      <c r="N107" s="100" t="s">
        <v>586</v>
      </c>
      <c r="O107" s="101">
        <v>5</v>
      </c>
      <c r="P107" s="99" t="s">
        <v>586</v>
      </c>
      <c r="Q107" s="99">
        <v>5</v>
      </c>
      <c r="R107" s="99" t="s">
        <v>586</v>
      </c>
      <c r="S107" s="99" t="s">
        <v>586</v>
      </c>
      <c r="T107" s="100" t="s">
        <v>586</v>
      </c>
      <c r="V107" s="45"/>
    </row>
    <row r="108" spans="1:26" s="1" customFormat="1" ht="15" customHeight="1" x14ac:dyDescent="0.15">
      <c r="A108" s="145" t="s">
        <v>432</v>
      </c>
      <c r="B108" s="36" t="s">
        <v>596</v>
      </c>
      <c r="C108" s="63">
        <v>721</v>
      </c>
      <c r="D108" s="47">
        <v>126</v>
      </c>
      <c r="E108" s="47">
        <v>141</v>
      </c>
      <c r="F108" s="47">
        <v>161</v>
      </c>
      <c r="G108" s="47">
        <v>158</v>
      </c>
      <c r="H108" s="48">
        <v>135</v>
      </c>
      <c r="I108" s="93">
        <v>47.631067961165051</v>
      </c>
      <c r="J108" s="94">
        <v>19.349206349206348</v>
      </c>
      <c r="K108" s="94">
        <v>28.418439716312058</v>
      </c>
      <c r="L108" s="94">
        <v>47.397515527950311</v>
      </c>
      <c r="M108" s="94">
        <v>65.031645569620252</v>
      </c>
      <c r="N108" s="95">
        <v>74.007407407407413</v>
      </c>
      <c r="O108" s="93">
        <v>40</v>
      </c>
      <c r="P108" s="94">
        <v>13</v>
      </c>
      <c r="Q108" s="94">
        <v>27</v>
      </c>
      <c r="R108" s="94">
        <v>42</v>
      </c>
      <c r="S108" s="94">
        <v>62.5</v>
      </c>
      <c r="T108" s="95">
        <v>70</v>
      </c>
      <c r="U108" s="45"/>
      <c r="V108" s="45"/>
      <c r="W108" s="45"/>
      <c r="X108" s="45"/>
      <c r="Y108" s="45"/>
      <c r="Z108" s="45"/>
    </row>
    <row r="109" spans="1:26" s="1" customFormat="1" ht="15" customHeight="1" x14ac:dyDescent="0.15">
      <c r="A109" s="146"/>
      <c r="B109" s="23" t="s">
        <v>597</v>
      </c>
      <c r="C109" s="64">
        <v>64</v>
      </c>
      <c r="D109" s="49">
        <v>17</v>
      </c>
      <c r="E109" s="49">
        <v>15</v>
      </c>
      <c r="F109" s="49">
        <v>10</v>
      </c>
      <c r="G109" s="49">
        <v>8</v>
      </c>
      <c r="H109" s="50">
        <v>14</v>
      </c>
      <c r="I109" s="18">
        <v>7.140625</v>
      </c>
      <c r="J109" s="96">
        <v>5.6470588235294121</v>
      </c>
      <c r="K109" s="96">
        <v>6.9333333333333336</v>
      </c>
      <c r="L109" s="96">
        <v>6.5</v>
      </c>
      <c r="M109" s="96">
        <v>9.625</v>
      </c>
      <c r="N109" s="97">
        <v>8.2142857142857135</v>
      </c>
      <c r="O109" s="18">
        <v>5</v>
      </c>
      <c r="P109" s="96">
        <v>4</v>
      </c>
      <c r="Q109" s="96">
        <v>8</v>
      </c>
      <c r="R109" s="96">
        <v>5</v>
      </c>
      <c r="S109" s="96">
        <v>4</v>
      </c>
      <c r="T109" s="97">
        <v>8</v>
      </c>
      <c r="U109" s="45"/>
      <c r="V109" s="45"/>
      <c r="W109" s="45"/>
      <c r="X109" s="45"/>
      <c r="Y109" s="45"/>
      <c r="Z109" s="45"/>
    </row>
    <row r="110" spans="1:26" s="1" customFormat="1" ht="15" customHeight="1" x14ac:dyDescent="0.15">
      <c r="A110" s="146"/>
      <c r="B110" s="23" t="s">
        <v>598</v>
      </c>
      <c r="C110" s="64">
        <v>274</v>
      </c>
      <c r="D110" s="49">
        <v>67</v>
      </c>
      <c r="E110" s="49">
        <v>74</v>
      </c>
      <c r="F110" s="49">
        <v>60</v>
      </c>
      <c r="G110" s="49">
        <v>50</v>
      </c>
      <c r="H110" s="50">
        <v>23</v>
      </c>
      <c r="I110" s="18">
        <v>7.8649635036496353</v>
      </c>
      <c r="J110" s="96">
        <v>7.7164179104477615</v>
      </c>
      <c r="K110" s="96">
        <v>7.4054054054054053</v>
      </c>
      <c r="L110" s="96">
        <v>7.95</v>
      </c>
      <c r="M110" s="96">
        <v>8.48</v>
      </c>
      <c r="N110" s="97">
        <v>8.2173913043478262</v>
      </c>
      <c r="O110" s="18">
        <v>5</v>
      </c>
      <c r="P110" s="96">
        <v>5</v>
      </c>
      <c r="Q110" s="96">
        <v>5</v>
      </c>
      <c r="R110" s="96">
        <v>5</v>
      </c>
      <c r="S110" s="96">
        <v>7.5</v>
      </c>
      <c r="T110" s="97">
        <v>8</v>
      </c>
      <c r="U110" s="45"/>
      <c r="V110" s="45"/>
      <c r="W110" s="45"/>
      <c r="X110" s="45"/>
      <c r="Y110" s="45"/>
      <c r="Z110" s="45"/>
    </row>
    <row r="111" spans="1:26" s="1" customFormat="1" ht="15" customHeight="1" x14ac:dyDescent="0.15">
      <c r="A111" s="146"/>
      <c r="B111" s="23" t="s">
        <v>599</v>
      </c>
      <c r="C111" s="64">
        <v>269</v>
      </c>
      <c r="D111" s="49">
        <v>74</v>
      </c>
      <c r="E111" s="49">
        <v>70</v>
      </c>
      <c r="F111" s="49">
        <v>55</v>
      </c>
      <c r="G111" s="49">
        <v>43</v>
      </c>
      <c r="H111" s="50">
        <v>27</v>
      </c>
      <c r="I111" s="18">
        <v>6.4721189591078065</v>
      </c>
      <c r="J111" s="96">
        <v>6.7027027027027026</v>
      </c>
      <c r="K111" s="96">
        <v>6.3571428571428568</v>
      </c>
      <c r="L111" s="96">
        <v>6.2545454545454549</v>
      </c>
      <c r="M111" s="96">
        <v>6.9069767441860463</v>
      </c>
      <c r="N111" s="97">
        <v>5.8888888888888893</v>
      </c>
      <c r="O111" s="18">
        <v>5</v>
      </c>
      <c r="P111" s="96">
        <v>7.5</v>
      </c>
      <c r="Q111" s="96">
        <v>5</v>
      </c>
      <c r="R111" s="96">
        <v>6</v>
      </c>
      <c r="S111" s="96">
        <v>8</v>
      </c>
      <c r="T111" s="97">
        <v>5</v>
      </c>
      <c r="U111" s="45"/>
      <c r="V111" s="45"/>
      <c r="W111" s="45"/>
      <c r="X111" s="45"/>
      <c r="Y111" s="45"/>
      <c r="Z111" s="45"/>
    </row>
    <row r="112" spans="1:26" s="1" customFormat="1" ht="15" customHeight="1" x14ac:dyDescent="0.15">
      <c r="A112" s="146"/>
      <c r="B112" s="23" t="s">
        <v>600</v>
      </c>
      <c r="C112" s="64">
        <v>15</v>
      </c>
      <c r="D112" s="49">
        <v>3</v>
      </c>
      <c r="E112" s="49">
        <v>5</v>
      </c>
      <c r="F112" s="49">
        <v>2</v>
      </c>
      <c r="G112" s="49">
        <v>1</v>
      </c>
      <c r="H112" s="50">
        <v>4</v>
      </c>
      <c r="I112" s="18">
        <v>6.1333333333333337</v>
      </c>
      <c r="J112" s="96">
        <v>3</v>
      </c>
      <c r="K112" s="96">
        <v>9.1999999999999993</v>
      </c>
      <c r="L112" s="96">
        <v>3.5</v>
      </c>
      <c r="M112" s="96">
        <v>1</v>
      </c>
      <c r="N112" s="97">
        <v>7.25</v>
      </c>
      <c r="O112" s="18">
        <v>3</v>
      </c>
      <c r="P112" s="96">
        <v>1</v>
      </c>
      <c r="Q112" s="96">
        <v>14</v>
      </c>
      <c r="R112" s="96">
        <v>3.5</v>
      </c>
      <c r="S112" s="96">
        <v>1</v>
      </c>
      <c r="T112" s="97">
        <v>1</v>
      </c>
      <c r="U112" s="45"/>
      <c r="V112" s="45"/>
      <c r="W112" s="45"/>
      <c r="X112" s="45"/>
      <c r="Y112" s="45"/>
      <c r="Z112" s="45"/>
    </row>
    <row r="113" spans="1:26" s="1" customFormat="1" ht="15" customHeight="1" x14ac:dyDescent="0.15">
      <c r="A113" s="146"/>
      <c r="B113" s="23" t="s">
        <v>601</v>
      </c>
      <c r="C113" s="64">
        <v>202</v>
      </c>
      <c r="D113" s="49">
        <v>54</v>
      </c>
      <c r="E113" s="49">
        <v>42</v>
      </c>
      <c r="F113" s="49">
        <v>37</v>
      </c>
      <c r="G113" s="49">
        <v>39</v>
      </c>
      <c r="H113" s="50">
        <v>30</v>
      </c>
      <c r="I113" s="18">
        <v>9.782178217821782</v>
      </c>
      <c r="J113" s="96">
        <v>7.833333333333333</v>
      </c>
      <c r="K113" s="96">
        <v>8.6190476190476186</v>
      </c>
      <c r="L113" s="96">
        <v>9.1891891891891895</v>
      </c>
      <c r="M113" s="96">
        <v>12.743589743589743</v>
      </c>
      <c r="N113" s="97">
        <v>11.8</v>
      </c>
      <c r="O113" s="18">
        <v>8</v>
      </c>
      <c r="P113" s="96">
        <v>7.5</v>
      </c>
      <c r="Q113" s="96">
        <v>8</v>
      </c>
      <c r="R113" s="96">
        <v>8</v>
      </c>
      <c r="S113" s="96">
        <v>9</v>
      </c>
      <c r="T113" s="97">
        <v>5</v>
      </c>
      <c r="U113" s="45"/>
      <c r="V113" s="45"/>
      <c r="W113" s="45"/>
      <c r="X113" s="45"/>
      <c r="Y113" s="45"/>
      <c r="Z113" s="45"/>
    </row>
    <row r="114" spans="1:26" s="1" customFormat="1" ht="15" customHeight="1" x14ac:dyDescent="0.15">
      <c r="A114" s="146"/>
      <c r="B114" s="23" t="s">
        <v>602</v>
      </c>
      <c r="C114" s="64">
        <v>54</v>
      </c>
      <c r="D114" s="49">
        <v>6</v>
      </c>
      <c r="E114" s="49">
        <v>12</v>
      </c>
      <c r="F114" s="49">
        <v>10</v>
      </c>
      <c r="G114" s="49">
        <v>15</v>
      </c>
      <c r="H114" s="50">
        <v>11</v>
      </c>
      <c r="I114" s="18">
        <v>15.092592592592593</v>
      </c>
      <c r="J114" s="96">
        <v>6.5</v>
      </c>
      <c r="K114" s="96">
        <v>11.333333333333334</v>
      </c>
      <c r="L114" s="96">
        <v>23.9</v>
      </c>
      <c r="M114" s="96">
        <v>10.066666666666666</v>
      </c>
      <c r="N114" s="97">
        <v>22.727272727272727</v>
      </c>
      <c r="O114" s="18">
        <v>6.5</v>
      </c>
      <c r="P114" s="96">
        <v>6.5</v>
      </c>
      <c r="Q114" s="96">
        <v>6.5</v>
      </c>
      <c r="R114" s="96">
        <v>4.5</v>
      </c>
      <c r="S114" s="96">
        <v>5</v>
      </c>
      <c r="T114" s="97">
        <v>9</v>
      </c>
      <c r="U114" s="45"/>
      <c r="V114" s="45"/>
      <c r="W114" s="45"/>
      <c r="X114" s="45"/>
      <c r="Y114" s="45"/>
      <c r="Z114" s="45"/>
    </row>
    <row r="115" spans="1:26" s="1" customFormat="1" ht="15" customHeight="1" x14ac:dyDescent="0.15">
      <c r="A115" s="146"/>
      <c r="B115" s="23" t="s">
        <v>603</v>
      </c>
      <c r="C115" s="64">
        <v>7</v>
      </c>
      <c r="D115" s="49">
        <v>3</v>
      </c>
      <c r="E115" s="49">
        <v>0</v>
      </c>
      <c r="F115" s="49">
        <v>3</v>
      </c>
      <c r="G115" s="49">
        <v>1</v>
      </c>
      <c r="H115" s="50">
        <v>0</v>
      </c>
      <c r="I115" s="18">
        <v>25</v>
      </c>
      <c r="J115" s="96">
        <v>20.666666666666668</v>
      </c>
      <c r="K115" s="96" t="s">
        <v>586</v>
      </c>
      <c r="L115" s="96">
        <v>26</v>
      </c>
      <c r="M115" s="96">
        <v>35</v>
      </c>
      <c r="N115" s="97" t="s">
        <v>586</v>
      </c>
      <c r="O115" s="18">
        <v>31</v>
      </c>
      <c r="P115" s="96">
        <v>26</v>
      </c>
      <c r="Q115" s="96" t="s">
        <v>586</v>
      </c>
      <c r="R115" s="96">
        <v>34</v>
      </c>
      <c r="S115" s="96">
        <v>35</v>
      </c>
      <c r="T115" s="97" t="s">
        <v>586</v>
      </c>
      <c r="U115" s="45"/>
      <c r="V115" s="45"/>
      <c r="W115" s="45"/>
      <c r="X115" s="45"/>
      <c r="Y115" s="45"/>
      <c r="Z115" s="45"/>
    </row>
    <row r="116" spans="1:26" s="1" customFormat="1" ht="15" customHeight="1" x14ac:dyDescent="0.15">
      <c r="A116" s="35"/>
      <c r="B116" s="35" t="s">
        <v>604</v>
      </c>
      <c r="C116" s="65">
        <v>0</v>
      </c>
      <c r="D116" s="51">
        <v>0</v>
      </c>
      <c r="E116" s="51">
        <v>0</v>
      </c>
      <c r="F116" s="51">
        <v>0</v>
      </c>
      <c r="G116" s="51">
        <v>0</v>
      </c>
      <c r="H116" s="52">
        <v>0</v>
      </c>
      <c r="I116" s="98" t="s">
        <v>4</v>
      </c>
      <c r="J116" s="99" t="s">
        <v>586</v>
      </c>
      <c r="K116" s="99" t="s">
        <v>586</v>
      </c>
      <c r="L116" s="99" t="s">
        <v>586</v>
      </c>
      <c r="M116" s="99" t="s">
        <v>586</v>
      </c>
      <c r="N116" s="100" t="s">
        <v>586</v>
      </c>
      <c r="O116" s="92" t="s">
        <v>586</v>
      </c>
      <c r="P116" s="57" t="s">
        <v>586</v>
      </c>
      <c r="Q116" s="57" t="s">
        <v>586</v>
      </c>
      <c r="R116" s="57" t="s">
        <v>586</v>
      </c>
      <c r="S116" s="57" t="s">
        <v>586</v>
      </c>
      <c r="T116" s="58" t="s">
        <v>586</v>
      </c>
      <c r="U116" s="45"/>
      <c r="V116" s="45"/>
      <c r="W116" s="45"/>
      <c r="X116" s="45"/>
      <c r="Y116" s="45"/>
      <c r="Z116" s="45"/>
    </row>
    <row r="117" spans="1:26" s="1" customFormat="1" ht="15" customHeight="1" x14ac:dyDescent="0.15">
      <c r="A117" s="34"/>
      <c r="B117" s="34"/>
      <c r="C117" s="3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46"/>
    </row>
    <row r="118" spans="1:26" s="1" customFormat="1" ht="15" customHeight="1" x14ac:dyDescent="0.15">
      <c r="A118" s="1" t="s">
        <v>595</v>
      </c>
      <c r="B118"/>
      <c r="C118" s="3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46"/>
    </row>
    <row r="119" spans="1:26" s="1" customFormat="1" ht="15" customHeight="1" x14ac:dyDescent="0.15">
      <c r="A119" s="37" t="s">
        <v>607</v>
      </c>
      <c r="B119" s="91"/>
      <c r="C119" s="37"/>
      <c r="D119" s="12"/>
      <c r="E119" s="12"/>
      <c r="F119" s="12"/>
      <c r="G119" s="12"/>
      <c r="H119" s="46"/>
      <c r="I119" s="46"/>
      <c r="J119" s="12"/>
      <c r="K119" s="12"/>
      <c r="L119" s="12"/>
      <c r="M119" s="12"/>
      <c r="N119" s="46"/>
      <c r="O119" s="12"/>
      <c r="P119" s="12"/>
      <c r="Q119" s="12"/>
      <c r="R119" s="12"/>
      <c r="S119" s="46"/>
    </row>
    <row r="120" spans="1:26" s="1" customFormat="1" ht="15" customHeight="1" x14ac:dyDescent="0.15">
      <c r="A120" s="140"/>
      <c r="B120" s="88"/>
      <c r="C120" s="62" t="s">
        <v>579</v>
      </c>
      <c r="D120" s="10"/>
      <c r="E120" s="10"/>
      <c r="F120" s="10"/>
      <c r="G120" s="10"/>
      <c r="H120" s="11"/>
      <c r="I120" s="142" t="s">
        <v>591</v>
      </c>
      <c r="J120" s="143"/>
      <c r="K120" s="143"/>
      <c r="L120" s="143"/>
      <c r="M120" s="143"/>
      <c r="N120" s="144"/>
      <c r="O120" s="142" t="s">
        <v>605</v>
      </c>
      <c r="P120" s="143"/>
      <c r="Q120" s="143"/>
      <c r="R120" s="143"/>
      <c r="S120" s="143"/>
      <c r="T120" s="144"/>
    </row>
    <row r="121" spans="1:26" s="1" customFormat="1" ht="15" customHeight="1" x14ac:dyDescent="0.15">
      <c r="A121" s="141"/>
      <c r="B121" s="89"/>
      <c r="C121" s="77" t="s">
        <v>587</v>
      </c>
      <c r="D121" s="78" t="s">
        <v>582</v>
      </c>
      <c r="E121" s="79" t="s">
        <v>581</v>
      </c>
      <c r="F121" s="80" t="s">
        <v>580</v>
      </c>
      <c r="G121" s="78" t="s">
        <v>583</v>
      </c>
      <c r="H121" s="81" t="s">
        <v>584</v>
      </c>
      <c r="I121" s="82" t="s">
        <v>587</v>
      </c>
      <c r="J121" s="78" t="s">
        <v>582</v>
      </c>
      <c r="K121" s="79" t="s">
        <v>581</v>
      </c>
      <c r="L121" s="80" t="s">
        <v>580</v>
      </c>
      <c r="M121" s="78" t="s">
        <v>583</v>
      </c>
      <c r="N121" s="81" t="s">
        <v>584</v>
      </c>
      <c r="O121" s="82" t="s">
        <v>587</v>
      </c>
      <c r="P121" s="78" t="s">
        <v>582</v>
      </c>
      <c r="Q121" s="79" t="s">
        <v>581</v>
      </c>
      <c r="R121" s="80" t="s">
        <v>580</v>
      </c>
      <c r="S121" s="78" t="s">
        <v>583</v>
      </c>
      <c r="T121" s="81" t="s">
        <v>584</v>
      </c>
    </row>
    <row r="122" spans="1:26" s="1" customFormat="1" ht="15" customHeight="1" x14ac:dyDescent="0.15">
      <c r="A122" s="36" t="s">
        <v>429</v>
      </c>
      <c r="B122" s="36"/>
      <c r="C122" s="63">
        <v>998</v>
      </c>
      <c r="D122" s="47">
        <v>295</v>
      </c>
      <c r="E122" s="47">
        <v>289</v>
      </c>
      <c r="F122" s="47">
        <v>172</v>
      </c>
      <c r="G122" s="47">
        <v>127</v>
      </c>
      <c r="H122" s="48">
        <v>115</v>
      </c>
      <c r="I122" s="93">
        <v>25.597194388777556</v>
      </c>
      <c r="J122" s="94">
        <v>13.969491525423729</v>
      </c>
      <c r="K122" s="94">
        <v>19.083044982698961</v>
      </c>
      <c r="L122" s="94">
        <v>28.453488372093023</v>
      </c>
      <c r="M122" s="94">
        <v>39.314960629921259</v>
      </c>
      <c r="N122" s="95">
        <v>52.373913043478261</v>
      </c>
      <c r="O122" s="93">
        <v>16</v>
      </c>
      <c r="P122" s="94">
        <v>10</v>
      </c>
      <c r="Q122" s="94">
        <v>13</v>
      </c>
      <c r="R122" s="94">
        <v>23.5</v>
      </c>
      <c r="S122" s="94">
        <v>30</v>
      </c>
      <c r="T122" s="95">
        <v>50</v>
      </c>
      <c r="V122" s="45"/>
    </row>
    <row r="123" spans="1:26" s="1" customFormat="1" ht="15" customHeight="1" x14ac:dyDescent="0.15">
      <c r="A123" s="35" t="s">
        <v>430</v>
      </c>
      <c r="B123" s="35"/>
      <c r="C123" s="65">
        <v>968</v>
      </c>
      <c r="D123" s="51">
        <v>230</v>
      </c>
      <c r="E123" s="51">
        <v>218</v>
      </c>
      <c r="F123" s="51">
        <v>193</v>
      </c>
      <c r="G123" s="51">
        <v>183</v>
      </c>
      <c r="H123" s="52">
        <v>144</v>
      </c>
      <c r="I123" s="101">
        <v>44.129132231404959</v>
      </c>
      <c r="J123" s="99">
        <v>18.156521739130437</v>
      </c>
      <c r="K123" s="99">
        <v>26.362385321100916</v>
      </c>
      <c r="L123" s="99">
        <v>49.601036269430054</v>
      </c>
      <c r="M123" s="99">
        <v>65.426229508196727</v>
      </c>
      <c r="N123" s="100">
        <v>78.111111111111114</v>
      </c>
      <c r="O123" s="101">
        <v>35</v>
      </c>
      <c r="P123" s="99">
        <v>13</v>
      </c>
      <c r="Q123" s="99">
        <v>17</v>
      </c>
      <c r="R123" s="99">
        <v>47</v>
      </c>
      <c r="S123" s="99">
        <v>70</v>
      </c>
      <c r="T123" s="100">
        <v>78</v>
      </c>
      <c r="V123" s="45"/>
    </row>
    <row r="124" spans="1:26" s="1" customFormat="1" ht="15" customHeight="1" x14ac:dyDescent="0.15">
      <c r="A124" s="34"/>
      <c r="B124" s="34"/>
      <c r="C124" s="3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46"/>
    </row>
    <row r="125" spans="1:26" ht="15" customHeight="1" x14ac:dyDescent="0.15">
      <c r="A125" s="1" t="s">
        <v>595</v>
      </c>
    </row>
    <row r="126" spans="1:26" ht="15" customHeight="1" x14ac:dyDescent="0.15">
      <c r="A126" s="1" t="s">
        <v>608</v>
      </c>
      <c r="C126" s="104" t="s">
        <v>640</v>
      </c>
    </row>
    <row r="127" spans="1:26" s="1" customFormat="1" ht="15" customHeight="1" x14ac:dyDescent="0.15">
      <c r="A127" s="140"/>
      <c r="B127" s="86"/>
      <c r="C127" s="62" t="s">
        <v>579</v>
      </c>
      <c r="D127" s="10"/>
      <c r="E127" s="10"/>
      <c r="F127" s="10"/>
      <c r="G127" s="10"/>
      <c r="H127" s="11"/>
      <c r="I127" s="142" t="s">
        <v>591</v>
      </c>
      <c r="J127" s="143"/>
      <c r="K127" s="143"/>
      <c r="L127" s="143"/>
      <c r="M127" s="143"/>
      <c r="N127" s="144"/>
      <c r="O127" s="142" t="s">
        <v>605</v>
      </c>
      <c r="P127" s="143"/>
      <c r="Q127" s="143"/>
      <c r="R127" s="143"/>
      <c r="S127" s="143"/>
      <c r="T127" s="144"/>
    </row>
    <row r="128" spans="1:26" s="1" customFormat="1" ht="15" customHeight="1" x14ac:dyDescent="0.15">
      <c r="A128" s="141"/>
      <c r="B128" s="87"/>
      <c r="C128" s="77" t="s">
        <v>587</v>
      </c>
      <c r="D128" s="78" t="s">
        <v>582</v>
      </c>
      <c r="E128" s="79" t="s">
        <v>581</v>
      </c>
      <c r="F128" s="80" t="s">
        <v>580</v>
      </c>
      <c r="G128" s="78" t="s">
        <v>583</v>
      </c>
      <c r="H128" s="81" t="s">
        <v>584</v>
      </c>
      <c r="I128" s="82" t="s">
        <v>587</v>
      </c>
      <c r="J128" s="78" t="s">
        <v>582</v>
      </c>
      <c r="K128" s="79" t="s">
        <v>581</v>
      </c>
      <c r="L128" s="80" t="s">
        <v>580</v>
      </c>
      <c r="M128" s="78" t="s">
        <v>583</v>
      </c>
      <c r="N128" s="81" t="s">
        <v>584</v>
      </c>
      <c r="O128" s="82" t="s">
        <v>587</v>
      </c>
      <c r="P128" s="78" t="s">
        <v>582</v>
      </c>
      <c r="Q128" s="79" t="s">
        <v>581</v>
      </c>
      <c r="R128" s="80" t="s">
        <v>580</v>
      </c>
      <c r="S128" s="78" t="s">
        <v>583</v>
      </c>
      <c r="T128" s="81" t="s">
        <v>584</v>
      </c>
    </row>
    <row r="129" spans="1:22" s="1" customFormat="1" ht="15" customHeight="1" x14ac:dyDescent="0.15">
      <c r="A129" s="145" t="s">
        <v>429</v>
      </c>
      <c r="B129" s="36" t="s">
        <v>609</v>
      </c>
      <c r="C129" s="63">
        <v>826</v>
      </c>
      <c r="D129" s="47">
        <v>251</v>
      </c>
      <c r="E129" s="47">
        <v>262</v>
      </c>
      <c r="F129" s="47">
        <v>148</v>
      </c>
      <c r="G129" s="47">
        <v>94</v>
      </c>
      <c r="H129" s="48">
        <v>71</v>
      </c>
      <c r="I129" s="93">
        <v>16.727602905569007</v>
      </c>
      <c r="J129" s="94">
        <v>10.796812749003983</v>
      </c>
      <c r="K129" s="94">
        <v>13.507633587786259</v>
      </c>
      <c r="L129" s="94">
        <v>20.29054054054054</v>
      </c>
      <c r="M129" s="94">
        <v>24.872340425531913</v>
      </c>
      <c r="N129" s="95">
        <v>31.366197183098592</v>
      </c>
      <c r="O129" s="93">
        <v>11</v>
      </c>
      <c r="P129" s="94">
        <v>9</v>
      </c>
      <c r="Q129" s="94">
        <v>9.5</v>
      </c>
      <c r="R129" s="94">
        <v>14</v>
      </c>
      <c r="S129" s="94">
        <v>16</v>
      </c>
      <c r="T129" s="95">
        <v>20</v>
      </c>
      <c r="V129" s="45"/>
    </row>
    <row r="130" spans="1:22" s="1" customFormat="1" ht="15" customHeight="1" x14ac:dyDescent="0.15">
      <c r="A130" s="146"/>
      <c r="B130" s="23" t="s">
        <v>610</v>
      </c>
      <c r="C130" s="64">
        <v>510</v>
      </c>
      <c r="D130" s="49">
        <v>134</v>
      </c>
      <c r="E130" s="49">
        <v>137</v>
      </c>
      <c r="F130" s="49">
        <v>103</v>
      </c>
      <c r="G130" s="49">
        <v>78</v>
      </c>
      <c r="H130" s="50">
        <v>58</v>
      </c>
      <c r="I130" s="18">
        <v>26.182352941176472</v>
      </c>
      <c r="J130" s="96">
        <v>15.694029850746269</v>
      </c>
      <c r="K130" s="96">
        <v>20.481751824817518</v>
      </c>
      <c r="L130" s="96">
        <v>27.893203883495147</v>
      </c>
      <c r="M130" s="96">
        <v>35.692307692307693</v>
      </c>
      <c r="N130" s="97">
        <v>48.051724137931032</v>
      </c>
      <c r="O130" s="18">
        <v>20</v>
      </c>
      <c r="P130" s="96">
        <v>12.5</v>
      </c>
      <c r="Q130" s="96">
        <v>17</v>
      </c>
      <c r="R130" s="96">
        <v>26</v>
      </c>
      <c r="S130" s="96">
        <v>25.5</v>
      </c>
      <c r="T130" s="97">
        <v>49</v>
      </c>
      <c r="V130" s="45"/>
    </row>
    <row r="131" spans="1:22" s="1" customFormat="1" ht="15" customHeight="1" x14ac:dyDescent="0.15">
      <c r="A131" s="146"/>
      <c r="B131" s="23" t="s">
        <v>611</v>
      </c>
      <c r="C131" s="64">
        <v>481</v>
      </c>
      <c r="D131" s="49">
        <v>142</v>
      </c>
      <c r="E131" s="49">
        <v>166</v>
      </c>
      <c r="F131" s="49">
        <v>93</v>
      </c>
      <c r="G131" s="49">
        <v>47</v>
      </c>
      <c r="H131" s="50">
        <v>33</v>
      </c>
      <c r="I131" s="18">
        <v>16.016632016632016</v>
      </c>
      <c r="J131" s="96">
        <v>11.704225352112676</v>
      </c>
      <c r="K131" s="96">
        <v>12.933734939759036</v>
      </c>
      <c r="L131" s="96">
        <v>19.010752688172044</v>
      </c>
      <c r="M131" s="96">
        <v>23.74468085106383</v>
      </c>
      <c r="N131" s="97">
        <v>30.636363636363637</v>
      </c>
      <c r="O131" s="18">
        <v>11</v>
      </c>
      <c r="P131" s="96">
        <v>10</v>
      </c>
      <c r="Q131" s="96">
        <v>10</v>
      </c>
      <c r="R131" s="96">
        <v>14</v>
      </c>
      <c r="S131" s="96">
        <v>17</v>
      </c>
      <c r="T131" s="97">
        <v>19</v>
      </c>
      <c r="V131" s="45"/>
    </row>
    <row r="132" spans="1:22" s="1" customFormat="1" ht="15" customHeight="1" x14ac:dyDescent="0.15">
      <c r="A132" s="146"/>
      <c r="B132" s="23" t="s">
        <v>612</v>
      </c>
      <c r="C132" s="64">
        <v>99</v>
      </c>
      <c r="D132" s="49">
        <v>2</v>
      </c>
      <c r="E132" s="49">
        <v>7</v>
      </c>
      <c r="F132" s="49">
        <v>11</v>
      </c>
      <c r="G132" s="49">
        <v>27</v>
      </c>
      <c r="H132" s="50">
        <v>52</v>
      </c>
      <c r="I132" s="18">
        <v>40.81818181818182</v>
      </c>
      <c r="J132" s="96">
        <v>4.5</v>
      </c>
      <c r="K132" s="96">
        <v>28.857142857142858</v>
      </c>
      <c r="L132" s="96">
        <v>29.545454545454547</v>
      </c>
      <c r="M132" s="96">
        <v>34.592592592592595</v>
      </c>
      <c r="N132" s="97">
        <v>49.442307692307693</v>
      </c>
      <c r="O132" s="18">
        <v>33</v>
      </c>
      <c r="P132" s="96">
        <v>4.5</v>
      </c>
      <c r="Q132" s="96">
        <v>30</v>
      </c>
      <c r="R132" s="96">
        <v>27</v>
      </c>
      <c r="S132" s="96">
        <v>22</v>
      </c>
      <c r="T132" s="97">
        <v>50</v>
      </c>
      <c r="V132" s="45"/>
    </row>
    <row r="133" spans="1:22" s="1" customFormat="1" ht="15" customHeight="1" x14ac:dyDescent="0.15">
      <c r="A133" s="146"/>
      <c r="B133" s="23" t="s">
        <v>613</v>
      </c>
      <c r="C133" s="64">
        <v>293</v>
      </c>
      <c r="D133" s="49">
        <v>61</v>
      </c>
      <c r="E133" s="49">
        <v>65</v>
      </c>
      <c r="F133" s="49">
        <v>55</v>
      </c>
      <c r="G133" s="49">
        <v>51</v>
      </c>
      <c r="H133" s="50">
        <v>61</v>
      </c>
      <c r="I133" s="18">
        <v>33.064846416382252</v>
      </c>
      <c r="J133" s="96">
        <v>19.934426229508198</v>
      </c>
      <c r="K133" s="96">
        <v>22.569230769230771</v>
      </c>
      <c r="L133" s="96">
        <v>34.836363636363636</v>
      </c>
      <c r="M133" s="96">
        <v>41.411764705882355</v>
      </c>
      <c r="N133" s="97">
        <v>48.803278688524593</v>
      </c>
      <c r="O133" s="18">
        <v>27</v>
      </c>
      <c r="P133" s="96">
        <v>18</v>
      </c>
      <c r="Q133" s="96">
        <v>21</v>
      </c>
      <c r="R133" s="96">
        <v>31</v>
      </c>
      <c r="S133" s="96">
        <v>31</v>
      </c>
      <c r="T133" s="97">
        <v>49</v>
      </c>
      <c r="V133" s="45"/>
    </row>
    <row r="134" spans="1:22" s="1" customFormat="1" ht="15" customHeight="1" x14ac:dyDescent="0.15">
      <c r="A134" s="146"/>
      <c r="B134" s="23" t="s">
        <v>614</v>
      </c>
      <c r="C134" s="64">
        <v>209</v>
      </c>
      <c r="D134" s="49">
        <v>10</v>
      </c>
      <c r="E134" s="49">
        <v>28</v>
      </c>
      <c r="F134" s="49">
        <v>40</v>
      </c>
      <c r="G134" s="49">
        <v>58</v>
      </c>
      <c r="H134" s="50">
        <v>73</v>
      </c>
      <c r="I134" s="18">
        <v>39.172248803827749</v>
      </c>
      <c r="J134" s="96">
        <v>20.9</v>
      </c>
      <c r="K134" s="96">
        <v>25.285714285714285</v>
      </c>
      <c r="L134" s="96">
        <v>34.024999999999999</v>
      </c>
      <c r="M134" s="96">
        <v>35.775862068965516</v>
      </c>
      <c r="N134" s="97">
        <v>52.520547945205479</v>
      </c>
      <c r="O134" s="18">
        <v>31</v>
      </c>
      <c r="P134" s="96">
        <v>23</v>
      </c>
      <c r="Q134" s="96">
        <v>21</v>
      </c>
      <c r="R134" s="96">
        <v>31</v>
      </c>
      <c r="S134" s="96">
        <v>30</v>
      </c>
      <c r="T134" s="97">
        <v>57</v>
      </c>
      <c r="V134" s="45"/>
    </row>
    <row r="135" spans="1:22" s="1" customFormat="1" ht="15" customHeight="1" x14ac:dyDescent="0.15">
      <c r="A135" s="146"/>
      <c r="B135" s="23" t="s">
        <v>615</v>
      </c>
      <c r="C135" s="64">
        <v>261</v>
      </c>
      <c r="D135" s="49">
        <v>28</v>
      </c>
      <c r="E135" s="49">
        <v>45</v>
      </c>
      <c r="F135" s="49">
        <v>56</v>
      </c>
      <c r="G135" s="49">
        <v>70</v>
      </c>
      <c r="H135" s="50">
        <v>62</v>
      </c>
      <c r="I135" s="18">
        <v>31.406130268199234</v>
      </c>
      <c r="J135" s="96">
        <v>19.035714285714285</v>
      </c>
      <c r="K135" s="96">
        <v>20.333333333333332</v>
      </c>
      <c r="L135" s="96">
        <v>29.125</v>
      </c>
      <c r="M135" s="96">
        <v>31.185714285714287</v>
      </c>
      <c r="N135" s="97">
        <v>47.338709677419352</v>
      </c>
      <c r="O135" s="18">
        <v>27</v>
      </c>
      <c r="P135" s="96">
        <v>18.5</v>
      </c>
      <c r="Q135" s="96">
        <v>13</v>
      </c>
      <c r="R135" s="96">
        <v>27</v>
      </c>
      <c r="S135" s="96">
        <v>26.5</v>
      </c>
      <c r="T135" s="97">
        <v>46.5</v>
      </c>
      <c r="V135" s="45"/>
    </row>
    <row r="136" spans="1:22" s="1" customFormat="1" ht="15" customHeight="1" x14ac:dyDescent="0.15">
      <c r="A136" s="146"/>
      <c r="B136" s="23" t="s">
        <v>616</v>
      </c>
      <c r="C136" s="64">
        <v>366</v>
      </c>
      <c r="D136" s="49">
        <v>37</v>
      </c>
      <c r="E136" s="49">
        <v>83</v>
      </c>
      <c r="F136" s="49">
        <v>76</v>
      </c>
      <c r="G136" s="49">
        <v>86</v>
      </c>
      <c r="H136" s="50">
        <v>84</v>
      </c>
      <c r="I136" s="18">
        <v>28.729508196721312</v>
      </c>
      <c r="J136" s="96">
        <v>19.837837837837839</v>
      </c>
      <c r="K136" s="96">
        <v>16.734939759036145</v>
      </c>
      <c r="L136" s="96">
        <v>26.381578947368421</v>
      </c>
      <c r="M136" s="96">
        <v>31.651162790697676</v>
      </c>
      <c r="N136" s="97">
        <v>43.63095238095238</v>
      </c>
      <c r="O136" s="18">
        <v>22</v>
      </c>
      <c r="P136" s="96">
        <v>20</v>
      </c>
      <c r="Q136" s="96">
        <v>12</v>
      </c>
      <c r="R136" s="96">
        <v>26</v>
      </c>
      <c r="S136" s="96">
        <v>26.5</v>
      </c>
      <c r="T136" s="97">
        <v>38</v>
      </c>
      <c r="V136" s="45"/>
    </row>
    <row r="137" spans="1:22" s="1" customFormat="1" ht="15" customHeight="1" x14ac:dyDescent="0.15">
      <c r="A137" s="146"/>
      <c r="B137" s="23" t="s">
        <v>617</v>
      </c>
      <c r="C137" s="64">
        <v>157</v>
      </c>
      <c r="D137" s="49">
        <v>9</v>
      </c>
      <c r="E137" s="49">
        <v>14</v>
      </c>
      <c r="F137" s="49">
        <v>32</v>
      </c>
      <c r="G137" s="49">
        <v>52</v>
      </c>
      <c r="H137" s="50">
        <v>50</v>
      </c>
      <c r="I137" s="18">
        <v>38.210191082802545</v>
      </c>
      <c r="J137" s="96">
        <v>18.666666666666668</v>
      </c>
      <c r="K137" s="96">
        <v>28.357142857142858</v>
      </c>
      <c r="L137" s="96">
        <v>34.125</v>
      </c>
      <c r="M137" s="96">
        <v>38.730769230769234</v>
      </c>
      <c r="N137" s="97">
        <v>46.56</v>
      </c>
      <c r="O137" s="18">
        <v>31</v>
      </c>
      <c r="P137" s="96">
        <v>18</v>
      </c>
      <c r="Q137" s="96">
        <v>27.5</v>
      </c>
      <c r="R137" s="96">
        <v>31</v>
      </c>
      <c r="S137" s="96">
        <v>34.5</v>
      </c>
      <c r="T137" s="97">
        <v>57.5</v>
      </c>
      <c r="V137" s="45"/>
    </row>
    <row r="138" spans="1:22" s="1" customFormat="1" ht="15" customHeight="1" x14ac:dyDescent="0.15">
      <c r="A138" s="146"/>
      <c r="B138" s="23" t="s">
        <v>618</v>
      </c>
      <c r="C138" s="64">
        <v>280</v>
      </c>
      <c r="D138" s="49">
        <v>14</v>
      </c>
      <c r="E138" s="49">
        <v>39</v>
      </c>
      <c r="F138" s="49">
        <v>58</v>
      </c>
      <c r="G138" s="49">
        <v>78</v>
      </c>
      <c r="H138" s="50">
        <v>91</v>
      </c>
      <c r="I138" s="18">
        <v>39.314285714285717</v>
      </c>
      <c r="J138" s="96">
        <v>23.785714285714285</v>
      </c>
      <c r="K138" s="96">
        <v>25.46153846153846</v>
      </c>
      <c r="L138" s="96">
        <v>31.775862068965516</v>
      </c>
      <c r="M138" s="96">
        <v>40.743589743589745</v>
      </c>
      <c r="N138" s="97">
        <v>51.219780219780219</v>
      </c>
      <c r="O138" s="18">
        <v>31</v>
      </c>
      <c r="P138" s="96">
        <v>27</v>
      </c>
      <c r="Q138" s="96">
        <v>21</v>
      </c>
      <c r="R138" s="96">
        <v>29</v>
      </c>
      <c r="S138" s="96">
        <v>36.5</v>
      </c>
      <c r="T138" s="97">
        <v>52</v>
      </c>
      <c r="V138" s="45"/>
    </row>
    <row r="139" spans="1:22" s="1" customFormat="1" ht="15" customHeight="1" x14ac:dyDescent="0.15">
      <c r="A139" s="146"/>
      <c r="B139" s="23" t="s">
        <v>619</v>
      </c>
      <c r="C139" s="64">
        <v>268</v>
      </c>
      <c r="D139" s="49">
        <v>49</v>
      </c>
      <c r="E139" s="49">
        <v>80</v>
      </c>
      <c r="F139" s="49">
        <v>63</v>
      </c>
      <c r="G139" s="49">
        <v>45</v>
      </c>
      <c r="H139" s="50">
        <v>31</v>
      </c>
      <c r="I139" s="18">
        <v>11.772388059701493</v>
      </c>
      <c r="J139" s="96">
        <v>11.897959183673469</v>
      </c>
      <c r="K139" s="96">
        <v>9.4375</v>
      </c>
      <c r="L139" s="96">
        <v>11.682539682539682</v>
      </c>
      <c r="M139" s="96">
        <v>12.911111111111111</v>
      </c>
      <c r="N139" s="97">
        <v>16.129032258064516</v>
      </c>
      <c r="O139" s="18">
        <v>9</v>
      </c>
      <c r="P139" s="96">
        <v>9</v>
      </c>
      <c r="Q139" s="96">
        <v>8</v>
      </c>
      <c r="R139" s="96">
        <v>8</v>
      </c>
      <c r="S139" s="96">
        <v>9</v>
      </c>
      <c r="T139" s="97">
        <v>9</v>
      </c>
      <c r="V139" s="45"/>
    </row>
    <row r="140" spans="1:22" s="1" customFormat="1" ht="15" customHeight="1" x14ac:dyDescent="0.15">
      <c r="A140" s="146"/>
      <c r="B140" s="23" t="s">
        <v>620</v>
      </c>
      <c r="C140" s="64">
        <v>65</v>
      </c>
      <c r="D140" s="49">
        <v>1</v>
      </c>
      <c r="E140" s="49">
        <v>4</v>
      </c>
      <c r="F140" s="49">
        <v>5</v>
      </c>
      <c r="G140" s="49">
        <v>12</v>
      </c>
      <c r="H140" s="50">
        <v>43</v>
      </c>
      <c r="I140" s="18">
        <v>45.846153846153847</v>
      </c>
      <c r="J140" s="96">
        <v>16</v>
      </c>
      <c r="K140" s="96">
        <v>11</v>
      </c>
      <c r="L140" s="96">
        <v>36.6</v>
      </c>
      <c r="M140" s="96">
        <v>52.25</v>
      </c>
      <c r="N140" s="97">
        <v>49.069767441860463</v>
      </c>
      <c r="O140" s="18">
        <v>42</v>
      </c>
      <c r="P140" s="96">
        <v>16</v>
      </c>
      <c r="Q140" s="96">
        <v>5.5</v>
      </c>
      <c r="R140" s="96">
        <v>27</v>
      </c>
      <c r="S140" s="96">
        <v>55.5</v>
      </c>
      <c r="T140" s="97">
        <v>52</v>
      </c>
      <c r="V140" s="45"/>
    </row>
    <row r="141" spans="1:22" s="1" customFormat="1" ht="15" customHeight="1" x14ac:dyDescent="0.15">
      <c r="A141" s="146"/>
      <c r="B141" s="23" t="s">
        <v>621</v>
      </c>
      <c r="C141" s="64">
        <v>190</v>
      </c>
      <c r="D141" s="49">
        <v>12</v>
      </c>
      <c r="E141" s="49">
        <v>34</v>
      </c>
      <c r="F141" s="49">
        <v>45</v>
      </c>
      <c r="G141" s="49">
        <v>52</v>
      </c>
      <c r="H141" s="50">
        <v>47</v>
      </c>
      <c r="I141" s="18">
        <v>27.984210526315788</v>
      </c>
      <c r="J141" s="96">
        <v>13</v>
      </c>
      <c r="K141" s="96">
        <v>13.382352941176471</v>
      </c>
      <c r="L141" s="96">
        <v>25.088888888888889</v>
      </c>
      <c r="M141" s="96">
        <v>31.557692307692307</v>
      </c>
      <c r="N141" s="97">
        <v>41.191489361702125</v>
      </c>
      <c r="O141" s="18">
        <v>21</v>
      </c>
      <c r="P141" s="96">
        <v>12</v>
      </c>
      <c r="Q141" s="96">
        <v>8</v>
      </c>
      <c r="R141" s="96">
        <v>22</v>
      </c>
      <c r="S141" s="96">
        <v>25.5</v>
      </c>
      <c r="T141" s="97">
        <v>31</v>
      </c>
      <c r="V141" s="45"/>
    </row>
    <row r="142" spans="1:22" s="1" customFormat="1" ht="15" customHeight="1" x14ac:dyDescent="0.15">
      <c r="A142" s="146"/>
      <c r="B142" s="23" t="s">
        <v>622</v>
      </c>
      <c r="C142" s="64">
        <v>261</v>
      </c>
      <c r="D142" s="49">
        <v>64</v>
      </c>
      <c r="E142" s="49">
        <v>85</v>
      </c>
      <c r="F142" s="49">
        <v>60</v>
      </c>
      <c r="G142" s="49">
        <v>35</v>
      </c>
      <c r="H142" s="50">
        <v>17</v>
      </c>
      <c r="I142" s="18">
        <v>8.5938697318007655</v>
      </c>
      <c r="J142" s="96">
        <v>6.65625</v>
      </c>
      <c r="K142" s="96">
        <v>7.7647058823529411</v>
      </c>
      <c r="L142" s="96">
        <v>7.2</v>
      </c>
      <c r="M142" s="96">
        <v>10.971428571428572</v>
      </c>
      <c r="N142" s="97">
        <v>20.058823529411764</v>
      </c>
      <c r="O142" s="18">
        <v>4</v>
      </c>
      <c r="P142" s="96">
        <v>4</v>
      </c>
      <c r="Q142" s="96">
        <v>4</v>
      </c>
      <c r="R142" s="96">
        <v>4</v>
      </c>
      <c r="S142" s="96">
        <v>6</v>
      </c>
      <c r="T142" s="97">
        <v>10</v>
      </c>
      <c r="V142" s="45"/>
    </row>
    <row r="143" spans="1:22" s="1" customFormat="1" ht="15" customHeight="1" x14ac:dyDescent="0.15">
      <c r="A143" s="146"/>
      <c r="B143" s="23" t="s">
        <v>623</v>
      </c>
      <c r="C143" s="64">
        <v>164</v>
      </c>
      <c r="D143" s="49">
        <v>55</v>
      </c>
      <c r="E143" s="49">
        <v>56</v>
      </c>
      <c r="F143" s="49">
        <v>30</v>
      </c>
      <c r="G143" s="49">
        <v>10</v>
      </c>
      <c r="H143" s="50">
        <v>13</v>
      </c>
      <c r="I143" s="18">
        <v>18.591463414634145</v>
      </c>
      <c r="J143" s="96">
        <v>13.927272727272728</v>
      </c>
      <c r="K143" s="96">
        <v>18.285714285714285</v>
      </c>
      <c r="L143" s="96">
        <v>20.333333333333332</v>
      </c>
      <c r="M143" s="96">
        <v>24.1</v>
      </c>
      <c r="N143" s="97">
        <v>31.384615384615383</v>
      </c>
      <c r="O143" s="18">
        <v>13</v>
      </c>
      <c r="P143" s="96">
        <v>12</v>
      </c>
      <c r="Q143" s="96">
        <v>13</v>
      </c>
      <c r="R143" s="96">
        <v>17</v>
      </c>
      <c r="S143" s="96">
        <v>23</v>
      </c>
      <c r="T143" s="97">
        <v>11</v>
      </c>
      <c r="V143" s="45"/>
    </row>
    <row r="144" spans="1:22" s="1" customFormat="1" ht="15" customHeight="1" x14ac:dyDescent="0.15">
      <c r="A144" s="35"/>
      <c r="B144" s="35" t="s">
        <v>14</v>
      </c>
      <c r="C144" s="65">
        <v>138</v>
      </c>
      <c r="D144" s="51">
        <v>32</v>
      </c>
      <c r="E144" s="51">
        <v>48</v>
      </c>
      <c r="F144" s="51">
        <v>33</v>
      </c>
      <c r="G144" s="51">
        <v>12</v>
      </c>
      <c r="H144" s="52">
        <v>13</v>
      </c>
      <c r="I144" s="98">
        <v>18.942028985507246</v>
      </c>
      <c r="J144" s="99">
        <v>13.4375</v>
      </c>
      <c r="K144" s="99">
        <v>12.729166666666666</v>
      </c>
      <c r="L144" s="99">
        <v>25.848484848484848</v>
      </c>
      <c r="M144" s="99">
        <v>27.75</v>
      </c>
      <c r="N144" s="100">
        <v>29.76923076923077</v>
      </c>
      <c r="O144" s="101">
        <v>12.5</v>
      </c>
      <c r="P144" s="99">
        <v>9.5</v>
      </c>
      <c r="Q144" s="99">
        <v>8</v>
      </c>
      <c r="R144" s="99">
        <v>22</v>
      </c>
      <c r="S144" s="99">
        <v>23.5</v>
      </c>
      <c r="T144" s="100">
        <v>13</v>
      </c>
      <c r="V144" s="45"/>
    </row>
    <row r="145" spans="1:22" s="1" customFormat="1" ht="15" customHeight="1" x14ac:dyDescent="0.15">
      <c r="A145" s="145" t="s">
        <v>432</v>
      </c>
      <c r="B145" s="36" t="s">
        <v>609</v>
      </c>
      <c r="C145" s="63">
        <v>760</v>
      </c>
      <c r="D145" s="47">
        <v>196</v>
      </c>
      <c r="E145" s="47">
        <v>184</v>
      </c>
      <c r="F145" s="47">
        <v>154</v>
      </c>
      <c r="G145" s="47">
        <v>128</v>
      </c>
      <c r="H145" s="48">
        <v>98</v>
      </c>
      <c r="I145" s="93">
        <v>10.567105263157895</v>
      </c>
      <c r="J145" s="94">
        <v>7.8469387755102042</v>
      </c>
      <c r="K145" s="94">
        <v>8.929347826086957</v>
      </c>
      <c r="L145" s="94">
        <v>11.720779220779221</v>
      </c>
      <c r="M145" s="94">
        <v>12.40625</v>
      </c>
      <c r="N145" s="95">
        <v>14.86734693877551</v>
      </c>
      <c r="O145" s="93">
        <v>8</v>
      </c>
      <c r="P145" s="94">
        <v>8</v>
      </c>
      <c r="Q145" s="94">
        <v>8</v>
      </c>
      <c r="R145" s="94">
        <v>8</v>
      </c>
      <c r="S145" s="94">
        <v>9</v>
      </c>
      <c r="T145" s="95">
        <v>8</v>
      </c>
      <c r="U145" s="45"/>
      <c r="V145" s="45"/>
    </row>
    <row r="146" spans="1:22" s="1" customFormat="1" ht="15" customHeight="1" x14ac:dyDescent="0.15">
      <c r="A146" s="146"/>
      <c r="B146" s="23" t="s">
        <v>610</v>
      </c>
      <c r="C146" s="64">
        <v>54</v>
      </c>
      <c r="D146" s="49">
        <v>6</v>
      </c>
      <c r="E146" s="49">
        <v>8</v>
      </c>
      <c r="F146" s="49">
        <v>13</v>
      </c>
      <c r="G146" s="49">
        <v>12</v>
      </c>
      <c r="H146" s="50">
        <v>15</v>
      </c>
      <c r="I146" s="18">
        <v>35.296296296296298</v>
      </c>
      <c r="J146" s="96">
        <v>26.833333333333332</v>
      </c>
      <c r="K146" s="96">
        <v>29.625</v>
      </c>
      <c r="L146" s="96">
        <v>37.07692307692308</v>
      </c>
      <c r="M146" s="96">
        <v>31.333333333333332</v>
      </c>
      <c r="N146" s="97">
        <v>43.333333333333336</v>
      </c>
      <c r="O146" s="18">
        <v>31</v>
      </c>
      <c r="P146" s="96">
        <v>24</v>
      </c>
      <c r="Q146" s="96">
        <v>22.5</v>
      </c>
      <c r="R146" s="96">
        <v>22</v>
      </c>
      <c r="S146" s="96">
        <v>31</v>
      </c>
      <c r="T146" s="97">
        <v>31</v>
      </c>
      <c r="U146" s="45"/>
    </row>
    <row r="147" spans="1:22" s="1" customFormat="1" ht="15" customHeight="1" x14ac:dyDescent="0.15">
      <c r="A147" s="146"/>
      <c r="B147" s="23" t="s">
        <v>611</v>
      </c>
      <c r="C147" s="64">
        <v>186</v>
      </c>
      <c r="D147" s="49">
        <v>44</v>
      </c>
      <c r="E147" s="49">
        <v>50</v>
      </c>
      <c r="F147" s="49">
        <v>38</v>
      </c>
      <c r="G147" s="49">
        <v>31</v>
      </c>
      <c r="H147" s="50">
        <v>23</v>
      </c>
      <c r="I147" s="18">
        <v>9.0752688172043019</v>
      </c>
      <c r="J147" s="96">
        <v>7.25</v>
      </c>
      <c r="K147" s="96">
        <v>7.48</v>
      </c>
      <c r="L147" s="96">
        <v>10.289473684210526</v>
      </c>
      <c r="M147" s="96">
        <v>8.9677419354838701</v>
      </c>
      <c r="N147" s="97">
        <v>14.173913043478262</v>
      </c>
      <c r="O147" s="18">
        <v>5</v>
      </c>
      <c r="P147" s="96">
        <v>5</v>
      </c>
      <c r="Q147" s="96">
        <v>5</v>
      </c>
      <c r="R147" s="96">
        <v>5.5</v>
      </c>
      <c r="S147" s="96">
        <v>5</v>
      </c>
      <c r="T147" s="97">
        <v>8</v>
      </c>
      <c r="U147" s="45"/>
    </row>
    <row r="148" spans="1:22" s="1" customFormat="1" ht="15" customHeight="1" x14ac:dyDescent="0.15">
      <c r="A148" s="146"/>
      <c r="B148" s="23" t="s">
        <v>612</v>
      </c>
      <c r="C148" s="64">
        <v>71</v>
      </c>
      <c r="D148" s="49">
        <v>0</v>
      </c>
      <c r="E148" s="49">
        <v>1</v>
      </c>
      <c r="F148" s="49">
        <v>8</v>
      </c>
      <c r="G148" s="49">
        <v>19</v>
      </c>
      <c r="H148" s="50">
        <v>43</v>
      </c>
      <c r="I148" s="18">
        <v>60.140845070422536</v>
      </c>
      <c r="J148" s="96" t="s">
        <v>4</v>
      </c>
      <c r="K148" s="96">
        <v>111</v>
      </c>
      <c r="L148" s="96">
        <v>35.5</v>
      </c>
      <c r="M148" s="96">
        <v>53.210526315789473</v>
      </c>
      <c r="N148" s="97">
        <v>66.604651162790702</v>
      </c>
      <c r="O148" s="18">
        <v>62</v>
      </c>
      <c r="P148" s="96" t="s">
        <v>4</v>
      </c>
      <c r="Q148" s="96">
        <v>111</v>
      </c>
      <c r="R148" s="96">
        <v>18</v>
      </c>
      <c r="S148" s="96">
        <v>42</v>
      </c>
      <c r="T148" s="97">
        <v>62</v>
      </c>
      <c r="U148" s="45"/>
    </row>
    <row r="149" spans="1:22" s="1" customFormat="1" ht="15" customHeight="1" x14ac:dyDescent="0.15">
      <c r="A149" s="146"/>
      <c r="B149" s="23" t="s">
        <v>613</v>
      </c>
      <c r="C149" s="64">
        <v>194</v>
      </c>
      <c r="D149" s="49">
        <v>20</v>
      </c>
      <c r="E149" s="49">
        <v>29</v>
      </c>
      <c r="F149" s="49">
        <v>43</v>
      </c>
      <c r="G149" s="49">
        <v>52</v>
      </c>
      <c r="H149" s="50">
        <v>50</v>
      </c>
      <c r="I149" s="18">
        <v>52.932989690721648</v>
      </c>
      <c r="J149" s="96">
        <v>36.35</v>
      </c>
      <c r="K149" s="96">
        <v>40.517241379310342</v>
      </c>
      <c r="L149" s="96">
        <v>48.813953488372093</v>
      </c>
      <c r="M149" s="96">
        <v>54.96153846153846</v>
      </c>
      <c r="N149" s="97">
        <v>68.2</v>
      </c>
      <c r="O149" s="18">
        <v>49</v>
      </c>
      <c r="P149" s="96">
        <v>31</v>
      </c>
      <c r="Q149" s="96">
        <v>31</v>
      </c>
      <c r="R149" s="96">
        <v>36</v>
      </c>
      <c r="S149" s="96">
        <v>59.5</v>
      </c>
      <c r="T149" s="97">
        <v>62</v>
      </c>
      <c r="U149" s="45"/>
    </row>
    <row r="150" spans="1:22" s="1" customFormat="1" ht="15" customHeight="1" x14ac:dyDescent="0.15">
      <c r="A150" s="146"/>
      <c r="B150" s="23" t="s">
        <v>614</v>
      </c>
      <c r="C150" s="64">
        <v>360</v>
      </c>
      <c r="D150" s="49">
        <v>22</v>
      </c>
      <c r="E150" s="49">
        <v>46</v>
      </c>
      <c r="F150" s="49">
        <v>92</v>
      </c>
      <c r="G150" s="49">
        <v>101</v>
      </c>
      <c r="H150" s="50">
        <v>99</v>
      </c>
      <c r="I150" s="18">
        <v>50.930555555555557</v>
      </c>
      <c r="J150" s="96">
        <v>32.5</v>
      </c>
      <c r="K150" s="96">
        <v>34.652173913043477</v>
      </c>
      <c r="L150" s="96">
        <v>44.815217391304351</v>
      </c>
      <c r="M150" s="96">
        <v>55.851485148514854</v>
      </c>
      <c r="N150" s="97">
        <v>63.252525252525253</v>
      </c>
      <c r="O150" s="18">
        <v>49</v>
      </c>
      <c r="P150" s="96">
        <v>31</v>
      </c>
      <c r="Q150" s="96">
        <v>31</v>
      </c>
      <c r="R150" s="96">
        <v>36</v>
      </c>
      <c r="S150" s="96">
        <v>62</v>
      </c>
      <c r="T150" s="97">
        <v>62</v>
      </c>
      <c r="U150" s="45"/>
    </row>
    <row r="151" spans="1:22" s="1" customFormat="1" ht="15" customHeight="1" x14ac:dyDescent="0.15">
      <c r="A151" s="146"/>
      <c r="B151" s="23" t="s">
        <v>615</v>
      </c>
      <c r="C151" s="64">
        <v>393</v>
      </c>
      <c r="D151" s="49">
        <v>34</v>
      </c>
      <c r="E151" s="49">
        <v>54</v>
      </c>
      <c r="F151" s="49">
        <v>97</v>
      </c>
      <c r="G151" s="49">
        <v>110</v>
      </c>
      <c r="H151" s="50">
        <v>98</v>
      </c>
      <c r="I151" s="18">
        <v>47.890585241730278</v>
      </c>
      <c r="J151" s="96">
        <v>24.411764705882351</v>
      </c>
      <c r="K151" s="96">
        <v>35.370370370370374</v>
      </c>
      <c r="L151" s="96">
        <v>41.463917525773198</v>
      </c>
      <c r="M151" s="96">
        <v>53.754545454545458</v>
      </c>
      <c r="N151" s="97">
        <v>62.714285714285715</v>
      </c>
      <c r="O151" s="18">
        <v>40</v>
      </c>
      <c r="P151" s="96">
        <v>28.5</v>
      </c>
      <c r="Q151" s="96">
        <v>31</v>
      </c>
      <c r="R151" s="96">
        <v>31</v>
      </c>
      <c r="S151" s="96">
        <v>61</v>
      </c>
      <c r="T151" s="97">
        <v>62</v>
      </c>
      <c r="U151" s="45"/>
    </row>
    <row r="152" spans="1:22" s="1" customFormat="1" ht="15" customHeight="1" x14ac:dyDescent="0.15">
      <c r="A152" s="146"/>
      <c r="B152" s="23" t="s">
        <v>616</v>
      </c>
      <c r="C152" s="64">
        <v>461</v>
      </c>
      <c r="D152" s="49">
        <v>42</v>
      </c>
      <c r="E152" s="49">
        <v>74</v>
      </c>
      <c r="F152" s="49">
        <v>115</v>
      </c>
      <c r="G152" s="49">
        <v>126</v>
      </c>
      <c r="H152" s="50">
        <v>104</v>
      </c>
      <c r="I152" s="18">
        <v>43.965292841648591</v>
      </c>
      <c r="J152" s="96">
        <v>23.30952380952381</v>
      </c>
      <c r="K152" s="96">
        <v>29.486486486486488</v>
      </c>
      <c r="L152" s="96">
        <v>41.2</v>
      </c>
      <c r="M152" s="96">
        <v>52.214285714285715</v>
      </c>
      <c r="N152" s="97">
        <v>55.67307692307692</v>
      </c>
      <c r="O152" s="18">
        <v>36</v>
      </c>
      <c r="P152" s="96">
        <v>25</v>
      </c>
      <c r="Q152" s="96">
        <v>31</v>
      </c>
      <c r="R152" s="96">
        <v>34</v>
      </c>
      <c r="S152" s="96">
        <v>61.5</v>
      </c>
      <c r="T152" s="97">
        <v>62</v>
      </c>
      <c r="U152" s="45"/>
    </row>
    <row r="153" spans="1:22" s="1" customFormat="1" ht="15" customHeight="1" x14ac:dyDescent="0.15">
      <c r="A153" s="146"/>
      <c r="B153" s="23" t="s">
        <v>617</v>
      </c>
      <c r="C153" s="64">
        <v>384</v>
      </c>
      <c r="D153" s="49">
        <v>19</v>
      </c>
      <c r="E153" s="49">
        <v>44</v>
      </c>
      <c r="F153" s="49">
        <v>100</v>
      </c>
      <c r="G153" s="49">
        <v>118</v>
      </c>
      <c r="H153" s="50">
        <v>103</v>
      </c>
      <c r="I153" s="18">
        <v>51.778645833333336</v>
      </c>
      <c r="J153" s="96">
        <v>34.842105263157897</v>
      </c>
      <c r="K153" s="96">
        <v>40.090909090909093</v>
      </c>
      <c r="L153" s="96">
        <v>46.63</v>
      </c>
      <c r="M153" s="96">
        <v>56.067796610169495</v>
      </c>
      <c r="N153" s="97">
        <v>59.980582524271846</v>
      </c>
      <c r="O153" s="18">
        <v>57</v>
      </c>
      <c r="P153" s="96">
        <v>31</v>
      </c>
      <c r="Q153" s="96">
        <v>31</v>
      </c>
      <c r="R153" s="96">
        <v>45.5</v>
      </c>
      <c r="S153" s="96">
        <v>62</v>
      </c>
      <c r="T153" s="97">
        <v>62</v>
      </c>
      <c r="U153" s="45"/>
    </row>
    <row r="154" spans="1:22" s="1" customFormat="1" ht="15" customHeight="1" x14ac:dyDescent="0.15">
      <c r="A154" s="146"/>
      <c r="B154" s="23" t="s">
        <v>618</v>
      </c>
      <c r="C154" s="64">
        <v>433</v>
      </c>
      <c r="D154" s="49">
        <v>18</v>
      </c>
      <c r="E154" s="49">
        <v>53</v>
      </c>
      <c r="F154" s="49">
        <v>106</v>
      </c>
      <c r="G154" s="49">
        <v>138</v>
      </c>
      <c r="H154" s="50">
        <v>118</v>
      </c>
      <c r="I154" s="18">
        <v>55.967667436489606</v>
      </c>
      <c r="J154" s="96">
        <v>28.277777777777779</v>
      </c>
      <c r="K154" s="96">
        <v>36.962264150943398</v>
      </c>
      <c r="L154" s="96">
        <v>49.084905660377359</v>
      </c>
      <c r="M154" s="96">
        <v>58.717391304347828</v>
      </c>
      <c r="N154" s="97">
        <v>71.694915254237287</v>
      </c>
      <c r="O154" s="18">
        <v>53</v>
      </c>
      <c r="P154" s="96">
        <v>30</v>
      </c>
      <c r="Q154" s="96">
        <v>31</v>
      </c>
      <c r="R154" s="96">
        <v>40</v>
      </c>
      <c r="S154" s="96">
        <v>62</v>
      </c>
      <c r="T154" s="97">
        <v>62.5</v>
      </c>
      <c r="U154" s="45"/>
    </row>
    <row r="155" spans="1:22" s="1" customFormat="1" ht="15" customHeight="1" x14ac:dyDescent="0.15">
      <c r="A155" s="146"/>
      <c r="B155" s="23" t="s">
        <v>619</v>
      </c>
      <c r="C155" s="64">
        <v>533</v>
      </c>
      <c r="D155" s="49">
        <v>120</v>
      </c>
      <c r="E155" s="49">
        <v>123</v>
      </c>
      <c r="F155" s="49">
        <v>109</v>
      </c>
      <c r="G155" s="49">
        <v>104</v>
      </c>
      <c r="H155" s="50">
        <v>77</v>
      </c>
      <c r="I155" s="18">
        <v>12.787992495309568</v>
      </c>
      <c r="J155" s="96">
        <v>10.233333333333333</v>
      </c>
      <c r="K155" s="96">
        <v>10.146341463414634</v>
      </c>
      <c r="L155" s="96">
        <v>12.926605504587156</v>
      </c>
      <c r="M155" s="96">
        <v>14.10576923076923</v>
      </c>
      <c r="N155" s="97">
        <v>19.012987012987011</v>
      </c>
      <c r="O155" s="18">
        <v>9</v>
      </c>
      <c r="P155" s="96">
        <v>9</v>
      </c>
      <c r="Q155" s="96">
        <v>9</v>
      </c>
      <c r="R155" s="96">
        <v>9</v>
      </c>
      <c r="S155" s="96">
        <v>9</v>
      </c>
      <c r="T155" s="97">
        <v>9</v>
      </c>
      <c r="U155" s="45"/>
    </row>
    <row r="156" spans="1:22" s="1" customFormat="1" ht="15" customHeight="1" x14ac:dyDescent="0.15">
      <c r="A156" s="146"/>
      <c r="B156" s="23" t="s">
        <v>620</v>
      </c>
      <c r="C156" s="64">
        <v>91</v>
      </c>
      <c r="D156" s="49">
        <v>0</v>
      </c>
      <c r="E156" s="49">
        <v>2</v>
      </c>
      <c r="F156" s="49">
        <v>11</v>
      </c>
      <c r="G156" s="49">
        <v>28</v>
      </c>
      <c r="H156" s="50">
        <v>50</v>
      </c>
      <c r="I156" s="18">
        <v>62.92307692307692</v>
      </c>
      <c r="J156" s="96" t="s">
        <v>4</v>
      </c>
      <c r="K156" s="96">
        <v>11</v>
      </c>
      <c r="L156" s="96">
        <v>50.272727272727273</v>
      </c>
      <c r="M156" s="96">
        <v>59.071428571428569</v>
      </c>
      <c r="N156" s="97">
        <v>69.94</v>
      </c>
      <c r="O156" s="18">
        <v>62</v>
      </c>
      <c r="P156" s="96" t="s">
        <v>4</v>
      </c>
      <c r="Q156" s="96">
        <v>11</v>
      </c>
      <c r="R156" s="96">
        <v>40</v>
      </c>
      <c r="S156" s="96">
        <v>61.5</v>
      </c>
      <c r="T156" s="97">
        <v>67</v>
      </c>
      <c r="U156" s="45"/>
    </row>
    <row r="157" spans="1:22" s="1" customFormat="1" ht="15" customHeight="1" x14ac:dyDescent="0.15">
      <c r="A157" s="146"/>
      <c r="B157" s="23" t="s">
        <v>621</v>
      </c>
      <c r="C157" s="64">
        <v>260</v>
      </c>
      <c r="D157" s="49">
        <v>18</v>
      </c>
      <c r="E157" s="49">
        <v>43</v>
      </c>
      <c r="F157" s="49">
        <v>48</v>
      </c>
      <c r="G157" s="49">
        <v>82</v>
      </c>
      <c r="H157" s="50">
        <v>69</v>
      </c>
      <c r="I157" s="18">
        <v>49.042307692307695</v>
      </c>
      <c r="J157" s="96">
        <v>25.944444444444443</v>
      </c>
      <c r="K157" s="96">
        <v>34.813953488372093</v>
      </c>
      <c r="L157" s="96">
        <v>45.1875</v>
      </c>
      <c r="M157" s="96">
        <v>52.963414634146339</v>
      </c>
      <c r="N157" s="97">
        <v>61.956521739130437</v>
      </c>
      <c r="O157" s="18">
        <v>44</v>
      </c>
      <c r="P157" s="96">
        <v>14</v>
      </c>
      <c r="Q157" s="96">
        <v>31</v>
      </c>
      <c r="R157" s="96">
        <v>40</v>
      </c>
      <c r="S157" s="96">
        <v>54</v>
      </c>
      <c r="T157" s="97">
        <v>62</v>
      </c>
      <c r="U157" s="45"/>
    </row>
    <row r="158" spans="1:22" s="1" customFormat="1" ht="15" customHeight="1" x14ac:dyDescent="0.15">
      <c r="A158" s="146"/>
      <c r="B158" s="23" t="s">
        <v>622</v>
      </c>
      <c r="C158" s="64">
        <v>138</v>
      </c>
      <c r="D158" s="49">
        <v>34</v>
      </c>
      <c r="E158" s="49">
        <v>30</v>
      </c>
      <c r="F158" s="49">
        <v>37</v>
      </c>
      <c r="G158" s="49">
        <v>21</v>
      </c>
      <c r="H158" s="50">
        <v>16</v>
      </c>
      <c r="I158" s="18">
        <v>13.44927536231884</v>
      </c>
      <c r="J158" s="96">
        <v>5.9705882352941178</v>
      </c>
      <c r="K158" s="96">
        <v>9.0666666666666664</v>
      </c>
      <c r="L158" s="96">
        <v>10.594594594594595</v>
      </c>
      <c r="M158" s="96">
        <v>16.761904761904763</v>
      </c>
      <c r="N158" s="97">
        <v>39.8125</v>
      </c>
      <c r="O158" s="18">
        <v>4</v>
      </c>
      <c r="P158" s="96">
        <v>4</v>
      </c>
      <c r="Q158" s="96">
        <v>4</v>
      </c>
      <c r="R158" s="96">
        <v>4</v>
      </c>
      <c r="S158" s="96">
        <v>4</v>
      </c>
      <c r="T158" s="97">
        <v>17</v>
      </c>
      <c r="U158" s="45"/>
    </row>
    <row r="159" spans="1:22" s="1" customFormat="1" ht="15" customHeight="1" x14ac:dyDescent="0.15">
      <c r="A159" s="146"/>
      <c r="B159" s="23" t="s">
        <v>623</v>
      </c>
      <c r="C159" s="64">
        <v>117</v>
      </c>
      <c r="D159" s="49">
        <v>26</v>
      </c>
      <c r="E159" s="49">
        <v>39</v>
      </c>
      <c r="F159" s="49">
        <v>27</v>
      </c>
      <c r="G159" s="49">
        <v>14</v>
      </c>
      <c r="H159" s="50">
        <v>11</v>
      </c>
      <c r="I159" s="18">
        <v>36.991452991452988</v>
      </c>
      <c r="J159" s="96">
        <v>22.423076923076923</v>
      </c>
      <c r="K159" s="96">
        <v>27.282051282051281</v>
      </c>
      <c r="L159" s="96">
        <v>40.592592592592595</v>
      </c>
      <c r="M159" s="96">
        <v>53.642857142857146</v>
      </c>
      <c r="N159" s="97">
        <v>75.818181818181813</v>
      </c>
      <c r="O159" s="18">
        <v>27</v>
      </c>
      <c r="P159" s="96">
        <v>13</v>
      </c>
      <c r="Q159" s="96">
        <v>13</v>
      </c>
      <c r="R159" s="96">
        <v>37</v>
      </c>
      <c r="S159" s="96">
        <v>51.5</v>
      </c>
      <c r="T159" s="97">
        <v>93</v>
      </c>
      <c r="U159" s="45"/>
    </row>
    <row r="160" spans="1:22" s="1" customFormat="1" ht="15" customHeight="1" x14ac:dyDescent="0.15">
      <c r="A160" s="35"/>
      <c r="B160" s="35" t="s">
        <v>14</v>
      </c>
      <c r="C160" s="65">
        <v>96</v>
      </c>
      <c r="D160" s="51">
        <v>21</v>
      </c>
      <c r="E160" s="51">
        <v>18</v>
      </c>
      <c r="F160" s="51">
        <v>23</v>
      </c>
      <c r="G160" s="51">
        <v>17</v>
      </c>
      <c r="H160" s="52">
        <v>17</v>
      </c>
      <c r="I160" s="98">
        <v>38.65625</v>
      </c>
      <c r="J160" s="99">
        <v>16</v>
      </c>
      <c r="K160" s="99">
        <v>22.555555555555557</v>
      </c>
      <c r="L160" s="99">
        <v>37.565217391304351</v>
      </c>
      <c r="M160" s="99">
        <v>49.882352941176471</v>
      </c>
      <c r="N160" s="100">
        <v>73.941176470588232</v>
      </c>
      <c r="O160" s="92">
        <v>28</v>
      </c>
      <c r="P160" s="57">
        <v>13</v>
      </c>
      <c r="Q160" s="57">
        <v>18</v>
      </c>
      <c r="R160" s="57">
        <v>31</v>
      </c>
      <c r="S160" s="57">
        <v>56</v>
      </c>
      <c r="T160" s="58">
        <v>89</v>
      </c>
      <c r="U160" s="45"/>
    </row>
    <row r="161" spans="1:19" s="1" customFormat="1" ht="15" customHeight="1" x14ac:dyDescent="0.15">
      <c r="A161" s="34"/>
      <c r="B161" s="34"/>
      <c r="C161" s="34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46"/>
    </row>
  </sheetData>
  <mergeCells count="29">
    <mergeCell ref="O3:T3"/>
    <mergeCell ref="O10:T10"/>
    <mergeCell ref="O17:T17"/>
    <mergeCell ref="O52:T52"/>
    <mergeCell ref="A127:A128"/>
    <mergeCell ref="I127:N127"/>
    <mergeCell ref="O127:T127"/>
    <mergeCell ref="A19:A28"/>
    <mergeCell ref="A34:A43"/>
    <mergeCell ref="A74:A83"/>
    <mergeCell ref="A54:A63"/>
    <mergeCell ref="A97:A98"/>
    <mergeCell ref="I97:N97"/>
    <mergeCell ref="A99:A106"/>
    <mergeCell ref="A108:A115"/>
    <mergeCell ref="O97:T97"/>
    <mergeCell ref="A129:A143"/>
    <mergeCell ref="A145:A159"/>
    <mergeCell ref="A120:A121"/>
    <mergeCell ref="I120:N120"/>
    <mergeCell ref="O120:T120"/>
    <mergeCell ref="A17:A18"/>
    <mergeCell ref="A52:A53"/>
    <mergeCell ref="I17:N17"/>
    <mergeCell ref="A3:A4"/>
    <mergeCell ref="I3:N3"/>
    <mergeCell ref="A10:A11"/>
    <mergeCell ref="I10:N10"/>
    <mergeCell ref="I52:N52"/>
  </mergeCells>
  <phoneticPr fontId="1"/>
  <pageMargins left="0.55118110236220474" right="0.55118110236220474" top="0.59055118110236227" bottom="0.35433070866141736" header="0.31496062992125984" footer="0.31496062992125984"/>
  <pageSetup paperSize="9" scale="83" orientation="landscape" r:id="rId1"/>
  <headerFooter>
    <oddHeader>&amp;C&amp;"MS UI Gothic,標準"在宅・高齢者住まいにおける介護サービス利用に関するアンケート－単純集計&amp;R&amp;"MS UI Gothic,標準"&amp;A（&amp;P/&amp;N）</oddHeader>
  </headerFooter>
  <rowBreaks count="4" manualBreakCount="4">
    <brk id="14" max="16383" man="1"/>
    <brk id="49" max="16383" man="1"/>
    <brk id="94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回収状況</vt:lpstr>
      <vt:lpstr>Ⅰ</vt:lpstr>
      <vt:lpstr>Ⅱ</vt:lpstr>
      <vt:lpstr>Ⅲ</vt:lpstr>
      <vt:lpstr>グラフ分平均等</vt:lpstr>
      <vt:lpstr>Ⅱ!Print_Area</vt:lpstr>
      <vt:lpstr>グラフ分平均等!Print_Area</vt:lpstr>
    </vt:vector>
  </TitlesOfParts>
  <Company>YOKOHAMA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NRI</cp:lastModifiedBy>
  <cp:lastPrinted>2018-03-08T03:20:24Z</cp:lastPrinted>
  <dcterms:created xsi:type="dcterms:W3CDTF">2004-09-03T05:42:09Z</dcterms:created>
  <dcterms:modified xsi:type="dcterms:W3CDTF">2018-04-05T10:10:52Z</dcterms:modified>
</cp:coreProperties>
</file>